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6 Screens\"/>
    </mc:Choice>
  </mc:AlternateContent>
  <bookViews>
    <workbookView xWindow="516" yWindow="108" windowWidth="11340" windowHeight="6792" tabRatio="918"/>
  </bookViews>
  <sheets>
    <sheet name="TR_ND" sheetId="1" r:id="rId1"/>
    <sheet name="OE_ND" sheetId="21" r:id="rId2"/>
    <sheet name="SW_ND" sheetId="19" r:id="rId3"/>
    <sheet name="EB_ND" sheetId="17" r:id="rId4"/>
    <sheet name="PF_ND" sheetId="15" r:id="rId5"/>
    <sheet name="SE_ND" sheetId="13" r:id="rId6"/>
    <sheet name="PS_ND" sheetId="11" r:id="rId7"/>
    <sheet name="DRL_ND" sheetId="9" r:id="rId8"/>
    <sheet name="ODE_ND" sheetId="7" r:id="rId9"/>
    <sheet name="SW_FTE" sheetId="5" r:id="rId10"/>
    <sheet name="EB_FTE" sheetId="28" r:id="rId11"/>
    <sheet name="PH_ND" sheetId="26" r:id="rId12"/>
    <sheet name="%Occ" sheetId="24" r:id="rId13"/>
    <sheet name="Nursery" sheetId="29" r:id="rId14"/>
  </sheets>
  <definedNames>
    <definedName name="_xlnm.Print_Area" localSheetId="12">'%Occ'!$A$10:$K$54</definedName>
    <definedName name="_xlnm.Print_Area" localSheetId="7">DRL_ND!$A$10:$K$54</definedName>
    <definedName name="_xlnm.Print_Area" localSheetId="10">EB_FTE!$A$10:$K$54</definedName>
    <definedName name="_xlnm.Print_Area" localSheetId="3">EB_ND!$A$10:$K$54</definedName>
    <definedName name="_xlnm.Print_Area" localSheetId="8">ODE_ND!$A$10:$K$54</definedName>
    <definedName name="_xlnm.Print_Area" localSheetId="1">OE_ND!$A$10:$K$54</definedName>
    <definedName name="_xlnm.Print_Area" localSheetId="4">PF_ND!$A$10:$K$54</definedName>
    <definedName name="_xlnm.Print_Area" localSheetId="11">PH_ND!$A$10:$K$54</definedName>
    <definedName name="_xlnm.Print_Area" localSheetId="6">PS_ND!$A$10:$K$54</definedName>
    <definedName name="_xlnm.Print_Area" localSheetId="5">SE_ND!$A$10:$K$54</definedName>
    <definedName name="_xlnm.Print_Area" localSheetId="9">SW_FTE!$A$10:$K$54</definedName>
    <definedName name="_xlnm.Print_Area" localSheetId="2">SW_ND!$A$10:$K$54</definedName>
    <definedName name="_xlnm.Print_Area" localSheetId="0">TR_ND!$A$10:$K$54</definedName>
    <definedName name="_xlnm.Print_Titles" localSheetId="12">'%Occ'!$1:$9</definedName>
    <definedName name="_xlnm.Print_Titles" localSheetId="7">DRL_ND!$1:$9</definedName>
    <definedName name="_xlnm.Print_Titles" localSheetId="10">EB_FTE!$1:$9</definedName>
    <definedName name="_xlnm.Print_Titles" localSheetId="3">EB_ND!$1:$9</definedName>
    <definedName name="_xlnm.Print_Titles" localSheetId="8">ODE_ND!$1:$9</definedName>
    <definedName name="_xlnm.Print_Titles" localSheetId="1">OE_ND!$1:$9</definedName>
    <definedName name="_xlnm.Print_Titles" localSheetId="4">PF_ND!$1:$9</definedName>
    <definedName name="_xlnm.Print_Titles" localSheetId="11">PH_ND!$1:$9</definedName>
    <definedName name="_xlnm.Print_Titles" localSheetId="6">PS_ND!$1:$9</definedName>
    <definedName name="_xlnm.Print_Titles" localSheetId="5">SE_ND!$1:$9</definedName>
    <definedName name="_xlnm.Print_Titles" localSheetId="9">SW_FTE!$1:$9</definedName>
    <definedName name="_xlnm.Print_Titles" localSheetId="2">SW_ND!$1:$9</definedName>
    <definedName name="_xlnm.Print_Titles" localSheetId="0">TR_ND!$1:$9</definedName>
  </definedNames>
  <calcPr calcId="152511"/>
</workbook>
</file>

<file path=xl/calcChain.xml><?xml version="1.0" encoding="utf-8"?>
<calcChain xmlns="http://schemas.openxmlformats.org/spreadsheetml/2006/main">
  <c r="B110" i="1" l="1"/>
  <c r="C110" i="1"/>
  <c r="C110" i="17" s="1"/>
  <c r="D110" i="1"/>
  <c r="K110" i="1" s="1"/>
  <c r="E110" i="1"/>
  <c r="G110" i="1"/>
  <c r="I110" i="1" s="1"/>
  <c r="H110" i="1"/>
  <c r="H109" i="24"/>
  <c r="G109" i="24"/>
  <c r="I109" i="24" s="1"/>
  <c r="E109" i="24"/>
  <c r="D109" i="24"/>
  <c r="K109" i="24" s="1"/>
  <c r="C109" i="24"/>
  <c r="B109" i="24"/>
  <c r="H108" i="24"/>
  <c r="G108" i="24"/>
  <c r="I108" i="24" s="1"/>
  <c r="E108" i="24"/>
  <c r="D108" i="24"/>
  <c r="K108" i="24" s="1"/>
  <c r="C108" i="24"/>
  <c r="B108" i="24"/>
  <c r="H107" i="24"/>
  <c r="G107" i="24"/>
  <c r="I107" i="24" s="1"/>
  <c r="F107" i="24"/>
  <c r="E107" i="24"/>
  <c r="D107" i="24"/>
  <c r="K107" i="24" s="1"/>
  <c r="C107" i="24"/>
  <c r="B107" i="24"/>
  <c r="H106" i="24"/>
  <c r="G106" i="24"/>
  <c r="I106" i="24" s="1"/>
  <c r="E106" i="24"/>
  <c r="D106" i="24"/>
  <c r="F106" i="24" s="1"/>
  <c r="C106" i="24"/>
  <c r="B106" i="24"/>
  <c r="H105" i="24"/>
  <c r="G105" i="24"/>
  <c r="I105" i="24" s="1"/>
  <c r="E105" i="24"/>
  <c r="D105" i="24"/>
  <c r="K105" i="24" s="1"/>
  <c r="C105" i="24"/>
  <c r="B105" i="24"/>
  <c r="H104" i="24"/>
  <c r="G104" i="24"/>
  <c r="I104" i="24" s="1"/>
  <c r="E104" i="24"/>
  <c r="D104" i="24"/>
  <c r="F104" i="24" s="1"/>
  <c r="C104" i="24"/>
  <c r="B104" i="24"/>
  <c r="H103" i="24"/>
  <c r="G103" i="24"/>
  <c r="E103" i="24"/>
  <c r="D103" i="24"/>
  <c r="C103" i="24"/>
  <c r="B103" i="24"/>
  <c r="H102" i="24"/>
  <c r="G102" i="24"/>
  <c r="I102" i="24" s="1"/>
  <c r="F102" i="24"/>
  <c r="E102" i="24"/>
  <c r="D102" i="24"/>
  <c r="K102" i="24" s="1"/>
  <c r="C102" i="24"/>
  <c r="B102" i="24"/>
  <c r="H101" i="24"/>
  <c r="G101" i="24"/>
  <c r="I101" i="24" s="1"/>
  <c r="E101" i="24"/>
  <c r="D101" i="24"/>
  <c r="K101" i="24" s="1"/>
  <c r="C101" i="24"/>
  <c r="B101" i="24"/>
  <c r="H100" i="24"/>
  <c r="G100" i="24"/>
  <c r="E100" i="24"/>
  <c r="D100" i="24"/>
  <c r="C100" i="24"/>
  <c r="B100" i="24"/>
  <c r="I99" i="24"/>
  <c r="H99" i="24"/>
  <c r="G99" i="24"/>
  <c r="E99" i="24"/>
  <c r="D99" i="24"/>
  <c r="K99" i="24" s="1"/>
  <c r="C99" i="24"/>
  <c r="B99" i="24"/>
  <c r="H98" i="24"/>
  <c r="G98" i="24"/>
  <c r="I98" i="24" s="1"/>
  <c r="E98" i="24"/>
  <c r="D98" i="24"/>
  <c r="F98" i="24" s="1"/>
  <c r="C98" i="24"/>
  <c r="B98" i="24"/>
  <c r="H97" i="24"/>
  <c r="G97" i="24"/>
  <c r="I97" i="24" s="1"/>
  <c r="E97" i="24"/>
  <c r="D97" i="24"/>
  <c r="K97" i="24" s="1"/>
  <c r="C97" i="24"/>
  <c r="B97" i="24"/>
  <c r="H96" i="24"/>
  <c r="G96" i="24"/>
  <c r="I96" i="24" s="1"/>
  <c r="E96" i="24"/>
  <c r="D96" i="24"/>
  <c r="F96" i="24" s="1"/>
  <c r="C96" i="24"/>
  <c r="B96" i="24"/>
  <c r="H95" i="24"/>
  <c r="G95" i="24"/>
  <c r="I95" i="24" s="1"/>
  <c r="E95" i="24"/>
  <c r="D95" i="24"/>
  <c r="C95" i="24"/>
  <c r="B95" i="24"/>
  <c r="H94" i="24"/>
  <c r="G94" i="24"/>
  <c r="E94" i="24"/>
  <c r="D94" i="24"/>
  <c r="C94" i="24"/>
  <c r="B94" i="24"/>
  <c r="H93" i="24"/>
  <c r="G93" i="24"/>
  <c r="E93" i="24"/>
  <c r="D93" i="24"/>
  <c r="C93" i="24"/>
  <c r="B93" i="24"/>
  <c r="H92" i="24"/>
  <c r="G92" i="24"/>
  <c r="E92" i="24"/>
  <c r="D92" i="24"/>
  <c r="C92" i="24"/>
  <c r="B92" i="24"/>
  <c r="H91" i="24"/>
  <c r="G91" i="24"/>
  <c r="I91" i="24" s="1"/>
  <c r="E91" i="24"/>
  <c r="D91" i="24"/>
  <c r="K91" i="24" s="1"/>
  <c r="C91" i="24"/>
  <c r="B91" i="24"/>
  <c r="H90" i="24"/>
  <c r="G90" i="24"/>
  <c r="I90" i="24" s="1"/>
  <c r="E90" i="24"/>
  <c r="D90" i="24"/>
  <c r="F90" i="24" s="1"/>
  <c r="C90" i="24"/>
  <c r="B90" i="24"/>
  <c r="H89" i="24"/>
  <c r="G89" i="24"/>
  <c r="F89" i="24"/>
  <c r="E89" i="24"/>
  <c r="D89" i="24"/>
  <c r="K89" i="24" s="1"/>
  <c r="C89" i="24"/>
  <c r="B89" i="24"/>
  <c r="H88" i="24"/>
  <c r="G88" i="24"/>
  <c r="E88" i="24"/>
  <c r="D88" i="24"/>
  <c r="C88" i="24"/>
  <c r="B88" i="24"/>
  <c r="H87" i="24"/>
  <c r="G87" i="24"/>
  <c r="I87" i="24" s="1"/>
  <c r="E87" i="24"/>
  <c r="D87" i="24"/>
  <c r="K87" i="24" s="1"/>
  <c r="C87" i="24"/>
  <c r="B87" i="24"/>
  <c r="H86" i="24"/>
  <c r="G86" i="24"/>
  <c r="I86" i="24" s="1"/>
  <c r="E86" i="24"/>
  <c r="D86" i="24"/>
  <c r="K86" i="24" s="1"/>
  <c r="C86" i="24"/>
  <c r="B86" i="24"/>
  <c r="H85" i="24"/>
  <c r="G85" i="24"/>
  <c r="E85" i="24"/>
  <c r="D85" i="24"/>
  <c r="C85" i="24"/>
  <c r="B85" i="24"/>
  <c r="H84" i="24"/>
  <c r="G84" i="24"/>
  <c r="I84" i="24" s="1"/>
  <c r="E84" i="24"/>
  <c r="D84" i="24"/>
  <c r="K84" i="24" s="1"/>
  <c r="C84" i="24"/>
  <c r="B84" i="24"/>
  <c r="H83" i="24"/>
  <c r="G83" i="24"/>
  <c r="I83" i="24" s="1"/>
  <c r="E83" i="24"/>
  <c r="D83" i="24"/>
  <c r="K83" i="24" s="1"/>
  <c r="C83" i="24"/>
  <c r="B83" i="24"/>
  <c r="H82" i="24"/>
  <c r="G82" i="24"/>
  <c r="I82" i="24" s="1"/>
  <c r="E82" i="24"/>
  <c r="D82" i="24"/>
  <c r="C82" i="24"/>
  <c r="B82" i="24"/>
  <c r="H81" i="24"/>
  <c r="G81" i="24"/>
  <c r="E81" i="24"/>
  <c r="D81" i="24"/>
  <c r="F81" i="24" s="1"/>
  <c r="C81" i="24"/>
  <c r="B81" i="24"/>
  <c r="H80" i="24"/>
  <c r="G80" i="24"/>
  <c r="I80" i="24" s="1"/>
  <c r="E80" i="24"/>
  <c r="D80" i="24"/>
  <c r="F80" i="24" s="1"/>
  <c r="C80" i="24"/>
  <c r="B80" i="24"/>
  <c r="H79" i="24"/>
  <c r="G79" i="24"/>
  <c r="E79" i="24"/>
  <c r="D79" i="24"/>
  <c r="C79" i="24"/>
  <c r="B79" i="24"/>
  <c r="H78" i="24"/>
  <c r="G78" i="24"/>
  <c r="I78" i="24" s="1"/>
  <c r="F78" i="24"/>
  <c r="E78" i="24"/>
  <c r="D78" i="24"/>
  <c r="K78" i="24" s="1"/>
  <c r="C78" i="24"/>
  <c r="B78" i="24"/>
  <c r="H77" i="24"/>
  <c r="G77" i="24"/>
  <c r="E77" i="24"/>
  <c r="D77" i="24"/>
  <c r="C77" i="24"/>
  <c r="B77" i="24"/>
  <c r="H76" i="24"/>
  <c r="G76" i="24"/>
  <c r="I76" i="24" s="1"/>
  <c r="E76" i="24"/>
  <c r="D76" i="24"/>
  <c r="K76" i="24" s="1"/>
  <c r="C76" i="24"/>
  <c r="B76" i="24"/>
  <c r="H75" i="24"/>
  <c r="G75" i="24"/>
  <c r="E75" i="24"/>
  <c r="D75" i="24"/>
  <c r="C75" i="24"/>
  <c r="B75" i="24"/>
  <c r="H74" i="24"/>
  <c r="G74" i="24"/>
  <c r="E74" i="24"/>
  <c r="D74" i="24"/>
  <c r="C74" i="24"/>
  <c r="B74" i="24"/>
  <c r="H73" i="24"/>
  <c r="G73" i="24"/>
  <c r="E73" i="24"/>
  <c r="D73" i="24"/>
  <c r="F73" i="24" s="1"/>
  <c r="C73" i="24"/>
  <c r="B73" i="24"/>
  <c r="H72" i="24"/>
  <c r="G72" i="24"/>
  <c r="I72" i="24" s="1"/>
  <c r="E72" i="24"/>
  <c r="D72" i="24"/>
  <c r="F72" i="24" s="1"/>
  <c r="C72" i="24"/>
  <c r="B72" i="24"/>
  <c r="H71" i="24"/>
  <c r="G71" i="24"/>
  <c r="I71" i="24" s="1"/>
  <c r="E71" i="24"/>
  <c r="D71" i="24"/>
  <c r="F71" i="24" s="1"/>
  <c r="C71" i="24"/>
  <c r="B71" i="24"/>
  <c r="H70" i="24"/>
  <c r="G70" i="24"/>
  <c r="E70" i="24"/>
  <c r="D70" i="24"/>
  <c r="C70" i="24"/>
  <c r="B70" i="24"/>
  <c r="H69" i="24"/>
  <c r="G69" i="24"/>
  <c r="I69" i="24" s="1"/>
  <c r="E69" i="24"/>
  <c r="D69" i="24"/>
  <c r="K69" i="24" s="1"/>
  <c r="C69" i="24"/>
  <c r="B69" i="24"/>
  <c r="H68" i="24"/>
  <c r="G68" i="24"/>
  <c r="E68" i="24"/>
  <c r="D68" i="24"/>
  <c r="C68" i="24"/>
  <c r="B68" i="24"/>
  <c r="H67" i="24"/>
  <c r="G67" i="24"/>
  <c r="E67" i="24"/>
  <c r="D67" i="24"/>
  <c r="C67" i="24"/>
  <c r="B67" i="24"/>
  <c r="H66" i="24"/>
  <c r="G66" i="24"/>
  <c r="E66" i="24"/>
  <c r="D66" i="24"/>
  <c r="C66" i="24"/>
  <c r="B66" i="24"/>
  <c r="H65" i="24"/>
  <c r="G65" i="24"/>
  <c r="I65" i="24" s="1"/>
  <c r="E65" i="24"/>
  <c r="D65" i="24"/>
  <c r="C65" i="24"/>
  <c r="B65" i="24"/>
  <c r="H64" i="24"/>
  <c r="G64" i="24"/>
  <c r="E64" i="24"/>
  <c r="D64" i="24"/>
  <c r="C64" i="24"/>
  <c r="B64" i="24"/>
  <c r="H63" i="24"/>
  <c r="G63" i="24"/>
  <c r="E63" i="24"/>
  <c r="D63" i="24"/>
  <c r="C63" i="24"/>
  <c r="B63" i="24"/>
  <c r="H62" i="24"/>
  <c r="G62" i="24"/>
  <c r="E62" i="24"/>
  <c r="D62" i="24"/>
  <c r="C62" i="24"/>
  <c r="B62" i="24"/>
  <c r="H61" i="24"/>
  <c r="G61" i="24"/>
  <c r="I61" i="24" s="1"/>
  <c r="E61" i="24"/>
  <c r="D61" i="24"/>
  <c r="K61" i="24" s="1"/>
  <c r="C61" i="24"/>
  <c r="B61" i="24"/>
  <c r="H60" i="24"/>
  <c r="G60" i="24"/>
  <c r="E60" i="24"/>
  <c r="D60" i="24"/>
  <c r="C60" i="24"/>
  <c r="B60" i="24"/>
  <c r="H59" i="24"/>
  <c r="G59" i="24"/>
  <c r="E59" i="24"/>
  <c r="D59" i="24"/>
  <c r="K59" i="24" s="1"/>
  <c r="C59" i="24"/>
  <c r="B59" i="24"/>
  <c r="H58" i="24"/>
  <c r="G58" i="24"/>
  <c r="E58" i="24"/>
  <c r="D58" i="24"/>
  <c r="C58" i="24"/>
  <c r="B58" i="24"/>
  <c r="H57" i="24"/>
  <c r="G57" i="24"/>
  <c r="I57" i="24" s="1"/>
  <c r="E57" i="24"/>
  <c r="D57" i="24"/>
  <c r="K57" i="24" s="1"/>
  <c r="C57" i="24"/>
  <c r="B57" i="24"/>
  <c r="H56" i="24"/>
  <c r="G56" i="24"/>
  <c r="E56" i="24"/>
  <c r="D56" i="24"/>
  <c r="C56" i="24"/>
  <c r="B56" i="24"/>
  <c r="K55" i="24"/>
  <c r="H55" i="24"/>
  <c r="G55" i="24"/>
  <c r="I55" i="24" s="1"/>
  <c r="F55" i="24"/>
  <c r="E55" i="24"/>
  <c r="D55" i="24"/>
  <c r="C55" i="24"/>
  <c r="B55" i="24"/>
  <c r="H54" i="24"/>
  <c r="G54" i="24"/>
  <c r="I54" i="24" s="1"/>
  <c r="E54" i="24"/>
  <c r="F54" i="24" s="1"/>
  <c r="D54" i="24"/>
  <c r="C54" i="24"/>
  <c r="B54" i="24"/>
  <c r="H53" i="24"/>
  <c r="G53" i="24"/>
  <c r="I53" i="24" s="1"/>
  <c r="E53" i="24"/>
  <c r="D53" i="24"/>
  <c r="K53" i="24" s="1"/>
  <c r="C53" i="24"/>
  <c r="B53" i="24"/>
  <c r="H52" i="24"/>
  <c r="G52" i="24"/>
  <c r="I52" i="24" s="1"/>
  <c r="E52" i="24"/>
  <c r="D52" i="24"/>
  <c r="K52" i="24" s="1"/>
  <c r="C52" i="24"/>
  <c r="B52" i="24"/>
  <c r="H51" i="24"/>
  <c r="G51" i="24"/>
  <c r="E51" i="24"/>
  <c r="D51" i="24"/>
  <c r="C51" i="24"/>
  <c r="B51" i="24"/>
  <c r="H50" i="24"/>
  <c r="G50" i="24"/>
  <c r="E50" i="24"/>
  <c r="D50" i="24"/>
  <c r="C50" i="24"/>
  <c r="B50" i="24"/>
  <c r="H49" i="24"/>
  <c r="G49" i="24"/>
  <c r="I49" i="24" s="1"/>
  <c r="E49" i="24"/>
  <c r="D49" i="24"/>
  <c r="K49" i="24" s="1"/>
  <c r="C49" i="24"/>
  <c r="B49" i="24"/>
  <c r="H48" i="24"/>
  <c r="G48" i="24"/>
  <c r="I48" i="24" s="1"/>
  <c r="E48" i="24"/>
  <c r="D48" i="24"/>
  <c r="F48" i="24" s="1"/>
  <c r="C48" i="24"/>
  <c r="B48" i="24"/>
  <c r="H47" i="24"/>
  <c r="G47" i="24"/>
  <c r="I47" i="24" s="1"/>
  <c r="E47" i="24"/>
  <c r="D47" i="24"/>
  <c r="K47" i="24" s="1"/>
  <c r="C47" i="24"/>
  <c r="B47" i="24"/>
  <c r="H46" i="24"/>
  <c r="G46" i="24"/>
  <c r="E46" i="24"/>
  <c r="D46" i="24"/>
  <c r="K46" i="24" s="1"/>
  <c r="C46" i="24"/>
  <c r="B46" i="24"/>
  <c r="H45" i="24"/>
  <c r="G45" i="24"/>
  <c r="E45" i="24"/>
  <c r="D45" i="24"/>
  <c r="K45" i="24" s="1"/>
  <c r="C45" i="24"/>
  <c r="B45" i="24"/>
  <c r="H44" i="24"/>
  <c r="G44" i="24"/>
  <c r="I44" i="24" s="1"/>
  <c r="E44" i="24"/>
  <c r="D44" i="24"/>
  <c r="K44" i="24" s="1"/>
  <c r="C44" i="24"/>
  <c r="B44" i="24"/>
  <c r="H43" i="24"/>
  <c r="G43" i="24"/>
  <c r="I43" i="24" s="1"/>
  <c r="E43" i="24"/>
  <c r="D43" i="24"/>
  <c r="K43" i="24" s="1"/>
  <c r="C43" i="24"/>
  <c r="B43" i="24"/>
  <c r="H42" i="24"/>
  <c r="G42" i="24"/>
  <c r="I42" i="24" s="1"/>
  <c r="E42" i="24"/>
  <c r="D42" i="24"/>
  <c r="C42" i="24"/>
  <c r="B42" i="24"/>
  <c r="H41" i="24"/>
  <c r="G41" i="24"/>
  <c r="E41" i="24"/>
  <c r="D41" i="24"/>
  <c r="C41" i="24"/>
  <c r="B41" i="24"/>
  <c r="H40" i="24"/>
  <c r="G40" i="24"/>
  <c r="E40" i="24"/>
  <c r="D40" i="24"/>
  <c r="C40" i="24"/>
  <c r="B40" i="24"/>
  <c r="H39" i="24"/>
  <c r="G39" i="24"/>
  <c r="I39" i="24" s="1"/>
  <c r="E39" i="24"/>
  <c r="D39" i="24"/>
  <c r="F39" i="24" s="1"/>
  <c r="C39" i="24"/>
  <c r="B39" i="24"/>
  <c r="H38" i="24"/>
  <c r="G38" i="24"/>
  <c r="I38" i="24" s="1"/>
  <c r="E38" i="24"/>
  <c r="D38" i="24"/>
  <c r="K38" i="24" s="1"/>
  <c r="C38" i="24"/>
  <c r="B38" i="24"/>
  <c r="H37" i="24"/>
  <c r="G37" i="24"/>
  <c r="I37" i="24" s="1"/>
  <c r="E37" i="24"/>
  <c r="D37" i="24"/>
  <c r="K37" i="24" s="1"/>
  <c r="C37" i="24"/>
  <c r="B37" i="24"/>
  <c r="H36" i="24"/>
  <c r="G36" i="24"/>
  <c r="I36" i="24" s="1"/>
  <c r="E36" i="24"/>
  <c r="D36" i="24"/>
  <c r="K36" i="24" s="1"/>
  <c r="C36" i="24"/>
  <c r="B36" i="24"/>
  <c r="H35" i="24"/>
  <c r="G35" i="24"/>
  <c r="E35" i="24"/>
  <c r="D35" i="24"/>
  <c r="C35" i="24"/>
  <c r="B35" i="24"/>
  <c r="H34" i="24"/>
  <c r="G34" i="24"/>
  <c r="E34" i="24"/>
  <c r="D34" i="24"/>
  <c r="F34" i="24" s="1"/>
  <c r="C34" i="24"/>
  <c r="B34" i="24"/>
  <c r="H33" i="24"/>
  <c r="G33" i="24"/>
  <c r="I33" i="24" s="1"/>
  <c r="E33" i="24"/>
  <c r="D33" i="24"/>
  <c r="K33" i="24" s="1"/>
  <c r="C33" i="24"/>
  <c r="B33" i="24"/>
  <c r="H32" i="24"/>
  <c r="G32" i="24"/>
  <c r="I32" i="24" s="1"/>
  <c r="E32" i="24"/>
  <c r="D32" i="24"/>
  <c r="F32" i="24" s="1"/>
  <c r="C32" i="24"/>
  <c r="B32" i="24"/>
  <c r="H31" i="24"/>
  <c r="G31" i="24"/>
  <c r="E31" i="24"/>
  <c r="D31" i="24"/>
  <c r="C31" i="24"/>
  <c r="B31" i="24"/>
  <c r="H30" i="24"/>
  <c r="G30" i="24"/>
  <c r="E30" i="24"/>
  <c r="D30" i="24"/>
  <c r="K30" i="24" s="1"/>
  <c r="C30" i="24"/>
  <c r="B30" i="24"/>
  <c r="H29" i="24"/>
  <c r="G29" i="24"/>
  <c r="E29" i="24"/>
  <c r="D29" i="24"/>
  <c r="C29" i="24"/>
  <c r="B29" i="24"/>
  <c r="H28" i="24"/>
  <c r="G28" i="24"/>
  <c r="I28" i="24" s="1"/>
  <c r="E28" i="24"/>
  <c r="D28" i="24"/>
  <c r="C28" i="24"/>
  <c r="B28" i="24"/>
  <c r="H27" i="24"/>
  <c r="G27" i="24"/>
  <c r="I27" i="24" s="1"/>
  <c r="E27" i="24"/>
  <c r="D27" i="24"/>
  <c r="C27" i="24"/>
  <c r="B27" i="24"/>
  <c r="H26" i="24"/>
  <c r="G26" i="24"/>
  <c r="I26" i="24" s="1"/>
  <c r="E26" i="24"/>
  <c r="D26" i="24"/>
  <c r="F26" i="24" s="1"/>
  <c r="C26" i="24"/>
  <c r="B26" i="24"/>
  <c r="H25" i="24"/>
  <c r="G25" i="24"/>
  <c r="E25" i="24"/>
  <c r="D25" i="24"/>
  <c r="F25" i="24" s="1"/>
  <c r="C25" i="24"/>
  <c r="B25" i="24"/>
  <c r="H24" i="24"/>
  <c r="G24" i="24"/>
  <c r="E24" i="24"/>
  <c r="D24" i="24"/>
  <c r="C24" i="24"/>
  <c r="B24" i="24"/>
  <c r="H23" i="24"/>
  <c r="G23" i="24"/>
  <c r="E23" i="24"/>
  <c r="D23" i="24"/>
  <c r="C23" i="24"/>
  <c r="B23" i="24"/>
  <c r="H22" i="24"/>
  <c r="G22" i="24"/>
  <c r="E22" i="24"/>
  <c r="D22" i="24"/>
  <c r="F22" i="24" s="1"/>
  <c r="C22" i="24"/>
  <c r="B22" i="24"/>
  <c r="H21" i="24"/>
  <c r="G21" i="24"/>
  <c r="E21" i="24"/>
  <c r="D21" i="24"/>
  <c r="C21" i="24"/>
  <c r="B21" i="24"/>
  <c r="H20" i="24"/>
  <c r="G20" i="24"/>
  <c r="I20" i="24" s="1"/>
  <c r="E20" i="24"/>
  <c r="D20" i="24"/>
  <c r="K20" i="24" s="1"/>
  <c r="C20" i="24"/>
  <c r="B20" i="24"/>
  <c r="H19" i="24"/>
  <c r="G19" i="24"/>
  <c r="F19" i="24"/>
  <c r="E19" i="24"/>
  <c r="D19" i="24"/>
  <c r="C19" i="24"/>
  <c r="B19" i="24"/>
  <c r="H18" i="24"/>
  <c r="G18" i="24"/>
  <c r="E18" i="24"/>
  <c r="D18" i="24"/>
  <c r="C18" i="24"/>
  <c r="B18" i="24"/>
  <c r="H17" i="24"/>
  <c r="G17" i="24"/>
  <c r="I17" i="24" s="1"/>
  <c r="E17" i="24"/>
  <c r="D17" i="24"/>
  <c r="C17" i="24"/>
  <c r="B17" i="24"/>
  <c r="H16" i="24"/>
  <c r="G16" i="24"/>
  <c r="I16" i="24" s="1"/>
  <c r="E16" i="24"/>
  <c r="D16" i="24"/>
  <c r="C16" i="24"/>
  <c r="B16" i="24"/>
  <c r="H15" i="24"/>
  <c r="G15" i="24"/>
  <c r="I15" i="24" s="1"/>
  <c r="E15" i="24"/>
  <c r="D15" i="24"/>
  <c r="C15" i="24"/>
  <c r="B15" i="24"/>
  <c r="H14" i="24"/>
  <c r="G14" i="24"/>
  <c r="I14" i="24" s="1"/>
  <c r="F14" i="24"/>
  <c r="E14" i="24"/>
  <c r="D14" i="24"/>
  <c r="K14" i="24" s="1"/>
  <c r="C14" i="24"/>
  <c r="B14" i="24"/>
  <c r="H13" i="24"/>
  <c r="G13" i="24"/>
  <c r="I13" i="24" s="1"/>
  <c r="E13" i="24"/>
  <c r="D13" i="24"/>
  <c r="K13" i="24" s="1"/>
  <c r="C13" i="24"/>
  <c r="B13" i="24"/>
  <c r="H12" i="24"/>
  <c r="G12" i="24"/>
  <c r="I12" i="24" s="1"/>
  <c r="E12" i="24"/>
  <c r="D12" i="24"/>
  <c r="F12" i="24" s="1"/>
  <c r="C12" i="24"/>
  <c r="B12" i="24"/>
  <c r="H11" i="24"/>
  <c r="G11" i="24"/>
  <c r="I11" i="24" s="1"/>
  <c r="E11" i="24"/>
  <c r="D11" i="24"/>
  <c r="K11" i="24" s="1"/>
  <c r="C11" i="24"/>
  <c r="B11" i="24"/>
  <c r="H110" i="26"/>
  <c r="G110" i="26"/>
  <c r="I110" i="26" s="1"/>
  <c r="E110" i="26"/>
  <c r="D110" i="26"/>
  <c r="K110" i="26" s="1"/>
  <c r="C110" i="26"/>
  <c r="B110" i="26"/>
  <c r="H109" i="26"/>
  <c r="G109" i="26"/>
  <c r="I109" i="26" s="1"/>
  <c r="E109" i="26"/>
  <c r="D109" i="26"/>
  <c r="K109" i="26" s="1"/>
  <c r="C109" i="26"/>
  <c r="B109" i="26"/>
  <c r="H108" i="26"/>
  <c r="G108" i="26"/>
  <c r="I108" i="26" s="1"/>
  <c r="E108" i="26"/>
  <c r="D108" i="26"/>
  <c r="K108" i="26" s="1"/>
  <c r="C108" i="26"/>
  <c r="B108" i="26"/>
  <c r="H107" i="26"/>
  <c r="G107" i="26"/>
  <c r="I107" i="26" s="1"/>
  <c r="E107" i="26"/>
  <c r="D107" i="26"/>
  <c r="C107" i="26"/>
  <c r="B107" i="26"/>
  <c r="H106" i="26"/>
  <c r="G106" i="26"/>
  <c r="I106" i="26" s="1"/>
  <c r="E106" i="26"/>
  <c r="D106" i="26"/>
  <c r="F106" i="26" s="1"/>
  <c r="C106" i="26"/>
  <c r="B106" i="26"/>
  <c r="H105" i="26"/>
  <c r="G105" i="26"/>
  <c r="I105" i="26" s="1"/>
  <c r="E105" i="26"/>
  <c r="D105" i="26"/>
  <c r="F105" i="26" s="1"/>
  <c r="C105" i="26"/>
  <c r="B105" i="26"/>
  <c r="H104" i="26"/>
  <c r="G104" i="26"/>
  <c r="I104" i="26" s="1"/>
  <c r="E104" i="26"/>
  <c r="D104" i="26"/>
  <c r="C104" i="26"/>
  <c r="B104" i="26"/>
  <c r="H103" i="26"/>
  <c r="G103" i="26"/>
  <c r="E103" i="26"/>
  <c r="D103" i="26"/>
  <c r="K103" i="26" s="1"/>
  <c r="C103" i="26"/>
  <c r="B103" i="26"/>
  <c r="H102" i="26"/>
  <c r="G102" i="26"/>
  <c r="I102" i="26" s="1"/>
  <c r="E102" i="26"/>
  <c r="D102" i="26"/>
  <c r="K102" i="26" s="1"/>
  <c r="C102" i="26"/>
  <c r="B102" i="26"/>
  <c r="H101" i="26"/>
  <c r="G101" i="26"/>
  <c r="I101" i="26" s="1"/>
  <c r="E101" i="26"/>
  <c r="D101" i="26"/>
  <c r="K101" i="26" s="1"/>
  <c r="C101" i="26"/>
  <c r="B101" i="26"/>
  <c r="H100" i="26"/>
  <c r="G100" i="26"/>
  <c r="E100" i="26"/>
  <c r="D100" i="26"/>
  <c r="C100" i="26"/>
  <c r="B100" i="26"/>
  <c r="H99" i="26"/>
  <c r="G99" i="26"/>
  <c r="I99" i="26" s="1"/>
  <c r="E99" i="26"/>
  <c r="D99" i="26"/>
  <c r="C99" i="26"/>
  <c r="B99" i="26"/>
  <c r="H98" i="26"/>
  <c r="G98" i="26"/>
  <c r="I98" i="26" s="1"/>
  <c r="E98" i="26"/>
  <c r="D98" i="26"/>
  <c r="F98" i="26" s="1"/>
  <c r="C98" i="26"/>
  <c r="B98" i="26"/>
  <c r="H97" i="26"/>
  <c r="G97" i="26"/>
  <c r="I97" i="26" s="1"/>
  <c r="E97" i="26"/>
  <c r="D97" i="26"/>
  <c r="F97" i="26" s="1"/>
  <c r="C97" i="26"/>
  <c r="B97" i="26"/>
  <c r="H96" i="26"/>
  <c r="G96" i="26"/>
  <c r="I96" i="26" s="1"/>
  <c r="E96" i="26"/>
  <c r="D96" i="26"/>
  <c r="K96" i="26" s="1"/>
  <c r="C96" i="26"/>
  <c r="B96" i="26"/>
  <c r="H95" i="26"/>
  <c r="G95" i="26"/>
  <c r="I95" i="26" s="1"/>
  <c r="E95" i="26"/>
  <c r="D95" i="26"/>
  <c r="K95" i="26" s="1"/>
  <c r="C95" i="26"/>
  <c r="B95" i="26"/>
  <c r="H94" i="26"/>
  <c r="G94" i="26"/>
  <c r="I94" i="26" s="1"/>
  <c r="E94" i="26"/>
  <c r="D94" i="26"/>
  <c r="K94" i="26" s="1"/>
  <c r="C94" i="26"/>
  <c r="B94" i="26"/>
  <c r="H93" i="26"/>
  <c r="G93" i="26"/>
  <c r="I93" i="26" s="1"/>
  <c r="E93" i="26"/>
  <c r="D93" i="26"/>
  <c r="K93" i="26" s="1"/>
  <c r="C93" i="26"/>
  <c r="B93" i="26"/>
  <c r="H92" i="26"/>
  <c r="G92" i="26"/>
  <c r="E92" i="26"/>
  <c r="D92" i="26"/>
  <c r="C92" i="26"/>
  <c r="B92" i="26"/>
  <c r="H91" i="26"/>
  <c r="G91" i="26"/>
  <c r="I91" i="26" s="1"/>
  <c r="E91" i="26"/>
  <c r="D91" i="26"/>
  <c r="K91" i="26" s="1"/>
  <c r="C91" i="26"/>
  <c r="B91" i="26"/>
  <c r="H90" i="26"/>
  <c r="G90" i="26"/>
  <c r="I90" i="26" s="1"/>
  <c r="E90" i="26"/>
  <c r="D90" i="26"/>
  <c r="F90" i="26" s="1"/>
  <c r="C90" i="26"/>
  <c r="B90" i="26"/>
  <c r="H89" i="26"/>
  <c r="G89" i="26"/>
  <c r="I89" i="26" s="1"/>
  <c r="E89" i="26"/>
  <c r="D89" i="26"/>
  <c r="F89" i="26" s="1"/>
  <c r="C89" i="26"/>
  <c r="B89" i="26"/>
  <c r="H88" i="26"/>
  <c r="G88" i="26"/>
  <c r="I88" i="26" s="1"/>
  <c r="E88" i="26"/>
  <c r="D88" i="26"/>
  <c r="C88" i="26"/>
  <c r="B88" i="26"/>
  <c r="H87" i="26"/>
  <c r="G87" i="26"/>
  <c r="I87" i="26" s="1"/>
  <c r="E87" i="26"/>
  <c r="D87" i="26"/>
  <c r="C87" i="26"/>
  <c r="B87" i="26"/>
  <c r="H86" i="26"/>
  <c r="G86" i="26"/>
  <c r="I86" i="26" s="1"/>
  <c r="E86" i="26"/>
  <c r="D86" i="26"/>
  <c r="K86" i="26" s="1"/>
  <c r="C86" i="26"/>
  <c r="B86" i="26"/>
  <c r="H85" i="26"/>
  <c r="G85" i="26"/>
  <c r="I85" i="26" s="1"/>
  <c r="E85" i="26"/>
  <c r="D85" i="26"/>
  <c r="K85" i="26" s="1"/>
  <c r="C85" i="26"/>
  <c r="B85" i="26"/>
  <c r="H84" i="26"/>
  <c r="G84" i="26"/>
  <c r="I84" i="26" s="1"/>
  <c r="E84" i="26"/>
  <c r="D84" i="26"/>
  <c r="K84" i="26" s="1"/>
  <c r="C84" i="26"/>
  <c r="B84" i="26"/>
  <c r="H83" i="26"/>
  <c r="G83" i="26"/>
  <c r="I83" i="26" s="1"/>
  <c r="E83" i="26"/>
  <c r="D83" i="26"/>
  <c r="K83" i="26" s="1"/>
  <c r="C83" i="26"/>
  <c r="B83" i="26"/>
  <c r="H82" i="26"/>
  <c r="G82" i="26"/>
  <c r="I82" i="26" s="1"/>
  <c r="E82" i="26"/>
  <c r="D82" i="26"/>
  <c r="F82" i="26" s="1"/>
  <c r="C82" i="26"/>
  <c r="B82" i="26"/>
  <c r="H81" i="26"/>
  <c r="G81" i="26"/>
  <c r="I81" i="26" s="1"/>
  <c r="E81" i="26"/>
  <c r="D81" i="26"/>
  <c r="F81" i="26" s="1"/>
  <c r="C81" i="26"/>
  <c r="B81" i="26"/>
  <c r="H80" i="26"/>
  <c r="G80" i="26"/>
  <c r="I80" i="26" s="1"/>
  <c r="E80" i="26"/>
  <c r="D80" i="26"/>
  <c r="F80" i="26" s="1"/>
  <c r="C80" i="26"/>
  <c r="B80" i="26"/>
  <c r="H79" i="26"/>
  <c r="G79" i="26"/>
  <c r="I79" i="26" s="1"/>
  <c r="E79" i="26"/>
  <c r="D79" i="26"/>
  <c r="F79" i="26" s="1"/>
  <c r="C79" i="26"/>
  <c r="B79" i="26"/>
  <c r="H78" i="26"/>
  <c r="G78" i="26"/>
  <c r="I78" i="26" s="1"/>
  <c r="E78" i="26"/>
  <c r="D78" i="26"/>
  <c r="K78" i="26" s="1"/>
  <c r="C78" i="26"/>
  <c r="B78" i="26"/>
  <c r="H77" i="26"/>
  <c r="G77" i="26"/>
  <c r="I77" i="26" s="1"/>
  <c r="E77" i="26"/>
  <c r="D77" i="26"/>
  <c r="C77" i="26"/>
  <c r="B77" i="26"/>
  <c r="H76" i="26"/>
  <c r="G76" i="26"/>
  <c r="I76" i="26" s="1"/>
  <c r="E76" i="26"/>
  <c r="D76" i="26"/>
  <c r="K76" i="26" s="1"/>
  <c r="C76" i="26"/>
  <c r="B76" i="26"/>
  <c r="H75" i="26"/>
  <c r="G75" i="26"/>
  <c r="I75" i="26" s="1"/>
  <c r="E75" i="26"/>
  <c r="D75" i="26"/>
  <c r="K75" i="26" s="1"/>
  <c r="C75" i="26"/>
  <c r="B75" i="26"/>
  <c r="H74" i="26"/>
  <c r="G74" i="26"/>
  <c r="E74" i="26"/>
  <c r="D74" i="26"/>
  <c r="F74" i="26" s="1"/>
  <c r="C74" i="26"/>
  <c r="B74" i="26"/>
  <c r="H73" i="26"/>
  <c r="G73" i="26"/>
  <c r="E73" i="26"/>
  <c r="D73" i="26"/>
  <c r="C73" i="26"/>
  <c r="B73" i="26"/>
  <c r="H72" i="26"/>
  <c r="G72" i="26"/>
  <c r="I72" i="26" s="1"/>
  <c r="E72" i="26"/>
  <c r="D72" i="26"/>
  <c r="C72" i="26"/>
  <c r="B72" i="26"/>
  <c r="H71" i="26"/>
  <c r="G71" i="26"/>
  <c r="I71" i="26" s="1"/>
  <c r="E71" i="26"/>
  <c r="D71" i="26"/>
  <c r="C71" i="26"/>
  <c r="B71" i="26"/>
  <c r="H70" i="26"/>
  <c r="G70" i="26"/>
  <c r="E70" i="26"/>
  <c r="D70" i="26"/>
  <c r="C70" i="26"/>
  <c r="B70" i="26"/>
  <c r="H69" i="26"/>
  <c r="G69" i="26"/>
  <c r="I69" i="26" s="1"/>
  <c r="E69" i="26"/>
  <c r="D69" i="26"/>
  <c r="K69" i="26" s="1"/>
  <c r="C69" i="26"/>
  <c r="B69" i="26"/>
  <c r="H68" i="26"/>
  <c r="G68" i="26"/>
  <c r="I68" i="26" s="1"/>
  <c r="F68" i="26"/>
  <c r="E68" i="26"/>
  <c r="D68" i="26"/>
  <c r="K68" i="26" s="1"/>
  <c r="C68" i="26"/>
  <c r="B68" i="26"/>
  <c r="H67" i="26"/>
  <c r="G67" i="26"/>
  <c r="I67" i="26" s="1"/>
  <c r="E67" i="26"/>
  <c r="D67" i="26"/>
  <c r="K67" i="26" s="1"/>
  <c r="C67" i="26"/>
  <c r="B67" i="26"/>
  <c r="H66" i="26"/>
  <c r="G66" i="26"/>
  <c r="I66" i="26" s="1"/>
  <c r="E66" i="26"/>
  <c r="D66" i="26"/>
  <c r="F66" i="26" s="1"/>
  <c r="C66" i="26"/>
  <c r="B66" i="26"/>
  <c r="H65" i="26"/>
  <c r="G65" i="26"/>
  <c r="I65" i="26" s="1"/>
  <c r="E65" i="26"/>
  <c r="D65" i="26"/>
  <c r="F65" i="26" s="1"/>
  <c r="C65" i="26"/>
  <c r="B65" i="26"/>
  <c r="H64" i="26"/>
  <c r="G64" i="26"/>
  <c r="I64" i="26" s="1"/>
  <c r="E64" i="26"/>
  <c r="D64" i="26"/>
  <c r="F64" i="26" s="1"/>
  <c r="C64" i="26"/>
  <c r="B64" i="26"/>
  <c r="H63" i="26"/>
  <c r="G63" i="26"/>
  <c r="E63" i="26"/>
  <c r="F63" i="26" s="1"/>
  <c r="D63" i="26"/>
  <c r="C63" i="26"/>
  <c r="B63" i="26"/>
  <c r="H62" i="26"/>
  <c r="G62" i="26"/>
  <c r="E62" i="26"/>
  <c r="D62" i="26"/>
  <c r="C62" i="26"/>
  <c r="B62" i="26"/>
  <c r="H61" i="26"/>
  <c r="G61" i="26"/>
  <c r="I61" i="26" s="1"/>
  <c r="E61" i="26"/>
  <c r="D61" i="26"/>
  <c r="K61" i="26" s="1"/>
  <c r="C61" i="26"/>
  <c r="B61" i="26"/>
  <c r="H60" i="26"/>
  <c r="G60" i="26"/>
  <c r="E60" i="26"/>
  <c r="D60" i="26"/>
  <c r="C60" i="26"/>
  <c r="B60" i="26"/>
  <c r="H59" i="26"/>
  <c r="G59" i="26"/>
  <c r="I59" i="26" s="1"/>
  <c r="E59" i="26"/>
  <c r="D59" i="26"/>
  <c r="C59" i="26"/>
  <c r="B59" i="26"/>
  <c r="H58" i="26"/>
  <c r="G58" i="26"/>
  <c r="I58" i="26" s="1"/>
  <c r="E58" i="26"/>
  <c r="D58" i="26"/>
  <c r="C58" i="26"/>
  <c r="B58" i="26"/>
  <c r="H57" i="26"/>
  <c r="G57" i="26"/>
  <c r="I57" i="26" s="1"/>
  <c r="E57" i="26"/>
  <c r="D57" i="26"/>
  <c r="F57" i="26" s="1"/>
  <c r="C57" i="26"/>
  <c r="B57" i="26"/>
  <c r="H56" i="26"/>
  <c r="G56" i="26"/>
  <c r="I56" i="26" s="1"/>
  <c r="E56" i="26"/>
  <c r="D56" i="26"/>
  <c r="K56" i="26" s="1"/>
  <c r="C56" i="26"/>
  <c r="B56" i="26"/>
  <c r="H55" i="26"/>
  <c r="G55" i="26"/>
  <c r="I55" i="26" s="1"/>
  <c r="E55" i="26"/>
  <c r="D55" i="26"/>
  <c r="K55" i="26" s="1"/>
  <c r="C55" i="26"/>
  <c r="B55" i="26"/>
  <c r="H54" i="26"/>
  <c r="G54" i="26"/>
  <c r="I54" i="26" s="1"/>
  <c r="E54" i="26"/>
  <c r="D54" i="26"/>
  <c r="K54" i="26" s="1"/>
  <c r="C54" i="26"/>
  <c r="B54" i="26"/>
  <c r="H53" i="26"/>
  <c r="G53" i="26"/>
  <c r="I53" i="26" s="1"/>
  <c r="E53" i="26"/>
  <c r="D53" i="26"/>
  <c r="K53" i="26" s="1"/>
  <c r="C53" i="26"/>
  <c r="B53" i="26"/>
  <c r="H52" i="26"/>
  <c r="G52" i="26"/>
  <c r="I52" i="26" s="1"/>
  <c r="E52" i="26"/>
  <c r="D52" i="26"/>
  <c r="F52" i="26" s="1"/>
  <c r="C52" i="26"/>
  <c r="B52" i="26"/>
  <c r="H51" i="26"/>
  <c r="G51" i="26"/>
  <c r="I51" i="26" s="1"/>
  <c r="E51" i="26"/>
  <c r="D51" i="26"/>
  <c r="F51" i="26" s="1"/>
  <c r="C51" i="26"/>
  <c r="B51" i="26"/>
  <c r="H50" i="26"/>
  <c r="G50" i="26"/>
  <c r="I50" i="26" s="1"/>
  <c r="E50" i="26"/>
  <c r="D50" i="26"/>
  <c r="F50" i="26" s="1"/>
  <c r="C50" i="26"/>
  <c r="B50" i="26"/>
  <c r="H49" i="26"/>
  <c r="G49" i="26"/>
  <c r="I49" i="26" s="1"/>
  <c r="E49" i="26"/>
  <c r="D49" i="26"/>
  <c r="F49" i="26" s="1"/>
  <c r="C49" i="26"/>
  <c r="B49" i="26"/>
  <c r="H48" i="26"/>
  <c r="G48" i="26"/>
  <c r="I48" i="26" s="1"/>
  <c r="E48" i="26"/>
  <c r="D48" i="26"/>
  <c r="K48" i="26" s="1"/>
  <c r="C48" i="26"/>
  <c r="B48" i="26"/>
  <c r="H47" i="26"/>
  <c r="G47" i="26"/>
  <c r="I47" i="26" s="1"/>
  <c r="F47" i="26"/>
  <c r="E47" i="26"/>
  <c r="D47" i="26"/>
  <c r="K47" i="26" s="1"/>
  <c r="C47" i="26"/>
  <c r="B47" i="26"/>
  <c r="H46" i="26"/>
  <c r="G46" i="26"/>
  <c r="I46" i="26" s="1"/>
  <c r="E46" i="26"/>
  <c r="D46" i="26"/>
  <c r="K46" i="26" s="1"/>
  <c r="C46" i="26"/>
  <c r="B46" i="26"/>
  <c r="H45" i="26"/>
  <c r="G45" i="26"/>
  <c r="E45" i="26"/>
  <c r="D45" i="26"/>
  <c r="K45" i="26" s="1"/>
  <c r="C45" i="26"/>
  <c r="B45" i="26"/>
  <c r="H44" i="26"/>
  <c r="G44" i="26"/>
  <c r="I44" i="26" s="1"/>
  <c r="E44" i="26"/>
  <c r="D44" i="26"/>
  <c r="C44" i="26"/>
  <c r="B44" i="26"/>
  <c r="H43" i="26"/>
  <c r="G43" i="26"/>
  <c r="I43" i="26" s="1"/>
  <c r="E43" i="26"/>
  <c r="D43" i="26"/>
  <c r="C43" i="26"/>
  <c r="B43" i="26"/>
  <c r="H42" i="26"/>
  <c r="G42" i="26"/>
  <c r="I42" i="26" s="1"/>
  <c r="E42" i="26"/>
  <c r="D42" i="26"/>
  <c r="F42" i="26" s="1"/>
  <c r="C42" i="26"/>
  <c r="B42" i="26"/>
  <c r="H41" i="26"/>
  <c r="G41" i="26"/>
  <c r="I41" i="26" s="1"/>
  <c r="E41" i="26"/>
  <c r="D41" i="26"/>
  <c r="F41" i="26" s="1"/>
  <c r="C41" i="26"/>
  <c r="B41" i="26"/>
  <c r="H40" i="26"/>
  <c r="G40" i="26"/>
  <c r="I40" i="26" s="1"/>
  <c r="E40" i="26"/>
  <c r="D40" i="26"/>
  <c r="C40" i="26"/>
  <c r="B40" i="26"/>
  <c r="H39" i="26"/>
  <c r="G39" i="26"/>
  <c r="I39" i="26" s="1"/>
  <c r="E39" i="26"/>
  <c r="D39" i="26"/>
  <c r="C39" i="26"/>
  <c r="B39" i="26"/>
  <c r="H38" i="26"/>
  <c r="G38" i="26"/>
  <c r="I38" i="26" s="1"/>
  <c r="E38" i="26"/>
  <c r="D38" i="26"/>
  <c r="K38" i="26" s="1"/>
  <c r="C38" i="26"/>
  <c r="B38" i="26"/>
  <c r="H37" i="26"/>
  <c r="G37" i="26"/>
  <c r="I37" i="26" s="1"/>
  <c r="E37" i="26"/>
  <c r="D37" i="26"/>
  <c r="K37" i="26" s="1"/>
  <c r="C37" i="26"/>
  <c r="B37" i="26"/>
  <c r="H36" i="26"/>
  <c r="G36" i="26"/>
  <c r="I36" i="26" s="1"/>
  <c r="E36" i="26"/>
  <c r="D36" i="26"/>
  <c r="F36" i="26" s="1"/>
  <c r="C36" i="26"/>
  <c r="B36" i="26"/>
  <c r="H35" i="26"/>
  <c r="G35" i="26"/>
  <c r="I35" i="26" s="1"/>
  <c r="E35" i="26"/>
  <c r="D35" i="26"/>
  <c r="F35" i="26" s="1"/>
  <c r="C35" i="26"/>
  <c r="B35" i="26"/>
  <c r="H34" i="26"/>
  <c r="G34" i="26"/>
  <c r="I34" i="26" s="1"/>
  <c r="E34" i="26"/>
  <c r="D34" i="26"/>
  <c r="F34" i="26" s="1"/>
  <c r="C34" i="26"/>
  <c r="B34" i="26"/>
  <c r="H33" i="26"/>
  <c r="G33" i="26"/>
  <c r="I33" i="26" s="1"/>
  <c r="E33" i="26"/>
  <c r="D33" i="26"/>
  <c r="F33" i="26" s="1"/>
  <c r="C33" i="26"/>
  <c r="B33" i="26"/>
  <c r="H32" i="26"/>
  <c r="G32" i="26"/>
  <c r="I32" i="26" s="1"/>
  <c r="E32" i="26"/>
  <c r="D32" i="26"/>
  <c r="K32" i="26" s="1"/>
  <c r="C32" i="26"/>
  <c r="B32" i="26"/>
  <c r="H31" i="26"/>
  <c r="G31" i="26"/>
  <c r="I31" i="26" s="1"/>
  <c r="E31" i="26"/>
  <c r="D31" i="26"/>
  <c r="K31" i="26" s="1"/>
  <c r="C31" i="26"/>
  <c r="B31" i="26"/>
  <c r="H30" i="26"/>
  <c r="G30" i="26"/>
  <c r="I30" i="26" s="1"/>
  <c r="E30" i="26"/>
  <c r="D30" i="26"/>
  <c r="K30" i="26" s="1"/>
  <c r="C30" i="26"/>
  <c r="B30" i="26"/>
  <c r="H29" i="26"/>
  <c r="G29" i="26"/>
  <c r="I29" i="26" s="1"/>
  <c r="E29" i="26"/>
  <c r="D29" i="26"/>
  <c r="K29" i="26" s="1"/>
  <c r="C29" i="26"/>
  <c r="B29" i="26"/>
  <c r="H28" i="26"/>
  <c r="G28" i="26"/>
  <c r="I28" i="26" s="1"/>
  <c r="E28" i="26"/>
  <c r="D28" i="26"/>
  <c r="C28" i="26"/>
  <c r="B28" i="26"/>
  <c r="H27" i="26"/>
  <c r="G27" i="26"/>
  <c r="I27" i="26" s="1"/>
  <c r="E27" i="26"/>
  <c r="D27" i="26"/>
  <c r="C27" i="26"/>
  <c r="B27" i="26"/>
  <c r="H26" i="26"/>
  <c r="G26" i="26"/>
  <c r="I26" i="26" s="1"/>
  <c r="E26" i="26"/>
  <c r="D26" i="26"/>
  <c r="F26" i="26" s="1"/>
  <c r="C26" i="26"/>
  <c r="B26" i="26"/>
  <c r="H25" i="26"/>
  <c r="G25" i="26"/>
  <c r="E25" i="26"/>
  <c r="D25" i="26"/>
  <c r="C25" i="26"/>
  <c r="B25" i="26"/>
  <c r="H24" i="26"/>
  <c r="G24" i="26"/>
  <c r="E24" i="26"/>
  <c r="D24" i="26"/>
  <c r="C24" i="26"/>
  <c r="B24" i="26"/>
  <c r="H23" i="26"/>
  <c r="G23" i="26"/>
  <c r="I23" i="26" s="1"/>
  <c r="E23" i="26"/>
  <c r="D23" i="26"/>
  <c r="F23" i="26" s="1"/>
  <c r="C23" i="26"/>
  <c r="B23" i="26"/>
  <c r="H22" i="26"/>
  <c r="G22" i="26"/>
  <c r="I22" i="26" s="1"/>
  <c r="E22" i="26"/>
  <c r="D22" i="26"/>
  <c r="K22" i="26" s="1"/>
  <c r="C22" i="26"/>
  <c r="B22" i="26"/>
  <c r="H21" i="26"/>
  <c r="G21" i="26"/>
  <c r="E21" i="26"/>
  <c r="D21" i="26"/>
  <c r="C21" i="26"/>
  <c r="B21" i="26"/>
  <c r="H20" i="26"/>
  <c r="G20" i="26"/>
  <c r="I20" i="26" s="1"/>
  <c r="E20" i="26"/>
  <c r="D20" i="26"/>
  <c r="K20" i="26" s="1"/>
  <c r="C20" i="26"/>
  <c r="B20" i="26"/>
  <c r="H19" i="26"/>
  <c r="G19" i="26"/>
  <c r="I19" i="26" s="1"/>
  <c r="E19" i="26"/>
  <c r="D19" i="26"/>
  <c r="C19" i="26"/>
  <c r="B19" i="26"/>
  <c r="H18" i="26"/>
  <c r="G18" i="26"/>
  <c r="I18" i="26" s="1"/>
  <c r="E18" i="26"/>
  <c r="D18" i="26"/>
  <c r="C18" i="26"/>
  <c r="B18" i="26"/>
  <c r="H17" i="26"/>
  <c r="G17" i="26"/>
  <c r="I17" i="26" s="1"/>
  <c r="E17" i="26"/>
  <c r="D17" i="26"/>
  <c r="F17" i="26" s="1"/>
  <c r="C17" i="26"/>
  <c r="B17" i="26"/>
  <c r="H16" i="26"/>
  <c r="G16" i="26"/>
  <c r="I16" i="26" s="1"/>
  <c r="E16" i="26"/>
  <c r="D16" i="26"/>
  <c r="F16" i="26" s="1"/>
  <c r="C16" i="26"/>
  <c r="B16" i="26"/>
  <c r="K15" i="26"/>
  <c r="H15" i="26"/>
  <c r="G15" i="26"/>
  <c r="I15" i="26" s="1"/>
  <c r="E15" i="26"/>
  <c r="D15" i="26"/>
  <c r="F15" i="26" s="1"/>
  <c r="C15" i="26"/>
  <c r="B15" i="26"/>
  <c r="H14" i="26"/>
  <c r="G14" i="26"/>
  <c r="I14" i="26" s="1"/>
  <c r="E14" i="26"/>
  <c r="D14" i="26"/>
  <c r="K14" i="26" s="1"/>
  <c r="C14" i="26"/>
  <c r="B14" i="26"/>
  <c r="H13" i="26"/>
  <c r="G13" i="26"/>
  <c r="I13" i="26" s="1"/>
  <c r="E13" i="26"/>
  <c r="D13" i="26"/>
  <c r="K13" i="26" s="1"/>
  <c r="C13" i="26"/>
  <c r="B13" i="26"/>
  <c r="H12" i="26"/>
  <c r="G12" i="26"/>
  <c r="I12" i="26" s="1"/>
  <c r="E12" i="26"/>
  <c r="D12" i="26"/>
  <c r="F12" i="26" s="1"/>
  <c r="C12" i="26"/>
  <c r="B12" i="26"/>
  <c r="H11" i="26"/>
  <c r="G11" i="26"/>
  <c r="I11" i="26" s="1"/>
  <c r="E11" i="26"/>
  <c r="D11" i="26"/>
  <c r="F11" i="26" s="1"/>
  <c r="C11" i="26"/>
  <c r="B11" i="26"/>
  <c r="H110" i="28"/>
  <c r="G110" i="28"/>
  <c r="I110" i="28" s="1"/>
  <c r="E110" i="28"/>
  <c r="D110" i="28"/>
  <c r="K110" i="28" s="1"/>
  <c r="C110" i="28"/>
  <c r="B110" i="28"/>
  <c r="H109" i="28"/>
  <c r="G109" i="28"/>
  <c r="I109" i="28" s="1"/>
  <c r="E109" i="28"/>
  <c r="D109" i="28"/>
  <c r="K109" i="28" s="1"/>
  <c r="C109" i="28"/>
  <c r="B109" i="28"/>
  <c r="H108" i="28"/>
  <c r="G108" i="28"/>
  <c r="I108" i="28" s="1"/>
  <c r="E108" i="28"/>
  <c r="D108" i="28"/>
  <c r="C108" i="28"/>
  <c r="B108" i="28"/>
  <c r="H107" i="28"/>
  <c r="G107" i="28"/>
  <c r="I107" i="28" s="1"/>
  <c r="E107" i="28"/>
  <c r="D107" i="28"/>
  <c r="K107" i="28" s="1"/>
  <c r="C107" i="28"/>
  <c r="B107" i="28"/>
  <c r="H106" i="28"/>
  <c r="G106" i="28"/>
  <c r="I106" i="28" s="1"/>
  <c r="E106" i="28"/>
  <c r="D106" i="28"/>
  <c r="F106" i="28" s="1"/>
  <c r="C106" i="28"/>
  <c r="B106" i="28"/>
  <c r="H105" i="28"/>
  <c r="G105" i="28"/>
  <c r="I105" i="28" s="1"/>
  <c r="E105" i="28"/>
  <c r="D105" i="28"/>
  <c r="F105" i="28" s="1"/>
  <c r="C105" i="28"/>
  <c r="B105" i="28"/>
  <c r="H104" i="28"/>
  <c r="G104" i="28"/>
  <c r="I104" i="28" s="1"/>
  <c r="E104" i="28"/>
  <c r="D104" i="28"/>
  <c r="K104" i="28" s="1"/>
  <c r="C104" i="28"/>
  <c r="B104" i="28"/>
  <c r="H103" i="28"/>
  <c r="G103" i="28"/>
  <c r="E103" i="28"/>
  <c r="D103" i="28"/>
  <c r="K103" i="28" s="1"/>
  <c r="C103" i="28"/>
  <c r="B103" i="28"/>
  <c r="H102" i="28"/>
  <c r="G102" i="28"/>
  <c r="I102" i="28" s="1"/>
  <c r="E102" i="28"/>
  <c r="D102" i="28"/>
  <c r="K102" i="28" s="1"/>
  <c r="C102" i="28"/>
  <c r="B102" i="28"/>
  <c r="I101" i="28"/>
  <c r="H101" i="28"/>
  <c r="G101" i="28"/>
  <c r="E101" i="28"/>
  <c r="D101" i="28"/>
  <c r="K101" i="28" s="1"/>
  <c r="C101" i="28"/>
  <c r="B101" i="28"/>
  <c r="H100" i="28"/>
  <c r="G100" i="28"/>
  <c r="E100" i="28"/>
  <c r="D100" i="28"/>
  <c r="F100" i="28" s="1"/>
  <c r="C100" i="28"/>
  <c r="B100" i="28"/>
  <c r="H99" i="28"/>
  <c r="G99" i="28"/>
  <c r="I99" i="28" s="1"/>
  <c r="F99" i="28"/>
  <c r="E99" i="28"/>
  <c r="D99" i="28"/>
  <c r="K99" i="28" s="1"/>
  <c r="C99" i="28"/>
  <c r="B99" i="28"/>
  <c r="H98" i="28"/>
  <c r="G98" i="28"/>
  <c r="I98" i="28" s="1"/>
  <c r="E98" i="28"/>
  <c r="D98" i="28"/>
  <c r="F98" i="28" s="1"/>
  <c r="C98" i="28"/>
  <c r="B98" i="28"/>
  <c r="H97" i="28"/>
  <c r="G97" i="28"/>
  <c r="I97" i="28" s="1"/>
  <c r="E97" i="28"/>
  <c r="D97" i="28"/>
  <c r="F97" i="28" s="1"/>
  <c r="C97" i="28"/>
  <c r="B97" i="28"/>
  <c r="H96" i="28"/>
  <c r="G96" i="28"/>
  <c r="I96" i="28" s="1"/>
  <c r="E96" i="28"/>
  <c r="D96" i="28"/>
  <c r="F96" i="28" s="1"/>
  <c r="C96" i="28"/>
  <c r="B96" i="28"/>
  <c r="H95" i="28"/>
  <c r="G95" i="28"/>
  <c r="I95" i="28" s="1"/>
  <c r="E95" i="28"/>
  <c r="D95" i="28"/>
  <c r="F95" i="28" s="1"/>
  <c r="C95" i="28"/>
  <c r="B95" i="28"/>
  <c r="H94" i="28"/>
  <c r="G94" i="28"/>
  <c r="I94" i="28" s="1"/>
  <c r="E94" i="28"/>
  <c r="D94" i="28"/>
  <c r="K94" i="28" s="1"/>
  <c r="C94" i="28"/>
  <c r="B94" i="28"/>
  <c r="H93" i="28"/>
  <c r="G93" i="28"/>
  <c r="I93" i="28" s="1"/>
  <c r="E93" i="28"/>
  <c r="D93" i="28"/>
  <c r="K93" i="28" s="1"/>
  <c r="C93" i="28"/>
  <c r="B93" i="28"/>
  <c r="H92" i="28"/>
  <c r="G92" i="28"/>
  <c r="E92" i="28"/>
  <c r="D92" i="28"/>
  <c r="C92" i="28"/>
  <c r="B92" i="28"/>
  <c r="H91" i="28"/>
  <c r="G91" i="28"/>
  <c r="I91" i="28" s="1"/>
  <c r="E91" i="28"/>
  <c r="D91" i="28"/>
  <c r="C91" i="28"/>
  <c r="B91" i="28"/>
  <c r="H90" i="28"/>
  <c r="G90" i="28"/>
  <c r="I90" i="28" s="1"/>
  <c r="E90" i="28"/>
  <c r="D90" i="28"/>
  <c r="F90" i="28" s="1"/>
  <c r="C90" i="28"/>
  <c r="B90" i="28"/>
  <c r="H89" i="28"/>
  <c r="G89" i="28"/>
  <c r="I89" i="28" s="1"/>
  <c r="E89" i="28"/>
  <c r="D89" i="28"/>
  <c r="F89" i="28" s="1"/>
  <c r="C89" i="28"/>
  <c r="B89" i="28"/>
  <c r="H88" i="28"/>
  <c r="G88" i="28"/>
  <c r="E88" i="28"/>
  <c r="D88" i="28"/>
  <c r="C88" i="28"/>
  <c r="B88" i="28"/>
  <c r="H87" i="28"/>
  <c r="G87" i="28"/>
  <c r="I87" i="28" s="1"/>
  <c r="E87" i="28"/>
  <c r="D87" i="28"/>
  <c r="F87" i="28" s="1"/>
  <c r="C87" i="28"/>
  <c r="B87" i="28"/>
  <c r="H86" i="28"/>
  <c r="G86" i="28"/>
  <c r="I86" i="28" s="1"/>
  <c r="E86" i="28"/>
  <c r="D86" i="28"/>
  <c r="K86" i="28" s="1"/>
  <c r="C86" i="28"/>
  <c r="B86" i="28"/>
  <c r="H85" i="28"/>
  <c r="G85" i="28"/>
  <c r="I85" i="28" s="1"/>
  <c r="E85" i="28"/>
  <c r="D85" i="28"/>
  <c r="K85" i="28" s="1"/>
  <c r="C85" i="28"/>
  <c r="B85" i="28"/>
  <c r="H84" i="28"/>
  <c r="G84" i="28"/>
  <c r="I84" i="28" s="1"/>
  <c r="E84" i="28"/>
  <c r="D84" i="28"/>
  <c r="K84" i="28" s="1"/>
  <c r="C84" i="28"/>
  <c r="B84" i="28"/>
  <c r="H83" i="28"/>
  <c r="G83" i="28"/>
  <c r="I83" i="28" s="1"/>
  <c r="E83" i="28"/>
  <c r="D83" i="28"/>
  <c r="K83" i="28" s="1"/>
  <c r="C83" i="28"/>
  <c r="B83" i="28"/>
  <c r="H82" i="28"/>
  <c r="G82" i="28"/>
  <c r="I82" i="28" s="1"/>
  <c r="E82" i="28"/>
  <c r="D82" i="28"/>
  <c r="F82" i="28" s="1"/>
  <c r="C82" i="28"/>
  <c r="B82" i="28"/>
  <c r="H81" i="28"/>
  <c r="G81" i="28"/>
  <c r="I81" i="28" s="1"/>
  <c r="E81" i="28"/>
  <c r="D81" i="28"/>
  <c r="F81" i="28" s="1"/>
  <c r="C81" i="28"/>
  <c r="B81" i="28"/>
  <c r="I80" i="28"/>
  <c r="H80" i="28"/>
  <c r="G80" i="28"/>
  <c r="E80" i="28"/>
  <c r="D80" i="28"/>
  <c r="K80" i="28" s="1"/>
  <c r="C80" i="28"/>
  <c r="B80" i="28"/>
  <c r="H79" i="28"/>
  <c r="G79" i="28"/>
  <c r="I79" i="28" s="1"/>
  <c r="E79" i="28"/>
  <c r="D79" i="28"/>
  <c r="C79" i="28"/>
  <c r="B79" i="28"/>
  <c r="H78" i="28"/>
  <c r="G78" i="28"/>
  <c r="I78" i="28" s="1"/>
  <c r="E78" i="28"/>
  <c r="D78" i="28"/>
  <c r="K78" i="28" s="1"/>
  <c r="C78" i="28"/>
  <c r="B78" i="28"/>
  <c r="H77" i="28"/>
  <c r="G77" i="28"/>
  <c r="I77" i="28" s="1"/>
  <c r="E77" i="28"/>
  <c r="D77" i="28"/>
  <c r="K77" i="28" s="1"/>
  <c r="C77" i="28"/>
  <c r="B77" i="28"/>
  <c r="H76" i="28"/>
  <c r="G76" i="28"/>
  <c r="I76" i="28" s="1"/>
  <c r="E76" i="28"/>
  <c r="D76" i="28"/>
  <c r="K76" i="28" s="1"/>
  <c r="C76" i="28"/>
  <c r="B76" i="28"/>
  <c r="H75" i="28"/>
  <c r="G75" i="28"/>
  <c r="I75" i="28" s="1"/>
  <c r="E75" i="28"/>
  <c r="D75" i="28"/>
  <c r="F75" i="28" s="1"/>
  <c r="C75" i="28"/>
  <c r="B75" i="28"/>
  <c r="H74" i="28"/>
  <c r="G74" i="28"/>
  <c r="E74" i="28"/>
  <c r="D74" i="28"/>
  <c r="F74" i="28" s="1"/>
  <c r="C74" i="28"/>
  <c r="B74" i="28"/>
  <c r="H73" i="28"/>
  <c r="G73" i="28"/>
  <c r="E73" i="28"/>
  <c r="D73" i="28"/>
  <c r="C73" i="28"/>
  <c r="B73" i="28"/>
  <c r="H72" i="28"/>
  <c r="G72" i="28"/>
  <c r="I72" i="28" s="1"/>
  <c r="E72" i="28"/>
  <c r="D72" i="28"/>
  <c r="C72" i="28"/>
  <c r="B72" i="28"/>
  <c r="H71" i="28"/>
  <c r="G71" i="28"/>
  <c r="I71" i="28" s="1"/>
  <c r="E71" i="28"/>
  <c r="D71" i="28"/>
  <c r="K71" i="28" s="1"/>
  <c r="C71" i="28"/>
  <c r="B71" i="28"/>
  <c r="H70" i="28"/>
  <c r="G70" i="28"/>
  <c r="E70" i="28"/>
  <c r="D70" i="28"/>
  <c r="C70" i="28"/>
  <c r="B70" i="28"/>
  <c r="H69" i="28"/>
  <c r="G69" i="28"/>
  <c r="I69" i="28" s="1"/>
  <c r="E69" i="28"/>
  <c r="D69" i="28"/>
  <c r="K69" i="28" s="1"/>
  <c r="C69" i="28"/>
  <c r="B69" i="28"/>
  <c r="H68" i="28"/>
  <c r="G68" i="28"/>
  <c r="I68" i="28" s="1"/>
  <c r="E68" i="28"/>
  <c r="D68" i="28"/>
  <c r="K68" i="28" s="1"/>
  <c r="C68" i="28"/>
  <c r="B68" i="28"/>
  <c r="H67" i="28"/>
  <c r="G67" i="28"/>
  <c r="I67" i="28" s="1"/>
  <c r="E67" i="28"/>
  <c r="D67" i="28"/>
  <c r="C67" i="28"/>
  <c r="B67" i="28"/>
  <c r="H66" i="28"/>
  <c r="G66" i="28"/>
  <c r="I66" i="28" s="1"/>
  <c r="E66" i="28"/>
  <c r="D66" i="28"/>
  <c r="F66" i="28" s="1"/>
  <c r="C66" i="28"/>
  <c r="B66" i="28"/>
  <c r="H65" i="28"/>
  <c r="G65" i="28"/>
  <c r="I65" i="28" s="1"/>
  <c r="E65" i="28"/>
  <c r="D65" i="28"/>
  <c r="F65" i="28" s="1"/>
  <c r="C65" i="28"/>
  <c r="B65" i="28"/>
  <c r="H64" i="28"/>
  <c r="G64" i="28"/>
  <c r="I64" i="28" s="1"/>
  <c r="E64" i="28"/>
  <c r="D64" i="28"/>
  <c r="F64" i="28" s="1"/>
  <c r="C64" i="28"/>
  <c r="B64" i="28"/>
  <c r="H63" i="28"/>
  <c r="G63" i="28"/>
  <c r="E63" i="28"/>
  <c r="D63" i="28"/>
  <c r="C63" i="28"/>
  <c r="B63" i="28"/>
  <c r="H62" i="28"/>
  <c r="G62" i="28"/>
  <c r="E62" i="28"/>
  <c r="D62" i="28"/>
  <c r="C62" i="28"/>
  <c r="B62" i="28"/>
  <c r="H61" i="28"/>
  <c r="G61" i="28"/>
  <c r="I61" i="28" s="1"/>
  <c r="E61" i="28"/>
  <c r="D61" i="28"/>
  <c r="K61" i="28" s="1"/>
  <c r="C61" i="28"/>
  <c r="B61" i="28"/>
  <c r="H60" i="28"/>
  <c r="G60" i="28"/>
  <c r="E60" i="28"/>
  <c r="D60" i="28"/>
  <c r="C60" i="28"/>
  <c r="B60" i="28"/>
  <c r="H59" i="28"/>
  <c r="G59" i="28"/>
  <c r="I59" i="28" s="1"/>
  <c r="E59" i="28"/>
  <c r="D59" i="28"/>
  <c r="F59" i="28" s="1"/>
  <c r="C59" i="28"/>
  <c r="B59" i="28"/>
  <c r="H58" i="28"/>
  <c r="G58" i="28"/>
  <c r="E58" i="28"/>
  <c r="D58" i="28"/>
  <c r="C58" i="28"/>
  <c r="B58" i="28"/>
  <c r="H57" i="28"/>
  <c r="G57" i="28"/>
  <c r="I57" i="28" s="1"/>
  <c r="E57" i="28"/>
  <c r="D57" i="28"/>
  <c r="F57" i="28" s="1"/>
  <c r="C57" i="28"/>
  <c r="B57" i="28"/>
  <c r="H56" i="28"/>
  <c r="G56" i="28"/>
  <c r="I56" i="28" s="1"/>
  <c r="E56" i="28"/>
  <c r="D56" i="28"/>
  <c r="K56" i="28" s="1"/>
  <c r="C56" i="28"/>
  <c r="B56" i="28"/>
  <c r="H55" i="28"/>
  <c r="G55" i="28"/>
  <c r="I55" i="28" s="1"/>
  <c r="E55" i="28"/>
  <c r="D55" i="28"/>
  <c r="K55" i="28" s="1"/>
  <c r="C55" i="28"/>
  <c r="B55" i="28"/>
  <c r="H54" i="28"/>
  <c r="G54" i="28"/>
  <c r="I54" i="28" s="1"/>
  <c r="E54" i="28"/>
  <c r="D54" i="28"/>
  <c r="K54" i="28" s="1"/>
  <c r="C54" i="28"/>
  <c r="B54" i="28"/>
  <c r="H53" i="28"/>
  <c r="G53" i="28"/>
  <c r="I53" i="28" s="1"/>
  <c r="E53" i="28"/>
  <c r="D53" i="28"/>
  <c r="K53" i="28" s="1"/>
  <c r="C53" i="28"/>
  <c r="B53" i="28"/>
  <c r="H52" i="28"/>
  <c r="G52" i="28"/>
  <c r="I52" i="28" s="1"/>
  <c r="E52" i="28"/>
  <c r="D52" i="28"/>
  <c r="K52" i="28" s="1"/>
  <c r="C52" i="28"/>
  <c r="B52" i="28"/>
  <c r="H51" i="28"/>
  <c r="G51" i="28"/>
  <c r="I51" i="28" s="1"/>
  <c r="E51" i="28"/>
  <c r="D51" i="28"/>
  <c r="K51" i="28" s="1"/>
  <c r="C51" i="28"/>
  <c r="B51" i="28"/>
  <c r="H50" i="28"/>
  <c r="G50" i="28"/>
  <c r="I50" i="28" s="1"/>
  <c r="E50" i="28"/>
  <c r="D50" i="28"/>
  <c r="F50" i="28" s="1"/>
  <c r="C50" i="28"/>
  <c r="B50" i="28"/>
  <c r="H49" i="28"/>
  <c r="G49" i="28"/>
  <c r="I49" i="28" s="1"/>
  <c r="E49" i="28"/>
  <c r="D49" i="28"/>
  <c r="F49" i="28" s="1"/>
  <c r="C49" i="28"/>
  <c r="B49" i="28"/>
  <c r="H48" i="28"/>
  <c r="G48" i="28"/>
  <c r="I48" i="28" s="1"/>
  <c r="E48" i="28"/>
  <c r="D48" i="28"/>
  <c r="K48" i="28" s="1"/>
  <c r="C48" i="28"/>
  <c r="B48" i="28"/>
  <c r="H47" i="28"/>
  <c r="G47" i="28"/>
  <c r="I47" i="28" s="1"/>
  <c r="F47" i="28"/>
  <c r="E47" i="28"/>
  <c r="D47" i="28"/>
  <c r="K47" i="28" s="1"/>
  <c r="C47" i="28"/>
  <c r="B47" i="28"/>
  <c r="H46" i="28"/>
  <c r="G46" i="28"/>
  <c r="I46" i="28" s="1"/>
  <c r="E46" i="28"/>
  <c r="D46" i="28"/>
  <c r="K46" i="28" s="1"/>
  <c r="C46" i="28"/>
  <c r="B46" i="28"/>
  <c r="H45" i="28"/>
  <c r="G45" i="28"/>
  <c r="E45" i="28"/>
  <c r="D45" i="28"/>
  <c r="K45" i="28" s="1"/>
  <c r="C45" i="28"/>
  <c r="B45" i="28"/>
  <c r="H44" i="28"/>
  <c r="G44" i="28"/>
  <c r="I44" i="28" s="1"/>
  <c r="E44" i="28"/>
  <c r="D44" i="28"/>
  <c r="K44" i="28" s="1"/>
  <c r="C44" i="28"/>
  <c r="B44" i="28"/>
  <c r="H43" i="28"/>
  <c r="G43" i="28"/>
  <c r="I43" i="28" s="1"/>
  <c r="E43" i="28"/>
  <c r="D43" i="28"/>
  <c r="F43" i="28" s="1"/>
  <c r="C43" i="28"/>
  <c r="B43" i="28"/>
  <c r="H42" i="28"/>
  <c r="G42" i="28"/>
  <c r="I42" i="28" s="1"/>
  <c r="E42" i="28"/>
  <c r="D42" i="28"/>
  <c r="F42" i="28" s="1"/>
  <c r="C42" i="28"/>
  <c r="B42" i="28"/>
  <c r="H41" i="28"/>
  <c r="G41" i="28"/>
  <c r="I41" i="28" s="1"/>
  <c r="E41" i="28"/>
  <c r="D41" i="28"/>
  <c r="F41" i="28" s="1"/>
  <c r="C41" i="28"/>
  <c r="B41" i="28"/>
  <c r="H40" i="28"/>
  <c r="G40" i="28"/>
  <c r="I40" i="28" s="1"/>
  <c r="F40" i="28"/>
  <c r="E40" i="28"/>
  <c r="D40" i="28"/>
  <c r="K40" i="28" s="1"/>
  <c r="C40" i="28"/>
  <c r="B40" i="28"/>
  <c r="H39" i="28"/>
  <c r="G39" i="28"/>
  <c r="I39" i="28" s="1"/>
  <c r="E39" i="28"/>
  <c r="D39" i="28"/>
  <c r="K39" i="28" s="1"/>
  <c r="C39" i="28"/>
  <c r="B39" i="28"/>
  <c r="H38" i="28"/>
  <c r="G38" i="28"/>
  <c r="I38" i="28" s="1"/>
  <c r="E38" i="28"/>
  <c r="D38" i="28"/>
  <c r="K38" i="28" s="1"/>
  <c r="C38" i="28"/>
  <c r="B38" i="28"/>
  <c r="H37" i="28"/>
  <c r="G37" i="28"/>
  <c r="I37" i="28" s="1"/>
  <c r="E37" i="28"/>
  <c r="D37" i="28"/>
  <c r="K37" i="28" s="1"/>
  <c r="C37" i="28"/>
  <c r="B37" i="28"/>
  <c r="H36" i="28"/>
  <c r="G36" i="28"/>
  <c r="I36" i="28" s="1"/>
  <c r="E36" i="28"/>
  <c r="D36" i="28"/>
  <c r="K36" i="28" s="1"/>
  <c r="C36" i="28"/>
  <c r="B36" i="28"/>
  <c r="K35" i="28"/>
  <c r="H35" i="28"/>
  <c r="G35" i="28"/>
  <c r="E35" i="28"/>
  <c r="D35" i="28"/>
  <c r="F35" i="28" s="1"/>
  <c r="C35" i="28"/>
  <c r="B35" i="28"/>
  <c r="H34" i="28"/>
  <c r="G34" i="28"/>
  <c r="I34" i="28" s="1"/>
  <c r="E34" i="28"/>
  <c r="D34" i="28"/>
  <c r="F34" i="28" s="1"/>
  <c r="C34" i="28"/>
  <c r="B34" i="28"/>
  <c r="H33" i="28"/>
  <c r="G33" i="28"/>
  <c r="I33" i="28" s="1"/>
  <c r="E33" i="28"/>
  <c r="D33" i="28"/>
  <c r="F33" i="28" s="1"/>
  <c r="C33" i="28"/>
  <c r="B33" i="28"/>
  <c r="H32" i="28"/>
  <c r="G32" i="28"/>
  <c r="I32" i="28" s="1"/>
  <c r="E32" i="28"/>
  <c r="D32" i="28"/>
  <c r="K32" i="28" s="1"/>
  <c r="C32" i="28"/>
  <c r="B32" i="28"/>
  <c r="H31" i="28"/>
  <c r="G31" i="28"/>
  <c r="I31" i="28" s="1"/>
  <c r="E31" i="28"/>
  <c r="D31" i="28"/>
  <c r="K31" i="28" s="1"/>
  <c r="C31" i="28"/>
  <c r="B31" i="28"/>
  <c r="H30" i="28"/>
  <c r="G30" i="28"/>
  <c r="I30" i="28" s="1"/>
  <c r="E30" i="28"/>
  <c r="D30" i="28"/>
  <c r="K30" i="28" s="1"/>
  <c r="C30" i="28"/>
  <c r="B30" i="28"/>
  <c r="H29" i="28"/>
  <c r="G29" i="28"/>
  <c r="I29" i="28" s="1"/>
  <c r="E29" i="28"/>
  <c r="D29" i="28"/>
  <c r="K29" i="28" s="1"/>
  <c r="C29" i="28"/>
  <c r="B29" i="28"/>
  <c r="H28" i="28"/>
  <c r="G28" i="28"/>
  <c r="I28" i="28" s="1"/>
  <c r="E28" i="28"/>
  <c r="D28" i="28"/>
  <c r="K28" i="28" s="1"/>
  <c r="C28" i="28"/>
  <c r="B28" i="28"/>
  <c r="H27" i="28"/>
  <c r="G27" i="28"/>
  <c r="I27" i="28" s="1"/>
  <c r="E27" i="28"/>
  <c r="D27" i="28"/>
  <c r="F27" i="28" s="1"/>
  <c r="C27" i="28"/>
  <c r="B27" i="28"/>
  <c r="H26" i="28"/>
  <c r="G26" i="28"/>
  <c r="I26" i="28" s="1"/>
  <c r="E26" i="28"/>
  <c r="D26" i="28"/>
  <c r="F26" i="28" s="1"/>
  <c r="C26" i="28"/>
  <c r="B26" i="28"/>
  <c r="H25" i="28"/>
  <c r="G25" i="28"/>
  <c r="E25" i="28"/>
  <c r="D25" i="28"/>
  <c r="C25" i="28"/>
  <c r="B25" i="28"/>
  <c r="H24" i="28"/>
  <c r="G24" i="28"/>
  <c r="E24" i="28"/>
  <c r="D24" i="28"/>
  <c r="C24" i="28"/>
  <c r="B24" i="28"/>
  <c r="H23" i="28"/>
  <c r="G23" i="28"/>
  <c r="I23" i="28" s="1"/>
  <c r="E23" i="28"/>
  <c r="D23" i="28"/>
  <c r="F23" i="28" s="1"/>
  <c r="C23" i="28"/>
  <c r="B23" i="28"/>
  <c r="H22" i="28"/>
  <c r="G22" i="28"/>
  <c r="I22" i="28" s="1"/>
  <c r="E22" i="28"/>
  <c r="D22" i="28"/>
  <c r="K22" i="28" s="1"/>
  <c r="C22" i="28"/>
  <c r="B22" i="28"/>
  <c r="H21" i="28"/>
  <c r="G21" i="28"/>
  <c r="E21" i="28"/>
  <c r="D21" i="28"/>
  <c r="C21" i="28"/>
  <c r="B21" i="28"/>
  <c r="H20" i="28"/>
  <c r="G20" i="28"/>
  <c r="I20" i="28" s="1"/>
  <c r="E20" i="28"/>
  <c r="D20" i="28"/>
  <c r="C20" i="28"/>
  <c r="B20" i="28"/>
  <c r="H19" i="28"/>
  <c r="G19" i="28"/>
  <c r="E19" i="28"/>
  <c r="D19" i="28"/>
  <c r="F19" i="28" s="1"/>
  <c r="C19" i="28"/>
  <c r="B19" i="28"/>
  <c r="H18" i="28"/>
  <c r="G18" i="28"/>
  <c r="E18" i="28"/>
  <c r="D18" i="28"/>
  <c r="C18" i="28"/>
  <c r="B18" i="28"/>
  <c r="H17" i="28"/>
  <c r="G17" i="28"/>
  <c r="I17" i="28" s="1"/>
  <c r="E17" i="28"/>
  <c r="D17" i="28"/>
  <c r="F17" i="28" s="1"/>
  <c r="C17" i="28"/>
  <c r="B17" i="28"/>
  <c r="H16" i="28"/>
  <c r="G16" i="28"/>
  <c r="I16" i="28" s="1"/>
  <c r="E16" i="28"/>
  <c r="D16" i="28"/>
  <c r="K16" i="28" s="1"/>
  <c r="C16" i="28"/>
  <c r="B16" i="28"/>
  <c r="H15" i="28"/>
  <c r="G15" i="28"/>
  <c r="I15" i="28" s="1"/>
  <c r="E15" i="28"/>
  <c r="D15" i="28"/>
  <c r="K15" i="28" s="1"/>
  <c r="C15" i="28"/>
  <c r="B15" i="28"/>
  <c r="H14" i="28"/>
  <c r="G14" i="28"/>
  <c r="I14" i="28" s="1"/>
  <c r="E14" i="28"/>
  <c r="D14" i="28"/>
  <c r="K14" i="28" s="1"/>
  <c r="C14" i="28"/>
  <c r="B14" i="28"/>
  <c r="H13" i="28"/>
  <c r="G13" i="28"/>
  <c r="I13" i="28" s="1"/>
  <c r="E13" i="28"/>
  <c r="D13" i="28"/>
  <c r="K13" i="28" s="1"/>
  <c r="C13" i="28"/>
  <c r="B13" i="28"/>
  <c r="H12" i="28"/>
  <c r="G12" i="28"/>
  <c r="I12" i="28" s="1"/>
  <c r="E12" i="28"/>
  <c r="D12" i="28"/>
  <c r="C12" i="28"/>
  <c r="B12" i="28"/>
  <c r="H11" i="28"/>
  <c r="G11" i="28"/>
  <c r="I11" i="28" s="1"/>
  <c r="E11" i="28"/>
  <c r="D11" i="28"/>
  <c r="C11" i="28"/>
  <c r="B11" i="28"/>
  <c r="H110" i="5"/>
  <c r="G110" i="5"/>
  <c r="I110" i="5" s="1"/>
  <c r="E110" i="5"/>
  <c r="D110" i="5"/>
  <c r="K110" i="5" s="1"/>
  <c r="C110" i="5"/>
  <c r="B110" i="5"/>
  <c r="H109" i="5"/>
  <c r="G109" i="5"/>
  <c r="I109" i="5" s="1"/>
  <c r="E109" i="5"/>
  <c r="D109" i="5"/>
  <c r="F109" i="5" s="1"/>
  <c r="C109" i="5"/>
  <c r="B109" i="5"/>
  <c r="H108" i="5"/>
  <c r="G108" i="5"/>
  <c r="I108" i="5" s="1"/>
  <c r="E108" i="5"/>
  <c r="D108" i="5"/>
  <c r="K108" i="5" s="1"/>
  <c r="C108" i="5"/>
  <c r="B108" i="5"/>
  <c r="H107" i="5"/>
  <c r="G107" i="5"/>
  <c r="I107" i="5" s="1"/>
  <c r="E107" i="5"/>
  <c r="D107" i="5"/>
  <c r="K107" i="5" s="1"/>
  <c r="C107" i="5"/>
  <c r="B107" i="5"/>
  <c r="H106" i="5"/>
  <c r="G106" i="5"/>
  <c r="I106" i="5" s="1"/>
  <c r="E106" i="5"/>
  <c r="D106" i="5"/>
  <c r="K106" i="5" s="1"/>
  <c r="C106" i="5"/>
  <c r="B106" i="5"/>
  <c r="H105" i="5"/>
  <c r="G105" i="5"/>
  <c r="I105" i="5" s="1"/>
  <c r="E105" i="5"/>
  <c r="D105" i="5"/>
  <c r="K105" i="5" s="1"/>
  <c r="C105" i="5"/>
  <c r="B105" i="5"/>
  <c r="H104" i="5"/>
  <c r="G104" i="5"/>
  <c r="I104" i="5" s="1"/>
  <c r="E104" i="5"/>
  <c r="D104" i="5"/>
  <c r="F104" i="5" s="1"/>
  <c r="C104" i="5"/>
  <c r="B104" i="5"/>
  <c r="H103" i="5"/>
  <c r="G103" i="5"/>
  <c r="E103" i="5"/>
  <c r="D103" i="5"/>
  <c r="K103" i="5" s="1"/>
  <c r="C103" i="5"/>
  <c r="B103" i="5"/>
  <c r="H102" i="5"/>
  <c r="G102" i="5"/>
  <c r="I102" i="5" s="1"/>
  <c r="E102" i="5"/>
  <c r="D102" i="5"/>
  <c r="K102" i="5" s="1"/>
  <c r="C102" i="5"/>
  <c r="B102" i="5"/>
  <c r="H101" i="5"/>
  <c r="G101" i="5"/>
  <c r="I101" i="5" s="1"/>
  <c r="E101" i="5"/>
  <c r="D101" i="5"/>
  <c r="F101" i="5" s="1"/>
  <c r="C101" i="5"/>
  <c r="B101" i="5"/>
  <c r="H100" i="5"/>
  <c r="G100" i="5"/>
  <c r="E100" i="5"/>
  <c r="D100" i="5"/>
  <c r="C100" i="5"/>
  <c r="B100" i="5"/>
  <c r="H99" i="5"/>
  <c r="G99" i="5"/>
  <c r="I99" i="5" s="1"/>
  <c r="E99" i="5"/>
  <c r="D99" i="5"/>
  <c r="K99" i="5" s="1"/>
  <c r="C99" i="5"/>
  <c r="B99" i="5"/>
  <c r="H98" i="5"/>
  <c r="G98" i="5"/>
  <c r="I98" i="5" s="1"/>
  <c r="E98" i="5"/>
  <c r="D98" i="5"/>
  <c r="C98" i="5"/>
  <c r="B98" i="5"/>
  <c r="I97" i="5"/>
  <c r="H97" i="5"/>
  <c r="G97" i="5"/>
  <c r="E97" i="5"/>
  <c r="D97" i="5"/>
  <c r="C97" i="5"/>
  <c r="B97" i="5"/>
  <c r="H96" i="5"/>
  <c r="G96" i="5"/>
  <c r="I96" i="5" s="1"/>
  <c r="E96" i="5"/>
  <c r="D96" i="5"/>
  <c r="F96" i="5" s="1"/>
  <c r="C96" i="5"/>
  <c r="B96" i="5"/>
  <c r="H95" i="5"/>
  <c r="G95" i="5"/>
  <c r="I95" i="5" s="1"/>
  <c r="E95" i="5"/>
  <c r="D95" i="5"/>
  <c r="C95" i="5"/>
  <c r="B95" i="5"/>
  <c r="H94" i="5"/>
  <c r="G94" i="5"/>
  <c r="I94" i="5" s="1"/>
  <c r="E94" i="5"/>
  <c r="D94" i="5"/>
  <c r="K94" i="5" s="1"/>
  <c r="C94" i="5"/>
  <c r="B94" i="5"/>
  <c r="H93" i="5"/>
  <c r="G93" i="5"/>
  <c r="I93" i="5" s="1"/>
  <c r="E93" i="5"/>
  <c r="D93" i="5"/>
  <c r="F93" i="5" s="1"/>
  <c r="C93" i="5"/>
  <c r="B93" i="5"/>
  <c r="H92" i="5"/>
  <c r="G92" i="5"/>
  <c r="E92" i="5"/>
  <c r="D92" i="5"/>
  <c r="C92" i="5"/>
  <c r="B92" i="5"/>
  <c r="H91" i="5"/>
  <c r="G91" i="5"/>
  <c r="I91" i="5" s="1"/>
  <c r="E91" i="5"/>
  <c r="D91" i="5"/>
  <c r="K91" i="5" s="1"/>
  <c r="C91" i="5"/>
  <c r="B91" i="5"/>
  <c r="H90" i="5"/>
  <c r="G90" i="5"/>
  <c r="I90" i="5" s="1"/>
  <c r="E90" i="5"/>
  <c r="D90" i="5"/>
  <c r="C90" i="5"/>
  <c r="B90" i="5"/>
  <c r="H89" i="5"/>
  <c r="G89" i="5"/>
  <c r="E89" i="5"/>
  <c r="D89" i="5"/>
  <c r="C89" i="5"/>
  <c r="B89" i="5"/>
  <c r="H88" i="5"/>
  <c r="G88" i="5"/>
  <c r="I88" i="5" s="1"/>
  <c r="E88" i="5"/>
  <c r="D88" i="5"/>
  <c r="C88" i="5"/>
  <c r="B88" i="5"/>
  <c r="H87" i="5"/>
  <c r="G87" i="5"/>
  <c r="I87" i="5" s="1"/>
  <c r="E87" i="5"/>
  <c r="D87" i="5"/>
  <c r="K87" i="5" s="1"/>
  <c r="C87" i="5"/>
  <c r="B87" i="5"/>
  <c r="H86" i="5"/>
  <c r="G86" i="5"/>
  <c r="I86" i="5" s="1"/>
  <c r="E86" i="5"/>
  <c r="D86" i="5"/>
  <c r="K86" i="5" s="1"/>
  <c r="C86" i="5"/>
  <c r="B86" i="5"/>
  <c r="H85" i="5"/>
  <c r="G85" i="5"/>
  <c r="I85" i="5" s="1"/>
  <c r="E85" i="5"/>
  <c r="D85" i="5"/>
  <c r="C85" i="5"/>
  <c r="B85" i="5"/>
  <c r="H84" i="5"/>
  <c r="G84" i="5"/>
  <c r="I84" i="5" s="1"/>
  <c r="E84" i="5"/>
  <c r="D84" i="5"/>
  <c r="C84" i="5"/>
  <c r="B84" i="5"/>
  <c r="H83" i="5"/>
  <c r="G83" i="5"/>
  <c r="I83" i="5" s="1"/>
  <c r="E83" i="5"/>
  <c r="D83" i="5"/>
  <c r="K83" i="5" s="1"/>
  <c r="C83" i="5"/>
  <c r="B83" i="5"/>
  <c r="K82" i="5"/>
  <c r="H82" i="5"/>
  <c r="G82" i="5"/>
  <c r="I82" i="5" s="1"/>
  <c r="E82" i="5"/>
  <c r="D82" i="5"/>
  <c r="F82" i="5" s="1"/>
  <c r="C82" i="5"/>
  <c r="B82" i="5"/>
  <c r="H81" i="5"/>
  <c r="G81" i="5"/>
  <c r="I81" i="5" s="1"/>
  <c r="E81" i="5"/>
  <c r="D81" i="5"/>
  <c r="F81" i="5" s="1"/>
  <c r="C81" i="5"/>
  <c r="B81" i="5"/>
  <c r="H80" i="5"/>
  <c r="G80" i="5"/>
  <c r="I80" i="5" s="1"/>
  <c r="E80" i="5"/>
  <c r="D80" i="5"/>
  <c r="F80" i="5" s="1"/>
  <c r="C80" i="5"/>
  <c r="B80" i="5"/>
  <c r="H79" i="5"/>
  <c r="G79" i="5"/>
  <c r="E79" i="5"/>
  <c r="D79" i="5"/>
  <c r="C79" i="5"/>
  <c r="B79" i="5"/>
  <c r="H78" i="5"/>
  <c r="G78" i="5"/>
  <c r="I78" i="5" s="1"/>
  <c r="E78" i="5"/>
  <c r="D78" i="5"/>
  <c r="K78" i="5" s="1"/>
  <c r="C78" i="5"/>
  <c r="B78" i="5"/>
  <c r="H77" i="5"/>
  <c r="G77" i="5"/>
  <c r="I77" i="5" s="1"/>
  <c r="E77" i="5"/>
  <c r="D77" i="5"/>
  <c r="C77" i="5"/>
  <c r="B77" i="5"/>
  <c r="H76" i="5"/>
  <c r="G76" i="5"/>
  <c r="I76" i="5" s="1"/>
  <c r="E76" i="5"/>
  <c r="D76" i="5"/>
  <c r="C76" i="5"/>
  <c r="B76" i="5"/>
  <c r="H75" i="5"/>
  <c r="G75" i="5"/>
  <c r="I75" i="5" s="1"/>
  <c r="E75" i="5"/>
  <c r="D75" i="5"/>
  <c r="K75" i="5" s="1"/>
  <c r="C75" i="5"/>
  <c r="B75" i="5"/>
  <c r="H74" i="5"/>
  <c r="G74" i="5"/>
  <c r="E74" i="5"/>
  <c r="D74" i="5"/>
  <c r="C74" i="5"/>
  <c r="B74" i="5"/>
  <c r="H73" i="5"/>
  <c r="G73" i="5"/>
  <c r="E73" i="5"/>
  <c r="D73" i="5"/>
  <c r="C73" i="5"/>
  <c r="B73" i="5"/>
  <c r="K72" i="5"/>
  <c r="H72" i="5"/>
  <c r="G72" i="5"/>
  <c r="I72" i="5" s="1"/>
  <c r="E72" i="5"/>
  <c r="D72" i="5"/>
  <c r="F72" i="5" s="1"/>
  <c r="C72" i="5"/>
  <c r="B72" i="5"/>
  <c r="H71" i="5"/>
  <c r="G71" i="5"/>
  <c r="I71" i="5" s="1"/>
  <c r="E71" i="5"/>
  <c r="D71" i="5"/>
  <c r="F71" i="5" s="1"/>
  <c r="C71" i="5"/>
  <c r="B71" i="5"/>
  <c r="H70" i="5"/>
  <c r="G70" i="5"/>
  <c r="E70" i="5"/>
  <c r="D70" i="5"/>
  <c r="C70" i="5"/>
  <c r="B70" i="5"/>
  <c r="H69" i="5"/>
  <c r="G69" i="5"/>
  <c r="I69" i="5" s="1"/>
  <c r="E69" i="5"/>
  <c r="D69" i="5"/>
  <c r="F69" i="5" s="1"/>
  <c r="C69" i="5"/>
  <c r="B69" i="5"/>
  <c r="H68" i="5"/>
  <c r="G68" i="5"/>
  <c r="I68" i="5" s="1"/>
  <c r="E68" i="5"/>
  <c r="D68" i="5"/>
  <c r="C68" i="5"/>
  <c r="B68" i="5"/>
  <c r="H67" i="5"/>
  <c r="G67" i="5"/>
  <c r="I67" i="5" s="1"/>
  <c r="E67" i="5"/>
  <c r="D67" i="5"/>
  <c r="F67" i="5" s="1"/>
  <c r="C67" i="5"/>
  <c r="B67" i="5"/>
  <c r="H66" i="5"/>
  <c r="G66" i="5"/>
  <c r="I66" i="5" s="1"/>
  <c r="E66" i="5"/>
  <c r="D66" i="5"/>
  <c r="F66" i="5" s="1"/>
  <c r="C66" i="5"/>
  <c r="B66" i="5"/>
  <c r="H65" i="5"/>
  <c r="G65" i="5"/>
  <c r="I65" i="5" s="1"/>
  <c r="E65" i="5"/>
  <c r="D65" i="5"/>
  <c r="F65" i="5" s="1"/>
  <c r="C65" i="5"/>
  <c r="B65" i="5"/>
  <c r="H64" i="5"/>
  <c r="G64" i="5"/>
  <c r="E64" i="5"/>
  <c r="D64" i="5"/>
  <c r="F64" i="5" s="1"/>
  <c r="C64" i="5"/>
  <c r="B64" i="5"/>
  <c r="H63" i="5"/>
  <c r="G63" i="5"/>
  <c r="F63" i="5"/>
  <c r="E63" i="5"/>
  <c r="D63" i="5"/>
  <c r="C63" i="5"/>
  <c r="B63" i="5"/>
  <c r="H62" i="5"/>
  <c r="G62" i="5"/>
  <c r="I62" i="5" s="1"/>
  <c r="E62" i="5"/>
  <c r="D62" i="5"/>
  <c r="C62" i="5"/>
  <c r="B62" i="5"/>
  <c r="H61" i="5"/>
  <c r="G61" i="5"/>
  <c r="I61" i="5" s="1"/>
  <c r="E61" i="5"/>
  <c r="D61" i="5"/>
  <c r="F61" i="5" s="1"/>
  <c r="C61" i="5"/>
  <c r="B61" i="5"/>
  <c r="H60" i="5"/>
  <c r="G60" i="5"/>
  <c r="E60" i="5"/>
  <c r="F60" i="5" s="1"/>
  <c r="D60" i="5"/>
  <c r="C60" i="5"/>
  <c r="B60" i="5"/>
  <c r="H59" i="5"/>
  <c r="G59" i="5"/>
  <c r="I59" i="5" s="1"/>
  <c r="E59" i="5"/>
  <c r="D59" i="5"/>
  <c r="F59" i="5" s="1"/>
  <c r="C59" i="5"/>
  <c r="B59" i="5"/>
  <c r="H58" i="5"/>
  <c r="G58" i="5"/>
  <c r="I58" i="5" s="1"/>
  <c r="E58" i="5"/>
  <c r="D58" i="5"/>
  <c r="C58" i="5"/>
  <c r="B58" i="5"/>
  <c r="H57" i="5"/>
  <c r="G57" i="5"/>
  <c r="I57" i="5" s="1"/>
  <c r="E57" i="5"/>
  <c r="D57" i="5"/>
  <c r="F57" i="5" s="1"/>
  <c r="C57" i="5"/>
  <c r="B57" i="5"/>
  <c r="H56" i="5"/>
  <c r="G56" i="5"/>
  <c r="I56" i="5" s="1"/>
  <c r="E56" i="5"/>
  <c r="D56" i="5"/>
  <c r="F56" i="5" s="1"/>
  <c r="C56" i="5"/>
  <c r="B56" i="5"/>
  <c r="H55" i="5"/>
  <c r="G55" i="5"/>
  <c r="I55" i="5" s="1"/>
  <c r="E55" i="5"/>
  <c r="D55" i="5"/>
  <c r="K55" i="5" s="1"/>
  <c r="C55" i="5"/>
  <c r="B55" i="5"/>
  <c r="H54" i="5"/>
  <c r="G54" i="5"/>
  <c r="I54" i="5" s="1"/>
  <c r="E54" i="5"/>
  <c r="D54" i="5"/>
  <c r="K54" i="5" s="1"/>
  <c r="C54" i="5"/>
  <c r="B54" i="5"/>
  <c r="K53" i="5"/>
  <c r="H53" i="5"/>
  <c r="G53" i="5"/>
  <c r="I53" i="5" s="1"/>
  <c r="E53" i="5"/>
  <c r="D53" i="5"/>
  <c r="F53" i="5" s="1"/>
  <c r="C53" i="5"/>
  <c r="B53" i="5"/>
  <c r="H52" i="5"/>
  <c r="G52" i="5"/>
  <c r="I52" i="5" s="1"/>
  <c r="E52" i="5"/>
  <c r="D52" i="5"/>
  <c r="K52" i="5" s="1"/>
  <c r="C52" i="5"/>
  <c r="B52" i="5"/>
  <c r="H51" i="5"/>
  <c r="G51" i="5"/>
  <c r="I51" i="5" s="1"/>
  <c r="E51" i="5"/>
  <c r="D51" i="5"/>
  <c r="F51" i="5" s="1"/>
  <c r="C51" i="5"/>
  <c r="B51" i="5"/>
  <c r="H50" i="5"/>
  <c r="G50" i="5"/>
  <c r="I50" i="5" s="1"/>
  <c r="E50" i="5"/>
  <c r="F50" i="5" s="1"/>
  <c r="D50" i="5"/>
  <c r="C50" i="5"/>
  <c r="B50" i="5"/>
  <c r="H49" i="5"/>
  <c r="G49" i="5"/>
  <c r="I49" i="5" s="1"/>
  <c r="E49" i="5"/>
  <c r="D49" i="5"/>
  <c r="F49" i="5" s="1"/>
  <c r="C49" i="5"/>
  <c r="B49" i="5"/>
  <c r="H48" i="5"/>
  <c r="G48" i="5"/>
  <c r="I48" i="5" s="1"/>
  <c r="E48" i="5"/>
  <c r="D48" i="5"/>
  <c r="F48" i="5" s="1"/>
  <c r="C48" i="5"/>
  <c r="B48" i="5"/>
  <c r="H47" i="5"/>
  <c r="G47" i="5"/>
  <c r="I47" i="5" s="1"/>
  <c r="E47" i="5"/>
  <c r="D47" i="5"/>
  <c r="C47" i="5"/>
  <c r="B47" i="5"/>
  <c r="H46" i="5"/>
  <c r="G46" i="5"/>
  <c r="I46" i="5" s="1"/>
  <c r="E46" i="5"/>
  <c r="D46" i="5"/>
  <c r="K46" i="5" s="1"/>
  <c r="C46" i="5"/>
  <c r="B46" i="5"/>
  <c r="H45" i="5"/>
  <c r="G45" i="5"/>
  <c r="E45" i="5"/>
  <c r="D45" i="5"/>
  <c r="F45" i="5" s="1"/>
  <c r="C45" i="5"/>
  <c r="B45" i="5"/>
  <c r="H44" i="5"/>
  <c r="G44" i="5"/>
  <c r="I44" i="5" s="1"/>
  <c r="E44" i="5"/>
  <c r="D44" i="5"/>
  <c r="K44" i="5" s="1"/>
  <c r="C44" i="5"/>
  <c r="B44" i="5"/>
  <c r="H43" i="5"/>
  <c r="G43" i="5"/>
  <c r="I43" i="5" s="1"/>
  <c r="E43" i="5"/>
  <c r="D43" i="5"/>
  <c r="F43" i="5" s="1"/>
  <c r="C43" i="5"/>
  <c r="B43" i="5"/>
  <c r="H42" i="5"/>
  <c r="G42" i="5"/>
  <c r="I42" i="5" s="1"/>
  <c r="E42" i="5"/>
  <c r="D42" i="5"/>
  <c r="C42" i="5"/>
  <c r="B42" i="5"/>
  <c r="H41" i="5"/>
  <c r="G41" i="5"/>
  <c r="I41" i="5" s="1"/>
  <c r="E41" i="5"/>
  <c r="D41" i="5"/>
  <c r="F41" i="5" s="1"/>
  <c r="C41" i="5"/>
  <c r="B41" i="5"/>
  <c r="H40" i="5"/>
  <c r="G40" i="5"/>
  <c r="I40" i="5" s="1"/>
  <c r="E40" i="5"/>
  <c r="D40" i="5"/>
  <c r="F40" i="5" s="1"/>
  <c r="C40" i="5"/>
  <c r="B40" i="5"/>
  <c r="K39" i="5"/>
  <c r="H39" i="5"/>
  <c r="G39" i="5"/>
  <c r="I39" i="5" s="1"/>
  <c r="E39" i="5"/>
  <c r="D39" i="5"/>
  <c r="F39" i="5" s="1"/>
  <c r="C39" i="5"/>
  <c r="B39" i="5"/>
  <c r="H38" i="5"/>
  <c r="G38" i="5"/>
  <c r="I38" i="5" s="1"/>
  <c r="E38" i="5"/>
  <c r="D38" i="5"/>
  <c r="K38" i="5" s="1"/>
  <c r="C38" i="5"/>
  <c r="B38" i="5"/>
  <c r="H37" i="5"/>
  <c r="G37" i="5"/>
  <c r="I37" i="5" s="1"/>
  <c r="E37" i="5"/>
  <c r="D37" i="5"/>
  <c r="C37" i="5"/>
  <c r="B37" i="5"/>
  <c r="H36" i="5"/>
  <c r="G36" i="5"/>
  <c r="I36" i="5" s="1"/>
  <c r="E36" i="5"/>
  <c r="D36" i="5"/>
  <c r="C36" i="5"/>
  <c r="B36" i="5"/>
  <c r="H35" i="5"/>
  <c r="G35" i="5"/>
  <c r="E35" i="5"/>
  <c r="D35" i="5"/>
  <c r="F35" i="5" s="1"/>
  <c r="C35" i="5"/>
  <c r="B35" i="5"/>
  <c r="H34" i="5"/>
  <c r="G34" i="5"/>
  <c r="I34" i="5" s="1"/>
  <c r="E34" i="5"/>
  <c r="D34" i="5"/>
  <c r="K34" i="5" s="1"/>
  <c r="C34" i="5"/>
  <c r="B34" i="5"/>
  <c r="H33" i="5"/>
  <c r="G33" i="5"/>
  <c r="I33" i="5" s="1"/>
  <c r="E33" i="5"/>
  <c r="D33" i="5"/>
  <c r="F33" i="5" s="1"/>
  <c r="C33" i="5"/>
  <c r="B33" i="5"/>
  <c r="H32" i="5"/>
  <c r="G32" i="5"/>
  <c r="I32" i="5" s="1"/>
  <c r="E32" i="5"/>
  <c r="D32" i="5"/>
  <c r="F32" i="5" s="1"/>
  <c r="C32" i="5"/>
  <c r="B32" i="5"/>
  <c r="H31" i="5"/>
  <c r="G31" i="5"/>
  <c r="I31" i="5" s="1"/>
  <c r="E31" i="5"/>
  <c r="D31" i="5"/>
  <c r="F31" i="5" s="1"/>
  <c r="C31" i="5"/>
  <c r="B31" i="5"/>
  <c r="H30" i="5"/>
  <c r="G30" i="5"/>
  <c r="I30" i="5" s="1"/>
  <c r="E30" i="5"/>
  <c r="D30" i="5"/>
  <c r="K30" i="5" s="1"/>
  <c r="C30" i="5"/>
  <c r="B30" i="5"/>
  <c r="H29" i="5"/>
  <c r="G29" i="5"/>
  <c r="I29" i="5" s="1"/>
  <c r="E29" i="5"/>
  <c r="D29" i="5"/>
  <c r="F29" i="5" s="1"/>
  <c r="C29" i="5"/>
  <c r="B29" i="5"/>
  <c r="H28" i="5"/>
  <c r="G28" i="5"/>
  <c r="I28" i="5" s="1"/>
  <c r="E28" i="5"/>
  <c r="D28" i="5"/>
  <c r="K28" i="5" s="1"/>
  <c r="C28" i="5"/>
  <c r="B28" i="5"/>
  <c r="H27" i="5"/>
  <c r="G27" i="5"/>
  <c r="I27" i="5" s="1"/>
  <c r="E27" i="5"/>
  <c r="D27" i="5"/>
  <c r="F27" i="5" s="1"/>
  <c r="C27" i="5"/>
  <c r="B27" i="5"/>
  <c r="H26" i="5"/>
  <c r="G26" i="5"/>
  <c r="I26" i="5" s="1"/>
  <c r="E26" i="5"/>
  <c r="D26" i="5"/>
  <c r="F26" i="5" s="1"/>
  <c r="C26" i="5"/>
  <c r="B26" i="5"/>
  <c r="H25" i="5"/>
  <c r="G25" i="5"/>
  <c r="E25" i="5"/>
  <c r="D25" i="5"/>
  <c r="C25" i="5"/>
  <c r="B25" i="5"/>
  <c r="H24" i="5"/>
  <c r="G24" i="5"/>
  <c r="E24" i="5"/>
  <c r="D24" i="5"/>
  <c r="C24" i="5"/>
  <c r="B24" i="5"/>
  <c r="H23" i="5"/>
  <c r="G23" i="5"/>
  <c r="I23" i="5" s="1"/>
  <c r="E23" i="5"/>
  <c r="D23" i="5"/>
  <c r="F23" i="5" s="1"/>
  <c r="C23" i="5"/>
  <c r="B23" i="5"/>
  <c r="H22" i="5"/>
  <c r="G22" i="5"/>
  <c r="I22" i="5" s="1"/>
  <c r="E22" i="5"/>
  <c r="D22" i="5"/>
  <c r="K22" i="5" s="1"/>
  <c r="C22" i="5"/>
  <c r="B22" i="5"/>
  <c r="H21" i="5"/>
  <c r="G21" i="5"/>
  <c r="E21" i="5"/>
  <c r="D21" i="5"/>
  <c r="C21" i="5"/>
  <c r="B21" i="5"/>
  <c r="H20" i="5"/>
  <c r="G20" i="5"/>
  <c r="I20" i="5" s="1"/>
  <c r="E20" i="5"/>
  <c r="D20" i="5"/>
  <c r="K20" i="5" s="1"/>
  <c r="C20" i="5"/>
  <c r="B20" i="5"/>
  <c r="H19" i="5"/>
  <c r="G19" i="5"/>
  <c r="E19" i="5"/>
  <c r="D19" i="5"/>
  <c r="C19" i="5"/>
  <c r="B19" i="5"/>
  <c r="H18" i="5"/>
  <c r="G18" i="5"/>
  <c r="E18" i="5"/>
  <c r="D18" i="5"/>
  <c r="C18" i="5"/>
  <c r="B18" i="5"/>
  <c r="H17" i="5"/>
  <c r="G17" i="5"/>
  <c r="I17" i="5" s="1"/>
  <c r="E17" i="5"/>
  <c r="D17" i="5"/>
  <c r="F17" i="5" s="1"/>
  <c r="C17" i="5"/>
  <c r="B17" i="5"/>
  <c r="H16" i="5"/>
  <c r="G16" i="5"/>
  <c r="I16" i="5" s="1"/>
  <c r="E16" i="5"/>
  <c r="D16" i="5"/>
  <c r="F16" i="5" s="1"/>
  <c r="C16" i="5"/>
  <c r="B16" i="5"/>
  <c r="K15" i="5"/>
  <c r="H15" i="5"/>
  <c r="G15" i="5"/>
  <c r="I15" i="5" s="1"/>
  <c r="E15" i="5"/>
  <c r="D15" i="5"/>
  <c r="F15" i="5" s="1"/>
  <c r="C15" i="5"/>
  <c r="B15" i="5"/>
  <c r="H14" i="5"/>
  <c r="G14" i="5"/>
  <c r="I14" i="5" s="1"/>
  <c r="E14" i="5"/>
  <c r="D14" i="5"/>
  <c r="K14" i="5" s="1"/>
  <c r="C14" i="5"/>
  <c r="B14" i="5"/>
  <c r="H13" i="5"/>
  <c r="G13" i="5"/>
  <c r="I13" i="5" s="1"/>
  <c r="E13" i="5"/>
  <c r="D13" i="5"/>
  <c r="F13" i="5" s="1"/>
  <c r="C13" i="5"/>
  <c r="B13" i="5"/>
  <c r="H12" i="5"/>
  <c r="G12" i="5"/>
  <c r="I12" i="5" s="1"/>
  <c r="E12" i="5"/>
  <c r="D12" i="5"/>
  <c r="K12" i="5" s="1"/>
  <c r="C12" i="5"/>
  <c r="B12" i="5"/>
  <c r="H11" i="5"/>
  <c r="G11" i="5"/>
  <c r="I11" i="5" s="1"/>
  <c r="E11" i="5"/>
  <c r="D11" i="5"/>
  <c r="F11" i="5" s="1"/>
  <c r="C11" i="5"/>
  <c r="B11" i="5"/>
  <c r="H110" i="7"/>
  <c r="G110" i="7"/>
  <c r="I110" i="7" s="1"/>
  <c r="E110" i="7"/>
  <c r="D110" i="7"/>
  <c r="K110" i="7" s="1"/>
  <c r="C110" i="7"/>
  <c r="B110" i="7"/>
  <c r="H109" i="7"/>
  <c r="G109" i="7"/>
  <c r="I109" i="7" s="1"/>
  <c r="E109" i="7"/>
  <c r="D109" i="7"/>
  <c r="C109" i="7"/>
  <c r="B109" i="7"/>
  <c r="H108" i="7"/>
  <c r="G108" i="7"/>
  <c r="I108" i="7" s="1"/>
  <c r="E108" i="7"/>
  <c r="D108" i="7"/>
  <c r="C108" i="7"/>
  <c r="B108" i="7"/>
  <c r="H107" i="7"/>
  <c r="G107" i="7"/>
  <c r="I107" i="7" s="1"/>
  <c r="E107" i="7"/>
  <c r="D107" i="7"/>
  <c r="K107" i="7" s="1"/>
  <c r="C107" i="7"/>
  <c r="B107" i="7"/>
  <c r="H106" i="7"/>
  <c r="G106" i="7"/>
  <c r="I106" i="7" s="1"/>
  <c r="E106" i="7"/>
  <c r="D106" i="7"/>
  <c r="F106" i="7" s="1"/>
  <c r="C106" i="7"/>
  <c r="B106" i="7"/>
  <c r="H105" i="7"/>
  <c r="G105" i="7"/>
  <c r="I105" i="7" s="1"/>
  <c r="E105" i="7"/>
  <c r="D105" i="7"/>
  <c r="F105" i="7" s="1"/>
  <c r="C105" i="7"/>
  <c r="B105" i="7"/>
  <c r="H104" i="7"/>
  <c r="G104" i="7"/>
  <c r="I104" i="7" s="1"/>
  <c r="E104" i="7"/>
  <c r="D104" i="7"/>
  <c r="C104" i="7"/>
  <c r="B104" i="7"/>
  <c r="H103" i="7"/>
  <c r="G103" i="7"/>
  <c r="I103" i="7" s="1"/>
  <c r="E103" i="7"/>
  <c r="D103" i="7"/>
  <c r="F103" i="7" s="1"/>
  <c r="C103" i="7"/>
  <c r="B103" i="7"/>
  <c r="H102" i="7"/>
  <c r="G102" i="7"/>
  <c r="I102" i="7" s="1"/>
  <c r="E102" i="7"/>
  <c r="D102" i="7"/>
  <c r="K102" i="7" s="1"/>
  <c r="C102" i="7"/>
  <c r="B102" i="7"/>
  <c r="H101" i="7"/>
  <c r="G101" i="7"/>
  <c r="I101" i="7" s="1"/>
  <c r="E101" i="7"/>
  <c r="D101" i="7"/>
  <c r="F101" i="7" s="1"/>
  <c r="C101" i="7"/>
  <c r="B101" i="7"/>
  <c r="H100" i="7"/>
  <c r="G100" i="7"/>
  <c r="I100" i="7" s="1"/>
  <c r="E100" i="7"/>
  <c r="D100" i="7"/>
  <c r="K100" i="7" s="1"/>
  <c r="C100" i="7"/>
  <c r="B100" i="7"/>
  <c r="H99" i="7"/>
  <c r="G99" i="7"/>
  <c r="I99" i="7" s="1"/>
  <c r="E99" i="7"/>
  <c r="D99" i="7"/>
  <c r="K99" i="7" s="1"/>
  <c r="C99" i="7"/>
  <c r="B99" i="7"/>
  <c r="H98" i="7"/>
  <c r="G98" i="7"/>
  <c r="I98" i="7" s="1"/>
  <c r="E98" i="7"/>
  <c r="D98" i="7"/>
  <c r="F98" i="7" s="1"/>
  <c r="C98" i="7"/>
  <c r="B98" i="7"/>
  <c r="H97" i="7"/>
  <c r="G97" i="7"/>
  <c r="I97" i="7" s="1"/>
  <c r="E97" i="7"/>
  <c r="D97" i="7"/>
  <c r="C97" i="7"/>
  <c r="B97" i="7"/>
  <c r="H96" i="7"/>
  <c r="G96" i="7"/>
  <c r="I96" i="7" s="1"/>
  <c r="E96" i="7"/>
  <c r="D96" i="7"/>
  <c r="C96" i="7"/>
  <c r="B96" i="7"/>
  <c r="H95" i="7"/>
  <c r="G95" i="7"/>
  <c r="I95" i="7" s="1"/>
  <c r="E95" i="7"/>
  <c r="D95" i="7"/>
  <c r="F95" i="7" s="1"/>
  <c r="C95" i="7"/>
  <c r="B95" i="7"/>
  <c r="H94" i="7"/>
  <c r="G94" i="7"/>
  <c r="I94" i="7" s="1"/>
  <c r="E94" i="7"/>
  <c r="D94" i="7"/>
  <c r="K94" i="7" s="1"/>
  <c r="C94" i="7"/>
  <c r="B94" i="7"/>
  <c r="H93" i="7"/>
  <c r="G93" i="7"/>
  <c r="I93" i="7" s="1"/>
  <c r="E93" i="7"/>
  <c r="D93" i="7"/>
  <c r="C93" i="7"/>
  <c r="B93" i="7"/>
  <c r="H92" i="7"/>
  <c r="G92" i="7"/>
  <c r="E92" i="7"/>
  <c r="D92" i="7"/>
  <c r="C92" i="7"/>
  <c r="B92" i="7"/>
  <c r="H91" i="7"/>
  <c r="G91" i="7"/>
  <c r="I91" i="7" s="1"/>
  <c r="E91" i="7"/>
  <c r="D91" i="7"/>
  <c r="K91" i="7" s="1"/>
  <c r="C91" i="7"/>
  <c r="B91" i="7"/>
  <c r="H90" i="7"/>
  <c r="G90" i="7"/>
  <c r="I90" i="7" s="1"/>
  <c r="E90" i="7"/>
  <c r="D90" i="7"/>
  <c r="F90" i="7" s="1"/>
  <c r="C90" i="7"/>
  <c r="B90" i="7"/>
  <c r="H89" i="7"/>
  <c r="G89" i="7"/>
  <c r="I89" i="7" s="1"/>
  <c r="E89" i="7"/>
  <c r="D89" i="7"/>
  <c r="F89" i="7" s="1"/>
  <c r="C89" i="7"/>
  <c r="B89" i="7"/>
  <c r="H88" i="7"/>
  <c r="G88" i="7"/>
  <c r="I88" i="7" s="1"/>
  <c r="F88" i="7"/>
  <c r="E88" i="7"/>
  <c r="D88" i="7"/>
  <c r="K88" i="7" s="1"/>
  <c r="C88" i="7"/>
  <c r="B88" i="7"/>
  <c r="H87" i="7"/>
  <c r="G87" i="7"/>
  <c r="I87" i="7" s="1"/>
  <c r="E87" i="7"/>
  <c r="D87" i="7"/>
  <c r="F87" i="7" s="1"/>
  <c r="C87" i="7"/>
  <c r="B87" i="7"/>
  <c r="H86" i="7"/>
  <c r="G86" i="7"/>
  <c r="I86" i="7" s="1"/>
  <c r="E86" i="7"/>
  <c r="D86" i="7"/>
  <c r="K86" i="7" s="1"/>
  <c r="C86" i="7"/>
  <c r="B86" i="7"/>
  <c r="H85" i="7"/>
  <c r="G85" i="7"/>
  <c r="I85" i="7" s="1"/>
  <c r="E85" i="7"/>
  <c r="D85" i="7"/>
  <c r="K85" i="7" s="1"/>
  <c r="C85" i="7"/>
  <c r="B85" i="7"/>
  <c r="H84" i="7"/>
  <c r="G84" i="7"/>
  <c r="I84" i="7" s="1"/>
  <c r="E84" i="7"/>
  <c r="D84" i="7"/>
  <c r="F84" i="7" s="1"/>
  <c r="C84" i="7"/>
  <c r="B84" i="7"/>
  <c r="H83" i="7"/>
  <c r="G83" i="7"/>
  <c r="I83" i="7" s="1"/>
  <c r="E83" i="7"/>
  <c r="D83" i="7"/>
  <c r="K83" i="7" s="1"/>
  <c r="C83" i="7"/>
  <c r="B83" i="7"/>
  <c r="H82" i="7"/>
  <c r="G82" i="7"/>
  <c r="I82" i="7" s="1"/>
  <c r="E82" i="7"/>
  <c r="D82" i="7"/>
  <c r="F82" i="7" s="1"/>
  <c r="C82" i="7"/>
  <c r="B82" i="7"/>
  <c r="H81" i="7"/>
  <c r="G81" i="7"/>
  <c r="I81" i="7" s="1"/>
  <c r="E81" i="7"/>
  <c r="D81" i="7"/>
  <c r="C81" i="7"/>
  <c r="B81" i="7"/>
  <c r="H80" i="7"/>
  <c r="G80" i="7"/>
  <c r="I80" i="7" s="1"/>
  <c r="E80" i="7"/>
  <c r="D80" i="7"/>
  <c r="C80" i="7"/>
  <c r="B80" i="7"/>
  <c r="H79" i="7"/>
  <c r="G79" i="7"/>
  <c r="I79" i="7" s="1"/>
  <c r="E79" i="7"/>
  <c r="D79" i="7"/>
  <c r="F79" i="7" s="1"/>
  <c r="C79" i="7"/>
  <c r="B79" i="7"/>
  <c r="H78" i="7"/>
  <c r="G78" i="7"/>
  <c r="I78" i="7" s="1"/>
  <c r="E78" i="7"/>
  <c r="D78" i="7"/>
  <c r="K78" i="7" s="1"/>
  <c r="C78" i="7"/>
  <c r="B78" i="7"/>
  <c r="H77" i="7"/>
  <c r="G77" i="7"/>
  <c r="I77" i="7" s="1"/>
  <c r="E77" i="7"/>
  <c r="D77" i="7"/>
  <c r="C77" i="7"/>
  <c r="B77" i="7"/>
  <c r="H76" i="7"/>
  <c r="G76" i="7"/>
  <c r="I76" i="7" s="1"/>
  <c r="E76" i="7"/>
  <c r="D76" i="7"/>
  <c r="C76" i="7"/>
  <c r="B76" i="7"/>
  <c r="H75" i="7"/>
  <c r="G75" i="7"/>
  <c r="I75" i="7" s="1"/>
  <c r="E75" i="7"/>
  <c r="D75" i="7"/>
  <c r="K75" i="7" s="1"/>
  <c r="C75" i="7"/>
  <c r="B75" i="7"/>
  <c r="H74" i="7"/>
  <c r="G74" i="7"/>
  <c r="I74" i="7" s="1"/>
  <c r="E74" i="7"/>
  <c r="D74" i="7"/>
  <c r="F74" i="7" s="1"/>
  <c r="C74" i="7"/>
  <c r="B74" i="7"/>
  <c r="H73" i="7"/>
  <c r="G73" i="7"/>
  <c r="I73" i="7" s="1"/>
  <c r="E73" i="7"/>
  <c r="D73" i="7"/>
  <c r="C73" i="7"/>
  <c r="B73" i="7"/>
  <c r="H72" i="7"/>
  <c r="G72" i="7"/>
  <c r="I72" i="7" s="1"/>
  <c r="E72" i="7"/>
  <c r="D72" i="7"/>
  <c r="F72" i="7" s="1"/>
  <c r="C72" i="7"/>
  <c r="B72" i="7"/>
  <c r="H71" i="7"/>
  <c r="G71" i="7"/>
  <c r="I71" i="7" s="1"/>
  <c r="E71" i="7"/>
  <c r="D71" i="7"/>
  <c r="F71" i="7" s="1"/>
  <c r="C71" i="7"/>
  <c r="B71" i="7"/>
  <c r="H70" i="7"/>
  <c r="I70" i="7" s="1"/>
  <c r="G70" i="7"/>
  <c r="E70" i="7"/>
  <c r="D70" i="7"/>
  <c r="C70" i="7"/>
  <c r="B70" i="7"/>
  <c r="H69" i="7"/>
  <c r="G69" i="7"/>
  <c r="I69" i="7" s="1"/>
  <c r="E69" i="7"/>
  <c r="D69" i="7"/>
  <c r="F69" i="7" s="1"/>
  <c r="C69" i="7"/>
  <c r="B69" i="7"/>
  <c r="H68" i="7"/>
  <c r="G68" i="7"/>
  <c r="E68" i="7"/>
  <c r="D68" i="7"/>
  <c r="C68" i="7"/>
  <c r="B68" i="7"/>
  <c r="H67" i="7"/>
  <c r="G67" i="7"/>
  <c r="E67" i="7"/>
  <c r="D67" i="7"/>
  <c r="C67" i="7"/>
  <c r="B67" i="7"/>
  <c r="H66" i="7"/>
  <c r="G66" i="7"/>
  <c r="I66" i="7" s="1"/>
  <c r="E66" i="7"/>
  <c r="D66" i="7"/>
  <c r="F66" i="7" s="1"/>
  <c r="C66" i="7"/>
  <c r="B66" i="7"/>
  <c r="H65" i="7"/>
  <c r="G65" i="7"/>
  <c r="I65" i="7" s="1"/>
  <c r="E65" i="7"/>
  <c r="D65" i="7"/>
  <c r="K65" i="7" s="1"/>
  <c r="C65" i="7"/>
  <c r="B65" i="7"/>
  <c r="H64" i="7"/>
  <c r="G64" i="7"/>
  <c r="I64" i="7" s="1"/>
  <c r="E64" i="7"/>
  <c r="D64" i="7"/>
  <c r="C64" i="7"/>
  <c r="B64" i="7"/>
  <c r="H63" i="7"/>
  <c r="G63" i="7"/>
  <c r="E63" i="7"/>
  <c r="D63" i="7"/>
  <c r="C63" i="7"/>
  <c r="B63" i="7"/>
  <c r="H62" i="7"/>
  <c r="I62" i="7" s="1"/>
  <c r="G62" i="7"/>
  <c r="E62" i="7"/>
  <c r="D62" i="7"/>
  <c r="C62" i="7"/>
  <c r="B62" i="7"/>
  <c r="H61" i="7"/>
  <c r="G61" i="7"/>
  <c r="I61" i="7" s="1"/>
  <c r="E61" i="7"/>
  <c r="D61" i="7"/>
  <c r="C61" i="7"/>
  <c r="B61" i="7"/>
  <c r="H60" i="7"/>
  <c r="G60" i="7"/>
  <c r="E60" i="7"/>
  <c r="D60" i="7"/>
  <c r="C60" i="7"/>
  <c r="B60" i="7"/>
  <c r="H59" i="7"/>
  <c r="G59" i="7"/>
  <c r="I59" i="7" s="1"/>
  <c r="E59" i="7"/>
  <c r="D59" i="7"/>
  <c r="K59" i="7" s="1"/>
  <c r="C59" i="7"/>
  <c r="B59" i="7"/>
  <c r="H58" i="7"/>
  <c r="G58" i="7"/>
  <c r="E58" i="7"/>
  <c r="D58" i="7"/>
  <c r="C58" i="7"/>
  <c r="B58" i="7"/>
  <c r="H57" i="7"/>
  <c r="G57" i="7"/>
  <c r="I57" i="7" s="1"/>
  <c r="E57" i="7"/>
  <c r="D57" i="7"/>
  <c r="F57" i="7" s="1"/>
  <c r="C57" i="7"/>
  <c r="B57" i="7"/>
  <c r="H56" i="7"/>
  <c r="G56" i="7"/>
  <c r="I56" i="7" s="1"/>
  <c r="E56" i="7"/>
  <c r="D56" i="7"/>
  <c r="F56" i="7" s="1"/>
  <c r="C56" i="7"/>
  <c r="B56" i="7"/>
  <c r="H55" i="7"/>
  <c r="G55" i="7"/>
  <c r="I55" i="7" s="1"/>
  <c r="E55" i="7"/>
  <c r="D55" i="7"/>
  <c r="F55" i="7" s="1"/>
  <c r="C55" i="7"/>
  <c r="B55" i="7"/>
  <c r="H54" i="7"/>
  <c r="G54" i="7"/>
  <c r="I54" i="7" s="1"/>
  <c r="E54" i="7"/>
  <c r="D54" i="7"/>
  <c r="K54" i="7" s="1"/>
  <c r="C54" i="7"/>
  <c r="B54" i="7"/>
  <c r="H53" i="7"/>
  <c r="G53" i="7"/>
  <c r="I53" i="7" s="1"/>
  <c r="E53" i="7"/>
  <c r="D53" i="7"/>
  <c r="C53" i="7"/>
  <c r="B53" i="7"/>
  <c r="H52" i="7"/>
  <c r="G52" i="7"/>
  <c r="I52" i="7" s="1"/>
  <c r="E52" i="7"/>
  <c r="D52" i="7"/>
  <c r="C52" i="7"/>
  <c r="B52" i="7"/>
  <c r="H51" i="7"/>
  <c r="G51" i="7"/>
  <c r="I51" i="7" s="1"/>
  <c r="E51" i="7"/>
  <c r="D51" i="7"/>
  <c r="K51" i="7" s="1"/>
  <c r="C51" i="7"/>
  <c r="B51" i="7"/>
  <c r="H50" i="7"/>
  <c r="G50" i="7"/>
  <c r="I50" i="7" s="1"/>
  <c r="E50" i="7"/>
  <c r="D50" i="7"/>
  <c r="F50" i="7" s="1"/>
  <c r="C50" i="7"/>
  <c r="B50" i="7"/>
  <c r="H49" i="7"/>
  <c r="G49" i="7"/>
  <c r="I49" i="7" s="1"/>
  <c r="E49" i="7"/>
  <c r="D49" i="7"/>
  <c r="C49" i="7"/>
  <c r="B49" i="7"/>
  <c r="H48" i="7"/>
  <c r="G48" i="7"/>
  <c r="I48" i="7" s="1"/>
  <c r="E48" i="7"/>
  <c r="D48" i="7"/>
  <c r="C48" i="7"/>
  <c r="B48" i="7"/>
  <c r="H47" i="7"/>
  <c r="G47" i="7"/>
  <c r="I47" i="7" s="1"/>
  <c r="E47" i="7"/>
  <c r="D47" i="7"/>
  <c r="F47" i="7" s="1"/>
  <c r="C47" i="7"/>
  <c r="B47" i="7"/>
  <c r="H46" i="7"/>
  <c r="G46" i="7"/>
  <c r="I46" i="7" s="1"/>
  <c r="E46" i="7"/>
  <c r="D46" i="7"/>
  <c r="K46" i="7" s="1"/>
  <c r="C46" i="7"/>
  <c r="B46" i="7"/>
  <c r="K45" i="7"/>
  <c r="H45" i="7"/>
  <c r="G45" i="7"/>
  <c r="I45" i="7" s="1"/>
  <c r="E45" i="7"/>
  <c r="D45" i="7"/>
  <c r="F45" i="7" s="1"/>
  <c r="C45" i="7"/>
  <c r="B45" i="7"/>
  <c r="H44" i="7"/>
  <c r="G44" i="7"/>
  <c r="I44" i="7" s="1"/>
  <c r="E44" i="7"/>
  <c r="D44" i="7"/>
  <c r="F44" i="7" s="1"/>
  <c r="C44" i="7"/>
  <c r="B44" i="7"/>
  <c r="H43" i="7"/>
  <c r="G43" i="7"/>
  <c r="I43" i="7" s="1"/>
  <c r="E43" i="7"/>
  <c r="D43" i="7"/>
  <c r="K43" i="7" s="1"/>
  <c r="C43" i="7"/>
  <c r="B43" i="7"/>
  <c r="H42" i="7"/>
  <c r="G42" i="7"/>
  <c r="I42" i="7" s="1"/>
  <c r="E42" i="7"/>
  <c r="D42" i="7"/>
  <c r="F42" i="7" s="1"/>
  <c r="C42" i="7"/>
  <c r="B42" i="7"/>
  <c r="H41" i="7"/>
  <c r="G41" i="7"/>
  <c r="I41" i="7" s="1"/>
  <c r="E41" i="7"/>
  <c r="D41" i="7"/>
  <c r="F41" i="7" s="1"/>
  <c r="C41" i="7"/>
  <c r="B41" i="7"/>
  <c r="H40" i="7"/>
  <c r="G40" i="7"/>
  <c r="I40" i="7" s="1"/>
  <c r="E40" i="7"/>
  <c r="D40" i="7"/>
  <c r="F40" i="7" s="1"/>
  <c r="C40" i="7"/>
  <c r="B40" i="7"/>
  <c r="H39" i="7"/>
  <c r="G39" i="7"/>
  <c r="I39" i="7" s="1"/>
  <c r="E39" i="7"/>
  <c r="D39" i="7"/>
  <c r="F39" i="7" s="1"/>
  <c r="C39" i="7"/>
  <c r="B39" i="7"/>
  <c r="H38" i="7"/>
  <c r="G38" i="7"/>
  <c r="I38" i="7" s="1"/>
  <c r="E38" i="7"/>
  <c r="D38" i="7"/>
  <c r="K38" i="7" s="1"/>
  <c r="C38" i="7"/>
  <c r="B38" i="7"/>
  <c r="H37" i="7"/>
  <c r="G37" i="7"/>
  <c r="I37" i="7" s="1"/>
  <c r="E37" i="7"/>
  <c r="D37" i="7"/>
  <c r="C37" i="7"/>
  <c r="B37" i="7"/>
  <c r="H36" i="7"/>
  <c r="G36" i="7"/>
  <c r="I36" i="7" s="1"/>
  <c r="E36" i="7"/>
  <c r="D36" i="7"/>
  <c r="C36" i="7"/>
  <c r="B36" i="7"/>
  <c r="H35" i="7"/>
  <c r="G35" i="7"/>
  <c r="I35" i="7" s="1"/>
  <c r="E35" i="7"/>
  <c r="D35" i="7"/>
  <c r="K35" i="7" s="1"/>
  <c r="C35" i="7"/>
  <c r="B35" i="7"/>
  <c r="H34" i="7"/>
  <c r="G34" i="7"/>
  <c r="I34" i="7" s="1"/>
  <c r="E34" i="7"/>
  <c r="D34" i="7"/>
  <c r="F34" i="7" s="1"/>
  <c r="C34" i="7"/>
  <c r="B34" i="7"/>
  <c r="H33" i="7"/>
  <c r="G33" i="7"/>
  <c r="I33" i="7" s="1"/>
  <c r="E33" i="7"/>
  <c r="D33" i="7"/>
  <c r="C33" i="7"/>
  <c r="B33" i="7"/>
  <c r="H32" i="7"/>
  <c r="G32" i="7"/>
  <c r="I32" i="7" s="1"/>
  <c r="E32" i="7"/>
  <c r="D32" i="7"/>
  <c r="C32" i="7"/>
  <c r="B32" i="7"/>
  <c r="H31" i="7"/>
  <c r="G31" i="7"/>
  <c r="I31" i="7" s="1"/>
  <c r="E31" i="7"/>
  <c r="D31" i="7"/>
  <c r="F31" i="7" s="1"/>
  <c r="C31" i="7"/>
  <c r="B31" i="7"/>
  <c r="H30" i="7"/>
  <c r="G30" i="7"/>
  <c r="I30" i="7" s="1"/>
  <c r="E30" i="7"/>
  <c r="D30" i="7"/>
  <c r="K30" i="7" s="1"/>
  <c r="C30" i="7"/>
  <c r="B30" i="7"/>
  <c r="H29" i="7"/>
  <c r="G29" i="7"/>
  <c r="I29" i="7" s="1"/>
  <c r="E29" i="7"/>
  <c r="D29" i="7"/>
  <c r="F29" i="7" s="1"/>
  <c r="C29" i="7"/>
  <c r="B29" i="7"/>
  <c r="K28" i="7"/>
  <c r="H28" i="7"/>
  <c r="G28" i="7"/>
  <c r="I28" i="7" s="1"/>
  <c r="E28" i="7"/>
  <c r="D28" i="7"/>
  <c r="F28" i="7" s="1"/>
  <c r="C28" i="7"/>
  <c r="B28" i="7"/>
  <c r="H27" i="7"/>
  <c r="G27" i="7"/>
  <c r="I27" i="7" s="1"/>
  <c r="E27" i="7"/>
  <c r="D27" i="7"/>
  <c r="K27" i="7" s="1"/>
  <c r="C27" i="7"/>
  <c r="B27" i="7"/>
  <c r="H26" i="7"/>
  <c r="G26" i="7"/>
  <c r="I26" i="7" s="1"/>
  <c r="E26" i="7"/>
  <c r="D26" i="7"/>
  <c r="F26" i="7" s="1"/>
  <c r="C26" i="7"/>
  <c r="B26" i="7"/>
  <c r="H25" i="7"/>
  <c r="G25" i="7"/>
  <c r="E25" i="7"/>
  <c r="D25" i="7"/>
  <c r="C25" i="7"/>
  <c r="B25" i="7"/>
  <c r="H24" i="7"/>
  <c r="G24" i="7"/>
  <c r="E24" i="7"/>
  <c r="D24" i="7"/>
  <c r="C24" i="7"/>
  <c r="B24" i="7"/>
  <c r="H23" i="7"/>
  <c r="G23" i="7"/>
  <c r="I23" i="7" s="1"/>
  <c r="E23" i="7"/>
  <c r="D23" i="7"/>
  <c r="F23" i="7" s="1"/>
  <c r="C23" i="7"/>
  <c r="B23" i="7"/>
  <c r="H22" i="7"/>
  <c r="G22" i="7"/>
  <c r="I22" i="7" s="1"/>
  <c r="E22" i="7"/>
  <c r="D22" i="7"/>
  <c r="K22" i="7" s="1"/>
  <c r="C22" i="7"/>
  <c r="B22" i="7"/>
  <c r="H21" i="7"/>
  <c r="G21" i="7"/>
  <c r="E21" i="7"/>
  <c r="D21" i="7"/>
  <c r="C21" i="7"/>
  <c r="B21" i="7"/>
  <c r="H20" i="7"/>
  <c r="G20" i="7"/>
  <c r="I20" i="7" s="1"/>
  <c r="E20" i="7"/>
  <c r="D20" i="7"/>
  <c r="K20" i="7" s="1"/>
  <c r="C20" i="7"/>
  <c r="B20" i="7"/>
  <c r="H19" i="7"/>
  <c r="G19" i="7"/>
  <c r="E19" i="7"/>
  <c r="D19" i="7"/>
  <c r="C19" i="7"/>
  <c r="B19" i="7"/>
  <c r="H18" i="7"/>
  <c r="G18" i="7"/>
  <c r="I18" i="7" s="1"/>
  <c r="E18" i="7"/>
  <c r="D18" i="7"/>
  <c r="F18" i="7" s="1"/>
  <c r="C18" i="7"/>
  <c r="B18" i="7"/>
  <c r="H17" i="7"/>
  <c r="G17" i="7"/>
  <c r="E17" i="7"/>
  <c r="D17" i="7"/>
  <c r="C17" i="7"/>
  <c r="B17" i="7"/>
  <c r="H16" i="7"/>
  <c r="G16" i="7"/>
  <c r="I16" i="7" s="1"/>
  <c r="E16" i="7"/>
  <c r="D16" i="7"/>
  <c r="F16" i="7" s="1"/>
  <c r="C16" i="7"/>
  <c r="B16" i="7"/>
  <c r="H15" i="7"/>
  <c r="G15" i="7"/>
  <c r="I15" i="7" s="1"/>
  <c r="E15" i="7"/>
  <c r="D15" i="7"/>
  <c r="F15" i="7" s="1"/>
  <c r="C15" i="7"/>
  <c r="B15" i="7"/>
  <c r="H14" i="7"/>
  <c r="G14" i="7"/>
  <c r="I14" i="7" s="1"/>
  <c r="E14" i="7"/>
  <c r="D14" i="7"/>
  <c r="K14" i="7" s="1"/>
  <c r="C14" i="7"/>
  <c r="B14" i="7"/>
  <c r="H13" i="7"/>
  <c r="G13" i="7"/>
  <c r="I13" i="7" s="1"/>
  <c r="E13" i="7"/>
  <c r="D13" i="7"/>
  <c r="C13" i="7"/>
  <c r="B13" i="7"/>
  <c r="H12" i="7"/>
  <c r="G12" i="7"/>
  <c r="I12" i="7" s="1"/>
  <c r="E12" i="7"/>
  <c r="D12" i="7"/>
  <c r="C12" i="7"/>
  <c r="B12" i="7"/>
  <c r="H11" i="7"/>
  <c r="G11" i="7"/>
  <c r="I11" i="7" s="1"/>
  <c r="E11" i="7"/>
  <c r="D11" i="7"/>
  <c r="K11" i="7" s="1"/>
  <c r="C11" i="7"/>
  <c r="B11" i="7"/>
  <c r="H110" i="9"/>
  <c r="G110" i="9"/>
  <c r="I110" i="9" s="1"/>
  <c r="E110" i="9"/>
  <c r="D110" i="9"/>
  <c r="C110" i="9"/>
  <c r="B110" i="9"/>
  <c r="H109" i="9"/>
  <c r="G109" i="9"/>
  <c r="I109" i="9" s="1"/>
  <c r="E109" i="9"/>
  <c r="D109" i="9"/>
  <c r="K109" i="9" s="1"/>
  <c r="C109" i="9"/>
  <c r="B109" i="9"/>
  <c r="H108" i="9"/>
  <c r="G108" i="9"/>
  <c r="I108" i="9" s="1"/>
  <c r="E108" i="9"/>
  <c r="D108" i="9"/>
  <c r="K108" i="9" s="1"/>
  <c r="C108" i="9"/>
  <c r="B108" i="9"/>
  <c r="H107" i="9"/>
  <c r="G107" i="9"/>
  <c r="I107" i="9" s="1"/>
  <c r="E107" i="9"/>
  <c r="D107" i="9"/>
  <c r="K107" i="9" s="1"/>
  <c r="C107" i="9"/>
  <c r="B107" i="9"/>
  <c r="H106" i="9"/>
  <c r="G106" i="9"/>
  <c r="I106" i="9" s="1"/>
  <c r="E106" i="9"/>
  <c r="D106" i="9"/>
  <c r="K106" i="9" s="1"/>
  <c r="C106" i="9"/>
  <c r="B106" i="9"/>
  <c r="H105" i="9"/>
  <c r="G105" i="9"/>
  <c r="I105" i="9" s="1"/>
  <c r="E105" i="9"/>
  <c r="D105" i="9"/>
  <c r="K105" i="9" s="1"/>
  <c r="C105" i="9"/>
  <c r="B105" i="9"/>
  <c r="H104" i="9"/>
  <c r="G104" i="9"/>
  <c r="I104" i="9" s="1"/>
  <c r="E104" i="9"/>
  <c r="D104" i="9"/>
  <c r="K104" i="9" s="1"/>
  <c r="C104" i="9"/>
  <c r="B104" i="9"/>
  <c r="H103" i="9"/>
  <c r="G103" i="9"/>
  <c r="I103" i="9" s="1"/>
  <c r="E103" i="9"/>
  <c r="D103" i="9"/>
  <c r="F103" i="9" s="1"/>
  <c r="C103" i="9"/>
  <c r="B103" i="9"/>
  <c r="H102" i="9"/>
  <c r="G102" i="9"/>
  <c r="I102" i="9" s="1"/>
  <c r="E102" i="9"/>
  <c r="D102" i="9"/>
  <c r="F102" i="9" s="1"/>
  <c r="C102" i="9"/>
  <c r="B102" i="9"/>
  <c r="H101" i="9"/>
  <c r="G101" i="9"/>
  <c r="I101" i="9" s="1"/>
  <c r="E101" i="9"/>
  <c r="D101" i="9"/>
  <c r="K101" i="9" s="1"/>
  <c r="C101" i="9"/>
  <c r="B101" i="9"/>
  <c r="H100" i="9"/>
  <c r="G100" i="9"/>
  <c r="E100" i="9"/>
  <c r="D100" i="9"/>
  <c r="C100" i="9"/>
  <c r="B100" i="9"/>
  <c r="H99" i="9"/>
  <c r="G99" i="9"/>
  <c r="I99" i="9" s="1"/>
  <c r="E99" i="9"/>
  <c r="D99" i="9"/>
  <c r="C99" i="9"/>
  <c r="B99" i="9"/>
  <c r="H98" i="9"/>
  <c r="G98" i="9"/>
  <c r="I98" i="9" s="1"/>
  <c r="E98" i="9"/>
  <c r="D98" i="9"/>
  <c r="C98" i="9"/>
  <c r="B98" i="9"/>
  <c r="H97" i="9"/>
  <c r="G97" i="9"/>
  <c r="I97" i="9" s="1"/>
  <c r="E97" i="9"/>
  <c r="D97" i="9"/>
  <c r="K97" i="9" s="1"/>
  <c r="C97" i="9"/>
  <c r="B97" i="9"/>
  <c r="H96" i="9"/>
  <c r="G96" i="9"/>
  <c r="I96" i="9" s="1"/>
  <c r="E96" i="9"/>
  <c r="D96" i="9"/>
  <c r="K96" i="9" s="1"/>
  <c r="C96" i="9"/>
  <c r="B96" i="9"/>
  <c r="H95" i="9"/>
  <c r="G95" i="9"/>
  <c r="I95" i="9" s="1"/>
  <c r="E95" i="9"/>
  <c r="D95" i="9"/>
  <c r="K95" i="9" s="1"/>
  <c r="C95" i="9"/>
  <c r="B95" i="9"/>
  <c r="H94" i="9"/>
  <c r="G94" i="9"/>
  <c r="I94" i="9" s="1"/>
  <c r="F94" i="9"/>
  <c r="E94" i="9"/>
  <c r="D94" i="9"/>
  <c r="K94" i="9" s="1"/>
  <c r="C94" i="9"/>
  <c r="B94" i="9"/>
  <c r="H93" i="9"/>
  <c r="G93" i="9"/>
  <c r="I93" i="9" s="1"/>
  <c r="E93" i="9"/>
  <c r="D93" i="9"/>
  <c r="K93" i="9" s="1"/>
  <c r="C93" i="9"/>
  <c r="B93" i="9"/>
  <c r="H92" i="9"/>
  <c r="G92" i="9"/>
  <c r="I92" i="9" s="1"/>
  <c r="E92" i="9"/>
  <c r="D92" i="9"/>
  <c r="K92" i="9" s="1"/>
  <c r="C92" i="9"/>
  <c r="B92" i="9"/>
  <c r="H91" i="9"/>
  <c r="G91" i="9"/>
  <c r="I91" i="9" s="1"/>
  <c r="E91" i="9"/>
  <c r="D91" i="9"/>
  <c r="C91" i="9"/>
  <c r="B91" i="9"/>
  <c r="H90" i="9"/>
  <c r="G90" i="9"/>
  <c r="I90" i="9" s="1"/>
  <c r="E90" i="9"/>
  <c r="D90" i="9"/>
  <c r="F90" i="9" s="1"/>
  <c r="C90" i="9"/>
  <c r="B90" i="9"/>
  <c r="H89" i="9"/>
  <c r="G89" i="9"/>
  <c r="F89" i="9"/>
  <c r="E89" i="9"/>
  <c r="D89" i="9"/>
  <c r="K89" i="9" s="1"/>
  <c r="C89" i="9"/>
  <c r="B89" i="9"/>
  <c r="H88" i="9"/>
  <c r="G88" i="9"/>
  <c r="I88" i="9" s="1"/>
  <c r="E88" i="9"/>
  <c r="D88" i="9"/>
  <c r="K88" i="9" s="1"/>
  <c r="C88" i="9"/>
  <c r="B88" i="9"/>
  <c r="H87" i="9"/>
  <c r="G87" i="9"/>
  <c r="I87" i="9" s="1"/>
  <c r="E87" i="9"/>
  <c r="D87" i="9"/>
  <c r="K87" i="9" s="1"/>
  <c r="C87" i="9"/>
  <c r="B87" i="9"/>
  <c r="H86" i="9"/>
  <c r="G86" i="9"/>
  <c r="I86" i="9" s="1"/>
  <c r="E86" i="9"/>
  <c r="D86" i="9"/>
  <c r="K86" i="9" s="1"/>
  <c r="C86" i="9"/>
  <c r="B86" i="9"/>
  <c r="H85" i="9"/>
  <c r="G85" i="9"/>
  <c r="I85" i="9" s="1"/>
  <c r="E85" i="9"/>
  <c r="D85" i="9"/>
  <c r="K85" i="9" s="1"/>
  <c r="C85" i="9"/>
  <c r="B85" i="9"/>
  <c r="H84" i="9"/>
  <c r="G84" i="9"/>
  <c r="I84" i="9" s="1"/>
  <c r="E84" i="9"/>
  <c r="D84" i="9"/>
  <c r="K84" i="9" s="1"/>
  <c r="C84" i="9"/>
  <c r="B84" i="9"/>
  <c r="H83" i="9"/>
  <c r="G83" i="9"/>
  <c r="I83" i="9" s="1"/>
  <c r="E83" i="9"/>
  <c r="D83" i="9"/>
  <c r="K83" i="9" s="1"/>
  <c r="C83" i="9"/>
  <c r="B83" i="9"/>
  <c r="H82" i="9"/>
  <c r="G82" i="9"/>
  <c r="I82" i="9" s="1"/>
  <c r="E82" i="9"/>
  <c r="D82" i="9"/>
  <c r="F82" i="9" s="1"/>
  <c r="C82" i="9"/>
  <c r="B82" i="9"/>
  <c r="H81" i="9"/>
  <c r="G81" i="9"/>
  <c r="I81" i="9" s="1"/>
  <c r="E81" i="9"/>
  <c r="D81" i="9"/>
  <c r="K81" i="9" s="1"/>
  <c r="C81" i="9"/>
  <c r="B81" i="9"/>
  <c r="H80" i="9"/>
  <c r="G80" i="9"/>
  <c r="I80" i="9" s="1"/>
  <c r="E80" i="9"/>
  <c r="D80" i="9"/>
  <c r="K80" i="9" s="1"/>
  <c r="C80" i="9"/>
  <c r="B80" i="9"/>
  <c r="H79" i="9"/>
  <c r="G79" i="9"/>
  <c r="I79" i="9" s="1"/>
  <c r="E79" i="9"/>
  <c r="D79" i="9"/>
  <c r="K79" i="9" s="1"/>
  <c r="C79" i="9"/>
  <c r="B79" i="9"/>
  <c r="H78" i="9"/>
  <c r="G78" i="9"/>
  <c r="I78" i="9" s="1"/>
  <c r="E78" i="9"/>
  <c r="D78" i="9"/>
  <c r="K78" i="9" s="1"/>
  <c r="C78" i="9"/>
  <c r="B78" i="9"/>
  <c r="H77" i="9"/>
  <c r="G77" i="9"/>
  <c r="I77" i="9" s="1"/>
  <c r="E77" i="9"/>
  <c r="D77" i="9"/>
  <c r="K77" i="9" s="1"/>
  <c r="C77" i="9"/>
  <c r="B77" i="9"/>
  <c r="H76" i="9"/>
  <c r="G76" i="9"/>
  <c r="I76" i="9" s="1"/>
  <c r="E76" i="9"/>
  <c r="D76" i="9"/>
  <c r="C76" i="9"/>
  <c r="B76" i="9"/>
  <c r="H75" i="9"/>
  <c r="G75" i="9"/>
  <c r="I75" i="9" s="1"/>
  <c r="E75" i="9"/>
  <c r="D75" i="9"/>
  <c r="K75" i="9" s="1"/>
  <c r="C75" i="9"/>
  <c r="B75" i="9"/>
  <c r="H74" i="9"/>
  <c r="G74" i="9"/>
  <c r="I74" i="9" s="1"/>
  <c r="E74" i="9"/>
  <c r="D74" i="9"/>
  <c r="F74" i="9" s="1"/>
  <c r="C74" i="9"/>
  <c r="B74" i="9"/>
  <c r="H73" i="9"/>
  <c r="G73" i="9"/>
  <c r="E73" i="9"/>
  <c r="F73" i="9" s="1"/>
  <c r="D73" i="9"/>
  <c r="C73" i="9"/>
  <c r="B73" i="9"/>
  <c r="H72" i="9"/>
  <c r="G72" i="9"/>
  <c r="I72" i="9" s="1"/>
  <c r="E72" i="9"/>
  <c r="D72" i="9"/>
  <c r="K72" i="9" s="1"/>
  <c r="C72" i="9"/>
  <c r="B72" i="9"/>
  <c r="H71" i="9"/>
  <c r="G71" i="9"/>
  <c r="I71" i="9" s="1"/>
  <c r="F71" i="9"/>
  <c r="E71" i="9"/>
  <c r="D71" i="9"/>
  <c r="K71" i="9" s="1"/>
  <c r="C71" i="9"/>
  <c r="B71" i="9"/>
  <c r="H70" i="9"/>
  <c r="G70" i="9"/>
  <c r="I70" i="9" s="1"/>
  <c r="E70" i="9"/>
  <c r="D70" i="9"/>
  <c r="F70" i="9" s="1"/>
  <c r="C70" i="9"/>
  <c r="B70" i="9"/>
  <c r="H69" i="9"/>
  <c r="G69" i="9"/>
  <c r="I69" i="9" s="1"/>
  <c r="E69" i="9"/>
  <c r="D69" i="9"/>
  <c r="K69" i="9" s="1"/>
  <c r="C69" i="9"/>
  <c r="B69" i="9"/>
  <c r="H68" i="9"/>
  <c r="G68" i="9"/>
  <c r="I68" i="9" s="1"/>
  <c r="E68" i="9"/>
  <c r="D68" i="9"/>
  <c r="F68" i="9" s="1"/>
  <c r="C68" i="9"/>
  <c r="B68" i="9"/>
  <c r="H67" i="9"/>
  <c r="G67" i="9"/>
  <c r="I67" i="9" s="1"/>
  <c r="E67" i="9"/>
  <c r="D67" i="9"/>
  <c r="C67" i="9"/>
  <c r="B67" i="9"/>
  <c r="H66" i="9"/>
  <c r="G66" i="9"/>
  <c r="I66" i="9" s="1"/>
  <c r="E66" i="9"/>
  <c r="D66" i="9"/>
  <c r="F66" i="9" s="1"/>
  <c r="C66" i="9"/>
  <c r="B66" i="9"/>
  <c r="H65" i="9"/>
  <c r="G65" i="9"/>
  <c r="I65" i="9" s="1"/>
  <c r="F65" i="9"/>
  <c r="E65" i="9"/>
  <c r="D65" i="9"/>
  <c r="K65" i="9" s="1"/>
  <c r="C65" i="9"/>
  <c r="B65" i="9"/>
  <c r="H64" i="9"/>
  <c r="G64" i="9"/>
  <c r="I64" i="9" s="1"/>
  <c r="E64" i="9"/>
  <c r="D64" i="9"/>
  <c r="C64" i="9"/>
  <c r="B64" i="9"/>
  <c r="H63" i="9"/>
  <c r="G63" i="9"/>
  <c r="E63" i="9"/>
  <c r="D63" i="9"/>
  <c r="C63" i="9"/>
  <c r="B63" i="9"/>
  <c r="H62" i="9"/>
  <c r="G62" i="9"/>
  <c r="E62" i="9"/>
  <c r="D62" i="9"/>
  <c r="C62" i="9"/>
  <c r="B62" i="9"/>
  <c r="H61" i="9"/>
  <c r="G61" i="9"/>
  <c r="I61" i="9" s="1"/>
  <c r="E61" i="9"/>
  <c r="D61" i="9"/>
  <c r="K61" i="9" s="1"/>
  <c r="C61" i="9"/>
  <c r="B61" i="9"/>
  <c r="H60" i="9"/>
  <c r="G60" i="9"/>
  <c r="E60" i="9"/>
  <c r="D60" i="9"/>
  <c r="C60" i="9"/>
  <c r="B60" i="9"/>
  <c r="H59" i="9"/>
  <c r="G59" i="9"/>
  <c r="I59" i="9" s="1"/>
  <c r="E59" i="9"/>
  <c r="D59" i="9"/>
  <c r="C59" i="9"/>
  <c r="B59" i="9"/>
  <c r="H58" i="9"/>
  <c r="G58" i="9"/>
  <c r="E58" i="9"/>
  <c r="D58" i="9"/>
  <c r="C58" i="9"/>
  <c r="B58" i="9"/>
  <c r="H57" i="9"/>
  <c r="G57" i="9"/>
  <c r="I57" i="9" s="1"/>
  <c r="E57" i="9"/>
  <c r="D57" i="9"/>
  <c r="K57" i="9" s="1"/>
  <c r="C57" i="9"/>
  <c r="B57" i="9"/>
  <c r="H56" i="9"/>
  <c r="G56" i="9"/>
  <c r="I56" i="9" s="1"/>
  <c r="E56" i="9"/>
  <c r="D56" i="9"/>
  <c r="K56" i="9" s="1"/>
  <c r="C56" i="9"/>
  <c r="B56" i="9"/>
  <c r="H55" i="9"/>
  <c r="G55" i="9"/>
  <c r="I55" i="9" s="1"/>
  <c r="E55" i="9"/>
  <c r="D55" i="9"/>
  <c r="K55" i="9" s="1"/>
  <c r="C55" i="9"/>
  <c r="B55" i="9"/>
  <c r="H54" i="9"/>
  <c r="G54" i="9"/>
  <c r="I54" i="9" s="1"/>
  <c r="E54" i="9"/>
  <c r="D54" i="9"/>
  <c r="K54" i="9" s="1"/>
  <c r="C54" i="9"/>
  <c r="B54" i="9"/>
  <c r="H53" i="9"/>
  <c r="G53" i="9"/>
  <c r="I53" i="9" s="1"/>
  <c r="E53" i="9"/>
  <c r="D53" i="9"/>
  <c r="K53" i="9" s="1"/>
  <c r="C53" i="9"/>
  <c r="B53" i="9"/>
  <c r="H52" i="9"/>
  <c r="G52" i="9"/>
  <c r="I52" i="9" s="1"/>
  <c r="E52" i="9"/>
  <c r="D52" i="9"/>
  <c r="F52" i="9" s="1"/>
  <c r="C52" i="9"/>
  <c r="B52" i="9"/>
  <c r="H51" i="9"/>
  <c r="G51" i="9"/>
  <c r="I51" i="9" s="1"/>
  <c r="E51" i="9"/>
  <c r="D51" i="9"/>
  <c r="K51" i="9" s="1"/>
  <c r="C51" i="9"/>
  <c r="B51" i="9"/>
  <c r="H50" i="9"/>
  <c r="G50" i="9"/>
  <c r="I50" i="9" s="1"/>
  <c r="E50" i="9"/>
  <c r="D50" i="9"/>
  <c r="C50" i="9"/>
  <c r="B50" i="9"/>
  <c r="H49" i="9"/>
  <c r="G49" i="9"/>
  <c r="I49" i="9" s="1"/>
  <c r="E49" i="9"/>
  <c r="D49" i="9"/>
  <c r="K49" i="9" s="1"/>
  <c r="C49" i="9"/>
  <c r="B49" i="9"/>
  <c r="H48" i="9"/>
  <c r="G48" i="9"/>
  <c r="I48" i="9" s="1"/>
  <c r="E48" i="9"/>
  <c r="D48" i="9"/>
  <c r="C48" i="9"/>
  <c r="B48" i="9"/>
  <c r="H47" i="9"/>
  <c r="G47" i="9"/>
  <c r="I47" i="9" s="1"/>
  <c r="E47" i="9"/>
  <c r="D47" i="9"/>
  <c r="C47" i="9"/>
  <c r="B47" i="9"/>
  <c r="H46" i="9"/>
  <c r="G46" i="9"/>
  <c r="I46" i="9" s="1"/>
  <c r="F46" i="9"/>
  <c r="E46" i="9"/>
  <c r="D46" i="9"/>
  <c r="K46" i="9" s="1"/>
  <c r="C46" i="9"/>
  <c r="B46" i="9"/>
  <c r="H45" i="9"/>
  <c r="G45" i="9"/>
  <c r="E45" i="9"/>
  <c r="D45" i="9"/>
  <c r="K45" i="9" s="1"/>
  <c r="C45" i="9"/>
  <c r="B45" i="9"/>
  <c r="H44" i="9"/>
  <c r="G44" i="9"/>
  <c r="I44" i="9" s="1"/>
  <c r="E44" i="9"/>
  <c r="D44" i="9"/>
  <c r="C44" i="9"/>
  <c r="B44" i="9"/>
  <c r="H43" i="9"/>
  <c r="G43" i="9"/>
  <c r="I43" i="9" s="1"/>
  <c r="E43" i="9"/>
  <c r="D43" i="9"/>
  <c r="C43" i="9"/>
  <c r="B43" i="9"/>
  <c r="H42" i="9"/>
  <c r="G42" i="9"/>
  <c r="I42" i="9" s="1"/>
  <c r="E42" i="9"/>
  <c r="D42" i="9"/>
  <c r="F42" i="9" s="1"/>
  <c r="C42" i="9"/>
  <c r="B42" i="9"/>
  <c r="H41" i="9"/>
  <c r="G41" i="9"/>
  <c r="I41" i="9" s="1"/>
  <c r="F41" i="9"/>
  <c r="E41" i="9"/>
  <c r="D41" i="9"/>
  <c r="K41" i="9" s="1"/>
  <c r="C41" i="9"/>
  <c r="B41" i="9"/>
  <c r="H40" i="9"/>
  <c r="G40" i="9"/>
  <c r="I40" i="9" s="1"/>
  <c r="E40" i="9"/>
  <c r="D40" i="9"/>
  <c r="K40" i="9" s="1"/>
  <c r="C40" i="9"/>
  <c r="B40" i="9"/>
  <c r="H39" i="9"/>
  <c r="G39" i="9"/>
  <c r="I39" i="9" s="1"/>
  <c r="E39" i="9"/>
  <c r="D39" i="9"/>
  <c r="K39" i="9" s="1"/>
  <c r="C39" i="9"/>
  <c r="B39" i="9"/>
  <c r="H38" i="9"/>
  <c r="G38" i="9"/>
  <c r="I38" i="9" s="1"/>
  <c r="E38" i="9"/>
  <c r="D38" i="9"/>
  <c r="F38" i="9" s="1"/>
  <c r="C38" i="9"/>
  <c r="B38" i="9"/>
  <c r="H37" i="9"/>
  <c r="G37" i="9"/>
  <c r="I37" i="9" s="1"/>
  <c r="E37" i="9"/>
  <c r="D37" i="9"/>
  <c r="K37" i="9" s="1"/>
  <c r="C37" i="9"/>
  <c r="B37" i="9"/>
  <c r="H36" i="9"/>
  <c r="G36" i="9"/>
  <c r="I36" i="9" s="1"/>
  <c r="E36" i="9"/>
  <c r="D36" i="9"/>
  <c r="F36" i="9" s="1"/>
  <c r="C36" i="9"/>
  <c r="B36" i="9"/>
  <c r="H35" i="9"/>
  <c r="G35" i="9"/>
  <c r="I35" i="9" s="1"/>
  <c r="F35" i="9"/>
  <c r="E35" i="9"/>
  <c r="D35" i="9"/>
  <c r="K35" i="9" s="1"/>
  <c r="C35" i="9"/>
  <c r="B35" i="9"/>
  <c r="H34" i="9"/>
  <c r="G34" i="9"/>
  <c r="I34" i="9" s="1"/>
  <c r="E34" i="9"/>
  <c r="D34" i="9"/>
  <c r="F34" i="9" s="1"/>
  <c r="C34" i="9"/>
  <c r="B34" i="9"/>
  <c r="H33" i="9"/>
  <c r="G33" i="9"/>
  <c r="I33" i="9" s="1"/>
  <c r="E33" i="9"/>
  <c r="D33" i="9"/>
  <c r="K33" i="9" s="1"/>
  <c r="C33" i="9"/>
  <c r="B33" i="9"/>
  <c r="H32" i="9"/>
  <c r="G32" i="9"/>
  <c r="I32" i="9" s="1"/>
  <c r="E32" i="9"/>
  <c r="D32" i="9"/>
  <c r="K32" i="9" s="1"/>
  <c r="C32" i="9"/>
  <c r="B32" i="9"/>
  <c r="H31" i="9"/>
  <c r="G31" i="9"/>
  <c r="E31" i="9"/>
  <c r="D31" i="9"/>
  <c r="C31" i="9"/>
  <c r="B31" i="9"/>
  <c r="H30" i="9"/>
  <c r="G30" i="9"/>
  <c r="I30" i="9" s="1"/>
  <c r="E30" i="9"/>
  <c r="D30" i="9"/>
  <c r="C30" i="9"/>
  <c r="B30" i="9"/>
  <c r="H29" i="9"/>
  <c r="G29" i="9"/>
  <c r="I29" i="9" s="1"/>
  <c r="E29" i="9"/>
  <c r="D29" i="9"/>
  <c r="K29" i="9" s="1"/>
  <c r="C29" i="9"/>
  <c r="B29" i="9"/>
  <c r="H28" i="9"/>
  <c r="G28" i="9"/>
  <c r="I28" i="9" s="1"/>
  <c r="E28" i="9"/>
  <c r="D28" i="9"/>
  <c r="C28" i="9"/>
  <c r="B28" i="9"/>
  <c r="H27" i="9"/>
  <c r="G27" i="9"/>
  <c r="I27" i="9" s="1"/>
  <c r="E27" i="9"/>
  <c r="D27" i="9"/>
  <c r="K27" i="9" s="1"/>
  <c r="C27" i="9"/>
  <c r="B27" i="9"/>
  <c r="H26" i="9"/>
  <c r="G26" i="9"/>
  <c r="I26" i="9" s="1"/>
  <c r="E26" i="9"/>
  <c r="D26" i="9"/>
  <c r="F26" i="9" s="1"/>
  <c r="C26" i="9"/>
  <c r="B26" i="9"/>
  <c r="H25" i="9"/>
  <c r="G25" i="9"/>
  <c r="E25" i="9"/>
  <c r="D25" i="9"/>
  <c r="C25" i="9"/>
  <c r="B25" i="9"/>
  <c r="H24" i="9"/>
  <c r="G24" i="9"/>
  <c r="E24" i="9"/>
  <c r="D24" i="9"/>
  <c r="C24" i="9"/>
  <c r="B24" i="9"/>
  <c r="H23" i="9"/>
  <c r="G23" i="9"/>
  <c r="I23" i="9" s="1"/>
  <c r="E23" i="9"/>
  <c r="D23" i="9"/>
  <c r="F23" i="9" s="1"/>
  <c r="C23" i="9"/>
  <c r="B23" i="9"/>
  <c r="H22" i="9"/>
  <c r="G22" i="9"/>
  <c r="I22" i="9" s="1"/>
  <c r="E22" i="9"/>
  <c r="D22" i="9"/>
  <c r="F22" i="9" s="1"/>
  <c r="C22" i="9"/>
  <c r="B22" i="9"/>
  <c r="H21" i="9"/>
  <c r="G21" i="9"/>
  <c r="E21" i="9"/>
  <c r="D21" i="9"/>
  <c r="C21" i="9"/>
  <c r="B21" i="9"/>
  <c r="H20" i="9"/>
  <c r="G20" i="9"/>
  <c r="I20" i="9" s="1"/>
  <c r="E20" i="9"/>
  <c r="D20" i="9"/>
  <c r="C20" i="9"/>
  <c r="B20" i="9"/>
  <c r="H19" i="9"/>
  <c r="G19" i="9"/>
  <c r="E19" i="9"/>
  <c r="D19" i="9"/>
  <c r="C19" i="9"/>
  <c r="B19" i="9"/>
  <c r="H18" i="9"/>
  <c r="G18" i="9"/>
  <c r="I18" i="9" s="1"/>
  <c r="E18" i="9"/>
  <c r="D18" i="9"/>
  <c r="F18" i="9" s="1"/>
  <c r="C18" i="9"/>
  <c r="B18" i="9"/>
  <c r="H17" i="9"/>
  <c r="G17" i="9"/>
  <c r="I17" i="9" s="1"/>
  <c r="E17" i="9"/>
  <c r="D17" i="9"/>
  <c r="K17" i="9" s="1"/>
  <c r="C17" i="9"/>
  <c r="B17" i="9"/>
  <c r="H16" i="9"/>
  <c r="G16" i="9"/>
  <c r="I16" i="9" s="1"/>
  <c r="E16" i="9"/>
  <c r="D16" i="9"/>
  <c r="K16" i="9" s="1"/>
  <c r="C16" i="9"/>
  <c r="B16" i="9"/>
  <c r="H15" i="9"/>
  <c r="G15" i="9"/>
  <c r="I15" i="9" s="1"/>
  <c r="E15" i="9"/>
  <c r="D15" i="9"/>
  <c r="K15" i="9" s="1"/>
  <c r="C15" i="9"/>
  <c r="B15" i="9"/>
  <c r="H14" i="9"/>
  <c r="G14" i="9"/>
  <c r="I14" i="9" s="1"/>
  <c r="E14" i="9"/>
  <c r="D14" i="9"/>
  <c r="F14" i="9" s="1"/>
  <c r="C14" i="9"/>
  <c r="B14" i="9"/>
  <c r="H13" i="9"/>
  <c r="G13" i="9"/>
  <c r="I13" i="9" s="1"/>
  <c r="E13" i="9"/>
  <c r="D13" i="9"/>
  <c r="K13" i="9" s="1"/>
  <c r="C13" i="9"/>
  <c r="B13" i="9"/>
  <c r="H12" i="9"/>
  <c r="G12" i="9"/>
  <c r="I12" i="9" s="1"/>
  <c r="E12" i="9"/>
  <c r="D12" i="9"/>
  <c r="F12" i="9" s="1"/>
  <c r="C12" i="9"/>
  <c r="B12" i="9"/>
  <c r="H11" i="9"/>
  <c r="G11" i="9"/>
  <c r="I11" i="9" s="1"/>
  <c r="E11" i="9"/>
  <c r="D11" i="9"/>
  <c r="K11" i="9" s="1"/>
  <c r="C11" i="9"/>
  <c r="B11" i="9"/>
  <c r="H110" i="11"/>
  <c r="G110" i="11"/>
  <c r="I110" i="11" s="1"/>
  <c r="E110" i="11"/>
  <c r="D110" i="11"/>
  <c r="F110" i="11" s="1"/>
  <c r="C110" i="11"/>
  <c r="B110" i="11"/>
  <c r="H109" i="11"/>
  <c r="G109" i="11"/>
  <c r="I109" i="11" s="1"/>
  <c r="E109" i="11"/>
  <c r="D109" i="11"/>
  <c r="K109" i="11" s="1"/>
  <c r="C109" i="11"/>
  <c r="B109" i="11"/>
  <c r="H108" i="11"/>
  <c r="G108" i="11"/>
  <c r="I108" i="11" s="1"/>
  <c r="E108" i="11"/>
  <c r="D108" i="11"/>
  <c r="K108" i="11" s="1"/>
  <c r="C108" i="11"/>
  <c r="B108" i="11"/>
  <c r="H107" i="11"/>
  <c r="G107" i="11"/>
  <c r="I107" i="11" s="1"/>
  <c r="E107" i="11"/>
  <c r="D107" i="11"/>
  <c r="C107" i="11"/>
  <c r="B107" i="11"/>
  <c r="H106" i="11"/>
  <c r="G106" i="11"/>
  <c r="I106" i="11" s="1"/>
  <c r="E106" i="11"/>
  <c r="D106" i="11"/>
  <c r="C106" i="11"/>
  <c r="B106" i="11"/>
  <c r="H105" i="11"/>
  <c r="G105" i="11"/>
  <c r="I105" i="11" s="1"/>
  <c r="E105" i="11"/>
  <c r="D105" i="11"/>
  <c r="C105" i="11"/>
  <c r="B105" i="11"/>
  <c r="I104" i="11"/>
  <c r="H104" i="11"/>
  <c r="G104" i="11"/>
  <c r="E104" i="11"/>
  <c r="D104" i="11"/>
  <c r="F104" i="11" s="1"/>
  <c r="C104" i="11"/>
  <c r="B104" i="11"/>
  <c r="H103" i="11"/>
  <c r="G103" i="11"/>
  <c r="E103" i="11"/>
  <c r="D103" i="11"/>
  <c r="F103" i="11" s="1"/>
  <c r="C103" i="11"/>
  <c r="B103" i="11"/>
  <c r="H102" i="11"/>
  <c r="G102" i="11"/>
  <c r="I102" i="11" s="1"/>
  <c r="E102" i="11"/>
  <c r="D102" i="11"/>
  <c r="C102" i="11"/>
  <c r="B102" i="11"/>
  <c r="H101" i="11"/>
  <c r="G101" i="11"/>
  <c r="I101" i="11" s="1"/>
  <c r="E101" i="11"/>
  <c r="D101" i="11"/>
  <c r="K101" i="11" s="1"/>
  <c r="C101" i="11"/>
  <c r="B101" i="11"/>
  <c r="H100" i="11"/>
  <c r="G100" i="11"/>
  <c r="E100" i="11"/>
  <c r="D100" i="11"/>
  <c r="C100" i="11"/>
  <c r="B100" i="11"/>
  <c r="H99" i="11"/>
  <c r="G99" i="11"/>
  <c r="I99" i="11" s="1"/>
  <c r="E99" i="11"/>
  <c r="D99" i="11"/>
  <c r="K99" i="11" s="1"/>
  <c r="C99" i="11"/>
  <c r="B99" i="11"/>
  <c r="H98" i="11"/>
  <c r="G98" i="11"/>
  <c r="I98" i="11" s="1"/>
  <c r="E98" i="11"/>
  <c r="D98" i="11"/>
  <c r="F98" i="11" s="1"/>
  <c r="C98" i="11"/>
  <c r="B98" i="11"/>
  <c r="H97" i="11"/>
  <c r="G97" i="11"/>
  <c r="I97" i="11" s="1"/>
  <c r="E97" i="11"/>
  <c r="D97" i="11"/>
  <c r="F97" i="11" s="1"/>
  <c r="C97" i="11"/>
  <c r="B97" i="11"/>
  <c r="H96" i="11"/>
  <c r="G96" i="11"/>
  <c r="I96" i="11" s="1"/>
  <c r="E96" i="11"/>
  <c r="D96" i="11"/>
  <c r="F96" i="11" s="1"/>
  <c r="C96" i="11"/>
  <c r="B96" i="11"/>
  <c r="H95" i="11"/>
  <c r="G95" i="11"/>
  <c r="I95" i="11" s="1"/>
  <c r="E95" i="11"/>
  <c r="D95" i="11"/>
  <c r="F95" i="11" s="1"/>
  <c r="C95" i="11"/>
  <c r="B95" i="11"/>
  <c r="H94" i="11"/>
  <c r="G94" i="11"/>
  <c r="I94" i="11" s="1"/>
  <c r="E94" i="11"/>
  <c r="D94" i="11"/>
  <c r="F94" i="11" s="1"/>
  <c r="C94" i="11"/>
  <c r="B94" i="11"/>
  <c r="H93" i="11"/>
  <c r="G93" i="11"/>
  <c r="I93" i="11" s="1"/>
  <c r="E93" i="11"/>
  <c r="D93" i="11"/>
  <c r="K93" i="11" s="1"/>
  <c r="C93" i="11"/>
  <c r="B93" i="11"/>
  <c r="H92" i="11"/>
  <c r="G92" i="11"/>
  <c r="I92" i="11" s="1"/>
  <c r="E92" i="11"/>
  <c r="D92" i="11"/>
  <c r="K92" i="11" s="1"/>
  <c r="C92" i="11"/>
  <c r="B92" i="11"/>
  <c r="H91" i="11"/>
  <c r="G91" i="11"/>
  <c r="I91" i="11" s="1"/>
  <c r="E91" i="11"/>
  <c r="D91" i="11"/>
  <c r="C91" i="11"/>
  <c r="B91" i="11"/>
  <c r="H90" i="11"/>
  <c r="G90" i="11"/>
  <c r="I90" i="11" s="1"/>
  <c r="E90" i="11"/>
  <c r="D90" i="11"/>
  <c r="C90" i="11"/>
  <c r="B90" i="11"/>
  <c r="H89" i="11"/>
  <c r="G89" i="11"/>
  <c r="E89" i="11"/>
  <c r="D89" i="11"/>
  <c r="C89" i="11"/>
  <c r="B89" i="11"/>
  <c r="H88" i="11"/>
  <c r="G88" i="11"/>
  <c r="I88" i="11" s="1"/>
  <c r="E88" i="11"/>
  <c r="D88" i="11"/>
  <c r="F88" i="11" s="1"/>
  <c r="C88" i="11"/>
  <c r="B88" i="11"/>
  <c r="H87" i="11"/>
  <c r="G87" i="11"/>
  <c r="I87" i="11" s="1"/>
  <c r="E87" i="11"/>
  <c r="D87" i="11"/>
  <c r="F87" i="11" s="1"/>
  <c r="C87" i="11"/>
  <c r="B87" i="11"/>
  <c r="H86" i="11"/>
  <c r="G86" i="11"/>
  <c r="I86" i="11" s="1"/>
  <c r="E86" i="11"/>
  <c r="D86" i="11"/>
  <c r="C86" i="11"/>
  <c r="B86" i="11"/>
  <c r="H85" i="11"/>
  <c r="G85" i="11"/>
  <c r="I85" i="11" s="1"/>
  <c r="E85" i="11"/>
  <c r="D85" i="11"/>
  <c r="K85" i="11" s="1"/>
  <c r="C85" i="11"/>
  <c r="B85" i="11"/>
  <c r="H84" i="11"/>
  <c r="G84" i="11"/>
  <c r="I84" i="11" s="1"/>
  <c r="E84" i="11"/>
  <c r="D84" i="11"/>
  <c r="K84" i="11" s="1"/>
  <c r="C84" i="11"/>
  <c r="B84" i="11"/>
  <c r="H83" i="11"/>
  <c r="G83" i="11"/>
  <c r="I83" i="11" s="1"/>
  <c r="E83" i="11"/>
  <c r="D83" i="11"/>
  <c r="K83" i="11" s="1"/>
  <c r="C83" i="11"/>
  <c r="B83" i="11"/>
  <c r="H82" i="11"/>
  <c r="G82" i="11"/>
  <c r="I82" i="11" s="1"/>
  <c r="E82" i="11"/>
  <c r="D82" i="11"/>
  <c r="F82" i="11" s="1"/>
  <c r="C82" i="11"/>
  <c r="B82" i="11"/>
  <c r="H81" i="11"/>
  <c r="G81" i="11"/>
  <c r="I81" i="11" s="1"/>
  <c r="E81" i="11"/>
  <c r="D81" i="11"/>
  <c r="F81" i="11" s="1"/>
  <c r="C81" i="11"/>
  <c r="B81" i="11"/>
  <c r="H80" i="11"/>
  <c r="G80" i="11"/>
  <c r="I80" i="11" s="1"/>
  <c r="E80" i="11"/>
  <c r="D80" i="11"/>
  <c r="F80" i="11" s="1"/>
  <c r="C80" i="11"/>
  <c r="B80" i="11"/>
  <c r="H79" i="11"/>
  <c r="G79" i="11"/>
  <c r="I79" i="11" s="1"/>
  <c r="E79" i="11"/>
  <c r="D79" i="11"/>
  <c r="F79" i="11" s="1"/>
  <c r="C79" i="11"/>
  <c r="B79" i="11"/>
  <c r="H78" i="11"/>
  <c r="G78" i="11"/>
  <c r="I78" i="11" s="1"/>
  <c r="E78" i="11"/>
  <c r="D78" i="11"/>
  <c r="F78" i="11" s="1"/>
  <c r="C78" i="11"/>
  <c r="B78" i="11"/>
  <c r="H77" i="11"/>
  <c r="G77" i="11"/>
  <c r="I77" i="11" s="1"/>
  <c r="E77" i="11"/>
  <c r="D77" i="11"/>
  <c r="K77" i="11" s="1"/>
  <c r="C77" i="11"/>
  <c r="B77" i="11"/>
  <c r="H76" i="11"/>
  <c r="G76" i="11"/>
  <c r="I76" i="11" s="1"/>
  <c r="E76" i="11"/>
  <c r="D76" i="11"/>
  <c r="K76" i="11" s="1"/>
  <c r="C76" i="11"/>
  <c r="B76" i="11"/>
  <c r="I75" i="11"/>
  <c r="H75" i="11"/>
  <c r="G75" i="11"/>
  <c r="E75" i="11"/>
  <c r="D75" i="11"/>
  <c r="C75" i="11"/>
  <c r="B75" i="11"/>
  <c r="H74" i="11"/>
  <c r="G74" i="11"/>
  <c r="I74" i="11" s="1"/>
  <c r="E74" i="11"/>
  <c r="D74" i="11"/>
  <c r="C74" i="11"/>
  <c r="B74" i="11"/>
  <c r="H73" i="11"/>
  <c r="G73" i="11"/>
  <c r="E73" i="11"/>
  <c r="D73" i="11"/>
  <c r="C73" i="11"/>
  <c r="B73" i="11"/>
  <c r="H72" i="11"/>
  <c r="G72" i="11"/>
  <c r="I72" i="11" s="1"/>
  <c r="E72" i="11"/>
  <c r="D72" i="11"/>
  <c r="F72" i="11" s="1"/>
  <c r="C72" i="11"/>
  <c r="B72" i="11"/>
  <c r="H71" i="11"/>
  <c r="G71" i="11"/>
  <c r="I71" i="11" s="1"/>
  <c r="E71" i="11"/>
  <c r="D71" i="11"/>
  <c r="F71" i="11" s="1"/>
  <c r="C71" i="11"/>
  <c r="B71" i="11"/>
  <c r="H70" i="11"/>
  <c r="G70" i="11"/>
  <c r="E70" i="11"/>
  <c r="D70" i="11"/>
  <c r="C70" i="11"/>
  <c r="B70" i="11"/>
  <c r="H69" i="11"/>
  <c r="G69" i="11"/>
  <c r="I69" i="11" s="1"/>
  <c r="E69" i="11"/>
  <c r="D69" i="11"/>
  <c r="K69" i="11" s="1"/>
  <c r="C69" i="11"/>
  <c r="B69" i="11"/>
  <c r="H68" i="11"/>
  <c r="G68" i="11"/>
  <c r="I68" i="11" s="1"/>
  <c r="E68" i="11"/>
  <c r="D68" i="11"/>
  <c r="K68" i="11" s="1"/>
  <c r="C68" i="11"/>
  <c r="B68" i="11"/>
  <c r="H67" i="11"/>
  <c r="G67" i="11"/>
  <c r="E67" i="11"/>
  <c r="D67" i="11"/>
  <c r="C67" i="11"/>
  <c r="B67" i="11"/>
  <c r="H66" i="11"/>
  <c r="G66" i="11"/>
  <c r="I66" i="11" s="1"/>
  <c r="E66" i="11"/>
  <c r="D66" i="11"/>
  <c r="C66" i="11"/>
  <c r="B66" i="11"/>
  <c r="H65" i="11"/>
  <c r="G65" i="11"/>
  <c r="I65" i="11" s="1"/>
  <c r="E65" i="11"/>
  <c r="D65" i="11"/>
  <c r="K65" i="11" s="1"/>
  <c r="C65" i="11"/>
  <c r="B65" i="11"/>
  <c r="H64" i="11"/>
  <c r="G64" i="11"/>
  <c r="I64" i="11" s="1"/>
  <c r="E64" i="11"/>
  <c r="D64" i="11"/>
  <c r="F64" i="11" s="1"/>
  <c r="C64" i="11"/>
  <c r="B64" i="11"/>
  <c r="H63" i="11"/>
  <c r="G63" i="11"/>
  <c r="E63" i="11"/>
  <c r="D63" i="11"/>
  <c r="C63" i="11"/>
  <c r="B63" i="11"/>
  <c r="H62" i="11"/>
  <c r="G62" i="11"/>
  <c r="E62" i="11"/>
  <c r="D62" i="11"/>
  <c r="C62" i="11"/>
  <c r="B62" i="11"/>
  <c r="H61" i="11"/>
  <c r="G61" i="11"/>
  <c r="I61" i="11" s="1"/>
  <c r="E61" i="11"/>
  <c r="D61" i="11"/>
  <c r="K61" i="11" s="1"/>
  <c r="C61" i="11"/>
  <c r="B61" i="11"/>
  <c r="H60" i="11"/>
  <c r="G60" i="11"/>
  <c r="E60" i="11"/>
  <c r="D60" i="11"/>
  <c r="C60" i="11"/>
  <c r="B60" i="11"/>
  <c r="I59" i="11"/>
  <c r="H59" i="11"/>
  <c r="G59" i="11"/>
  <c r="E59" i="11"/>
  <c r="D59" i="11"/>
  <c r="K59" i="11" s="1"/>
  <c r="C59" i="11"/>
  <c r="B59" i="11"/>
  <c r="H58" i="11"/>
  <c r="G58" i="11"/>
  <c r="E58" i="11"/>
  <c r="D58" i="11"/>
  <c r="C58" i="11"/>
  <c r="B58" i="11"/>
  <c r="H57" i="11"/>
  <c r="G57" i="11"/>
  <c r="I57" i="11" s="1"/>
  <c r="E57" i="11"/>
  <c r="D57" i="11"/>
  <c r="K57" i="11" s="1"/>
  <c r="C57" i="11"/>
  <c r="B57" i="11"/>
  <c r="H56" i="11"/>
  <c r="G56" i="11"/>
  <c r="I56" i="11" s="1"/>
  <c r="E56" i="11"/>
  <c r="D56" i="11"/>
  <c r="F56" i="11" s="1"/>
  <c r="C56" i="11"/>
  <c r="B56" i="11"/>
  <c r="H55" i="11"/>
  <c r="G55" i="11"/>
  <c r="I55" i="11" s="1"/>
  <c r="E55" i="11"/>
  <c r="D55" i="11"/>
  <c r="C55" i="11"/>
  <c r="B55" i="11"/>
  <c r="H54" i="11"/>
  <c r="G54" i="11"/>
  <c r="I54" i="11" s="1"/>
  <c r="E54" i="11"/>
  <c r="D54" i="11"/>
  <c r="K54" i="11" s="1"/>
  <c r="C54" i="11"/>
  <c r="B54" i="11"/>
  <c r="H53" i="11"/>
  <c r="G53" i="11"/>
  <c r="I53" i="11" s="1"/>
  <c r="E53" i="11"/>
  <c r="D53" i="11"/>
  <c r="K53" i="11" s="1"/>
  <c r="C53" i="11"/>
  <c r="B53" i="11"/>
  <c r="H52" i="11"/>
  <c r="G52" i="11"/>
  <c r="I52" i="11" s="1"/>
  <c r="E52" i="11"/>
  <c r="D52" i="11"/>
  <c r="K52" i="11" s="1"/>
  <c r="C52" i="11"/>
  <c r="B52" i="11"/>
  <c r="H51" i="11"/>
  <c r="G51" i="11"/>
  <c r="I51" i="11" s="1"/>
  <c r="E51" i="11"/>
  <c r="D51" i="11"/>
  <c r="K51" i="11" s="1"/>
  <c r="C51" i="11"/>
  <c r="B51" i="11"/>
  <c r="H50" i="11"/>
  <c r="G50" i="11"/>
  <c r="E50" i="11"/>
  <c r="D50" i="11"/>
  <c r="C50" i="11"/>
  <c r="B50" i="11"/>
  <c r="H49" i="11"/>
  <c r="G49" i="11"/>
  <c r="I49" i="11" s="1"/>
  <c r="E49" i="11"/>
  <c r="D49" i="11"/>
  <c r="K49" i="11" s="1"/>
  <c r="C49" i="11"/>
  <c r="B49" i="11"/>
  <c r="H48" i="11"/>
  <c r="G48" i="11"/>
  <c r="I48" i="11" s="1"/>
  <c r="E48" i="11"/>
  <c r="D48" i="11"/>
  <c r="F48" i="11" s="1"/>
  <c r="C48" i="11"/>
  <c r="B48" i="11"/>
  <c r="H47" i="11"/>
  <c r="G47" i="11"/>
  <c r="I47" i="11" s="1"/>
  <c r="E47" i="11"/>
  <c r="D47" i="11"/>
  <c r="F47" i="11" s="1"/>
  <c r="C47" i="11"/>
  <c r="B47" i="11"/>
  <c r="H46" i="11"/>
  <c r="G46" i="11"/>
  <c r="I46" i="11" s="1"/>
  <c r="E46" i="11"/>
  <c r="D46" i="11"/>
  <c r="K46" i="11" s="1"/>
  <c r="C46" i="11"/>
  <c r="B46" i="11"/>
  <c r="H45" i="11"/>
  <c r="G45" i="11"/>
  <c r="E45" i="11"/>
  <c r="D45" i="11"/>
  <c r="K45" i="11" s="1"/>
  <c r="C45" i="11"/>
  <c r="B45" i="11"/>
  <c r="H44" i="11"/>
  <c r="G44" i="11"/>
  <c r="I44" i="11" s="1"/>
  <c r="E44" i="11"/>
  <c r="D44" i="11"/>
  <c r="K44" i="11" s="1"/>
  <c r="C44" i="11"/>
  <c r="B44" i="11"/>
  <c r="H43" i="11"/>
  <c r="G43" i="11"/>
  <c r="I43" i="11" s="1"/>
  <c r="E43" i="11"/>
  <c r="D43" i="11"/>
  <c r="K43" i="11" s="1"/>
  <c r="C43" i="11"/>
  <c r="B43" i="11"/>
  <c r="H42" i="11"/>
  <c r="G42" i="11"/>
  <c r="I42" i="11" s="1"/>
  <c r="E42" i="11"/>
  <c r="D42" i="11"/>
  <c r="K42" i="11" s="1"/>
  <c r="C42" i="11"/>
  <c r="B42" i="11"/>
  <c r="H41" i="11"/>
  <c r="G41" i="11"/>
  <c r="I41" i="11" s="1"/>
  <c r="E41" i="11"/>
  <c r="D41" i="11"/>
  <c r="K41" i="11" s="1"/>
  <c r="C41" i="11"/>
  <c r="B41" i="11"/>
  <c r="H40" i="11"/>
  <c r="G40" i="11"/>
  <c r="I40" i="11" s="1"/>
  <c r="E40" i="11"/>
  <c r="D40" i="11"/>
  <c r="F40" i="11" s="1"/>
  <c r="C40" i="11"/>
  <c r="B40" i="11"/>
  <c r="H39" i="11"/>
  <c r="G39" i="11"/>
  <c r="I39" i="11" s="1"/>
  <c r="E39" i="11"/>
  <c r="D39" i="11"/>
  <c r="F39" i="11" s="1"/>
  <c r="C39" i="11"/>
  <c r="B39" i="11"/>
  <c r="H38" i="11"/>
  <c r="G38" i="11"/>
  <c r="I38" i="11" s="1"/>
  <c r="E38" i="11"/>
  <c r="D38" i="11"/>
  <c r="F38" i="11" s="1"/>
  <c r="C38" i="11"/>
  <c r="B38" i="11"/>
  <c r="H37" i="11"/>
  <c r="G37" i="11"/>
  <c r="I37" i="11" s="1"/>
  <c r="E37" i="11"/>
  <c r="D37" i="11"/>
  <c r="K37" i="11" s="1"/>
  <c r="C37" i="11"/>
  <c r="B37" i="11"/>
  <c r="H36" i="11"/>
  <c r="G36" i="11"/>
  <c r="I36" i="11" s="1"/>
  <c r="E36" i="11"/>
  <c r="D36" i="11"/>
  <c r="K36" i="11" s="1"/>
  <c r="C36" i="11"/>
  <c r="B36" i="11"/>
  <c r="H35" i="11"/>
  <c r="G35" i="11"/>
  <c r="I35" i="11" s="1"/>
  <c r="E35" i="11"/>
  <c r="D35" i="11"/>
  <c r="K35" i="11" s="1"/>
  <c r="C35" i="11"/>
  <c r="B35" i="11"/>
  <c r="H34" i="11"/>
  <c r="G34" i="11"/>
  <c r="I34" i="11" s="1"/>
  <c r="E34" i="11"/>
  <c r="D34" i="11"/>
  <c r="K34" i="11" s="1"/>
  <c r="C34" i="11"/>
  <c r="B34" i="11"/>
  <c r="H33" i="11"/>
  <c r="G33" i="11"/>
  <c r="I33" i="11" s="1"/>
  <c r="E33" i="11"/>
  <c r="D33" i="11"/>
  <c r="K33" i="11" s="1"/>
  <c r="C33" i="11"/>
  <c r="B33" i="11"/>
  <c r="I32" i="11"/>
  <c r="H32" i="11"/>
  <c r="G32" i="11"/>
  <c r="E32" i="11"/>
  <c r="D32" i="11"/>
  <c r="F32" i="11" s="1"/>
  <c r="C32" i="11"/>
  <c r="B32" i="11"/>
  <c r="H31" i="11"/>
  <c r="G31" i="11"/>
  <c r="E31" i="11"/>
  <c r="D31" i="11"/>
  <c r="C31" i="11"/>
  <c r="B31" i="11"/>
  <c r="K30" i="11"/>
  <c r="H30" i="11"/>
  <c r="G30" i="11"/>
  <c r="I30" i="11" s="1"/>
  <c r="F30" i="11"/>
  <c r="E30" i="11"/>
  <c r="D30" i="11"/>
  <c r="C30" i="11"/>
  <c r="B30" i="11"/>
  <c r="H29" i="11"/>
  <c r="G29" i="11"/>
  <c r="I29" i="11" s="1"/>
  <c r="E29" i="11"/>
  <c r="D29" i="11"/>
  <c r="K29" i="11" s="1"/>
  <c r="C29" i="11"/>
  <c r="B29" i="11"/>
  <c r="H28" i="11"/>
  <c r="G28" i="11"/>
  <c r="I28" i="11" s="1"/>
  <c r="E28" i="11"/>
  <c r="D28" i="11"/>
  <c r="K28" i="11" s="1"/>
  <c r="C28" i="11"/>
  <c r="B28" i="11"/>
  <c r="H27" i="11"/>
  <c r="G27" i="11"/>
  <c r="I27" i="11" s="1"/>
  <c r="E27" i="11"/>
  <c r="D27" i="11"/>
  <c r="K27" i="11" s="1"/>
  <c r="C27" i="11"/>
  <c r="B27" i="11"/>
  <c r="H26" i="11"/>
  <c r="G26" i="11"/>
  <c r="I26" i="11" s="1"/>
  <c r="E26" i="11"/>
  <c r="D26" i="11"/>
  <c r="K26" i="11" s="1"/>
  <c r="C26" i="11"/>
  <c r="B26" i="11"/>
  <c r="H25" i="11"/>
  <c r="G25" i="11"/>
  <c r="E25" i="11"/>
  <c r="D25" i="11"/>
  <c r="C25" i="11"/>
  <c r="B25" i="11"/>
  <c r="H24" i="11"/>
  <c r="G24" i="11"/>
  <c r="E24" i="11"/>
  <c r="D24" i="11"/>
  <c r="C24" i="11"/>
  <c r="B24" i="11"/>
  <c r="H23" i="11"/>
  <c r="G23" i="11"/>
  <c r="I23" i="11" s="1"/>
  <c r="E23" i="11"/>
  <c r="D23" i="11"/>
  <c r="F23" i="11" s="1"/>
  <c r="C23" i="11"/>
  <c r="B23" i="11"/>
  <c r="H22" i="11"/>
  <c r="G22" i="11"/>
  <c r="I22" i="11" s="1"/>
  <c r="E22" i="11"/>
  <c r="D22" i="11"/>
  <c r="F22" i="11" s="1"/>
  <c r="C22" i="11"/>
  <c r="B22" i="11"/>
  <c r="H21" i="11"/>
  <c r="G21" i="11"/>
  <c r="E21" i="11"/>
  <c r="D21" i="11"/>
  <c r="C21" i="11"/>
  <c r="B21" i="11"/>
  <c r="H20" i="11"/>
  <c r="G20" i="11"/>
  <c r="I20" i="11" s="1"/>
  <c r="E20" i="11"/>
  <c r="D20" i="11"/>
  <c r="K20" i="11" s="1"/>
  <c r="C20" i="11"/>
  <c r="B20" i="11"/>
  <c r="H19" i="11"/>
  <c r="G19" i="11"/>
  <c r="E19" i="11"/>
  <c r="D19" i="11"/>
  <c r="C19" i="11"/>
  <c r="B19" i="11"/>
  <c r="H18" i="11"/>
  <c r="G18" i="11"/>
  <c r="I18" i="11" s="1"/>
  <c r="E18" i="11"/>
  <c r="D18" i="11"/>
  <c r="C18" i="11"/>
  <c r="B18" i="11"/>
  <c r="H17" i="11"/>
  <c r="G17" i="11"/>
  <c r="I17" i="11" s="1"/>
  <c r="E17" i="11"/>
  <c r="D17" i="11"/>
  <c r="K17" i="11" s="1"/>
  <c r="C17" i="11"/>
  <c r="B17" i="11"/>
  <c r="H16" i="11"/>
  <c r="G16" i="11"/>
  <c r="I16" i="11" s="1"/>
  <c r="E16" i="11"/>
  <c r="D16" i="11"/>
  <c r="F16" i="11" s="1"/>
  <c r="C16" i="11"/>
  <c r="B16" i="11"/>
  <c r="H15" i="11"/>
  <c r="G15" i="11"/>
  <c r="I15" i="11" s="1"/>
  <c r="E15" i="11"/>
  <c r="D15" i="11"/>
  <c r="F15" i="11" s="1"/>
  <c r="C15" i="11"/>
  <c r="B15" i="11"/>
  <c r="H14" i="11"/>
  <c r="G14" i="11"/>
  <c r="I14" i="11" s="1"/>
  <c r="E14" i="11"/>
  <c r="D14" i="11"/>
  <c r="C14" i="11"/>
  <c r="B14" i="11"/>
  <c r="H13" i="11"/>
  <c r="G13" i="11"/>
  <c r="I13" i="11" s="1"/>
  <c r="E13" i="11"/>
  <c r="D13" i="11"/>
  <c r="K13" i="11" s="1"/>
  <c r="C13" i="11"/>
  <c r="B13" i="11"/>
  <c r="H12" i="11"/>
  <c r="G12" i="11"/>
  <c r="I12" i="11" s="1"/>
  <c r="E12" i="11"/>
  <c r="D12" i="11"/>
  <c r="K12" i="11" s="1"/>
  <c r="C12" i="11"/>
  <c r="B12" i="11"/>
  <c r="H11" i="11"/>
  <c r="G11" i="11"/>
  <c r="I11" i="11" s="1"/>
  <c r="E11" i="11"/>
  <c r="D11" i="11"/>
  <c r="K11" i="11" s="1"/>
  <c r="C11" i="11"/>
  <c r="B11" i="11"/>
  <c r="H110" i="13"/>
  <c r="G110" i="13"/>
  <c r="I110" i="13" s="1"/>
  <c r="E110" i="13"/>
  <c r="D110" i="13"/>
  <c r="K110" i="13" s="1"/>
  <c r="C110" i="13"/>
  <c r="B110" i="13"/>
  <c r="H109" i="13"/>
  <c r="G109" i="13"/>
  <c r="I109" i="13" s="1"/>
  <c r="E109" i="13"/>
  <c r="D109" i="13"/>
  <c r="C109" i="13"/>
  <c r="B109" i="13"/>
  <c r="H108" i="13"/>
  <c r="G108" i="13"/>
  <c r="I108" i="13" s="1"/>
  <c r="E108" i="13"/>
  <c r="D108" i="13"/>
  <c r="K108" i="13" s="1"/>
  <c r="C108" i="13"/>
  <c r="B108" i="13"/>
  <c r="H107" i="13"/>
  <c r="G107" i="13"/>
  <c r="I107" i="13" s="1"/>
  <c r="E107" i="13"/>
  <c r="D107" i="13"/>
  <c r="K107" i="13" s="1"/>
  <c r="C107" i="13"/>
  <c r="B107" i="13"/>
  <c r="H106" i="13"/>
  <c r="G106" i="13"/>
  <c r="I106" i="13" s="1"/>
  <c r="E106" i="13"/>
  <c r="D106" i="13"/>
  <c r="F106" i="13" s="1"/>
  <c r="C106" i="13"/>
  <c r="B106" i="13"/>
  <c r="H105" i="13"/>
  <c r="G105" i="13"/>
  <c r="I105" i="13" s="1"/>
  <c r="F105" i="13"/>
  <c r="E105" i="13"/>
  <c r="D105" i="13"/>
  <c r="K105" i="13" s="1"/>
  <c r="C105" i="13"/>
  <c r="B105" i="13"/>
  <c r="H104" i="13"/>
  <c r="G104" i="13"/>
  <c r="I104" i="13" s="1"/>
  <c r="E104" i="13"/>
  <c r="D104" i="13"/>
  <c r="K104" i="13" s="1"/>
  <c r="C104" i="13"/>
  <c r="B104" i="13"/>
  <c r="H103" i="13"/>
  <c r="G103" i="13"/>
  <c r="I103" i="13" s="1"/>
  <c r="E103" i="13"/>
  <c r="D103" i="13"/>
  <c r="F103" i="13" s="1"/>
  <c r="C103" i="13"/>
  <c r="B103" i="13"/>
  <c r="H102" i="13"/>
  <c r="G102" i="13"/>
  <c r="I102" i="13" s="1"/>
  <c r="E102" i="13"/>
  <c r="D102" i="13"/>
  <c r="K102" i="13" s="1"/>
  <c r="C102" i="13"/>
  <c r="B102" i="13"/>
  <c r="H101" i="13"/>
  <c r="G101" i="13"/>
  <c r="I101" i="13" s="1"/>
  <c r="E101" i="13"/>
  <c r="D101" i="13"/>
  <c r="C101" i="13"/>
  <c r="B101" i="13"/>
  <c r="H100" i="13"/>
  <c r="G100" i="13"/>
  <c r="E100" i="13"/>
  <c r="D100" i="13"/>
  <c r="C100" i="13"/>
  <c r="B100" i="13"/>
  <c r="H99" i="13"/>
  <c r="G99" i="13"/>
  <c r="I99" i="13" s="1"/>
  <c r="E99" i="13"/>
  <c r="D99" i="13"/>
  <c r="K99" i="13" s="1"/>
  <c r="C99" i="13"/>
  <c r="B99" i="13"/>
  <c r="H98" i="13"/>
  <c r="G98" i="13"/>
  <c r="I98" i="13" s="1"/>
  <c r="E98" i="13"/>
  <c r="D98" i="13"/>
  <c r="F98" i="13" s="1"/>
  <c r="C98" i="13"/>
  <c r="B98" i="13"/>
  <c r="K97" i="13"/>
  <c r="H97" i="13"/>
  <c r="G97" i="13"/>
  <c r="I97" i="13" s="1"/>
  <c r="E97" i="13"/>
  <c r="D97" i="13"/>
  <c r="F97" i="13" s="1"/>
  <c r="C97" i="13"/>
  <c r="B97" i="13"/>
  <c r="H96" i="13"/>
  <c r="G96" i="13"/>
  <c r="I96" i="13" s="1"/>
  <c r="E96" i="13"/>
  <c r="D96" i="13"/>
  <c r="F96" i="13" s="1"/>
  <c r="C96" i="13"/>
  <c r="B96" i="13"/>
  <c r="H95" i="13"/>
  <c r="G95" i="13"/>
  <c r="I95" i="13" s="1"/>
  <c r="E95" i="13"/>
  <c r="D95" i="13"/>
  <c r="F95" i="13" s="1"/>
  <c r="C95" i="13"/>
  <c r="B95" i="13"/>
  <c r="H94" i="13"/>
  <c r="G94" i="13"/>
  <c r="E94" i="13"/>
  <c r="D94" i="13"/>
  <c r="K94" i="13" s="1"/>
  <c r="C94" i="13"/>
  <c r="B94" i="13"/>
  <c r="H93" i="13"/>
  <c r="G93" i="13"/>
  <c r="I93" i="13" s="1"/>
  <c r="E93" i="13"/>
  <c r="D93" i="13"/>
  <c r="K93" i="13" s="1"/>
  <c r="C93" i="13"/>
  <c r="B93" i="13"/>
  <c r="H92" i="13"/>
  <c r="G92" i="13"/>
  <c r="E92" i="13"/>
  <c r="D92" i="13"/>
  <c r="C92" i="13"/>
  <c r="B92" i="13"/>
  <c r="H91" i="13"/>
  <c r="G91" i="13"/>
  <c r="I91" i="13" s="1"/>
  <c r="E91" i="13"/>
  <c r="D91" i="13"/>
  <c r="K91" i="13" s="1"/>
  <c r="C91" i="13"/>
  <c r="B91" i="13"/>
  <c r="H90" i="13"/>
  <c r="G90" i="13"/>
  <c r="I90" i="13" s="1"/>
  <c r="E90" i="13"/>
  <c r="D90" i="13"/>
  <c r="F90" i="13" s="1"/>
  <c r="C90" i="13"/>
  <c r="B90" i="13"/>
  <c r="H89" i="13"/>
  <c r="G89" i="13"/>
  <c r="I89" i="13" s="1"/>
  <c r="E89" i="13"/>
  <c r="D89" i="13"/>
  <c r="C89" i="13"/>
  <c r="B89" i="13"/>
  <c r="H88" i="13"/>
  <c r="G88" i="13"/>
  <c r="I88" i="13" s="1"/>
  <c r="E88" i="13"/>
  <c r="D88" i="13"/>
  <c r="C88" i="13"/>
  <c r="B88" i="13"/>
  <c r="H87" i="13"/>
  <c r="G87" i="13"/>
  <c r="I87" i="13" s="1"/>
  <c r="E87" i="13"/>
  <c r="D87" i="13"/>
  <c r="F87" i="13" s="1"/>
  <c r="C87" i="13"/>
  <c r="B87" i="13"/>
  <c r="H86" i="13"/>
  <c r="G86" i="13"/>
  <c r="I86" i="13" s="1"/>
  <c r="E86" i="13"/>
  <c r="D86" i="13"/>
  <c r="K86" i="13" s="1"/>
  <c r="C86" i="13"/>
  <c r="B86" i="13"/>
  <c r="H85" i="13"/>
  <c r="G85" i="13"/>
  <c r="I85" i="13" s="1"/>
  <c r="E85" i="13"/>
  <c r="D85" i="13"/>
  <c r="K85" i="13" s="1"/>
  <c r="C85" i="13"/>
  <c r="B85" i="13"/>
  <c r="H84" i="13"/>
  <c r="G84" i="13"/>
  <c r="I84" i="13" s="1"/>
  <c r="E84" i="13"/>
  <c r="D84" i="13"/>
  <c r="K84" i="13" s="1"/>
  <c r="C84" i="13"/>
  <c r="B84" i="13"/>
  <c r="H83" i="13"/>
  <c r="G83" i="13"/>
  <c r="I83" i="13" s="1"/>
  <c r="E83" i="13"/>
  <c r="D83" i="13"/>
  <c r="K83" i="13" s="1"/>
  <c r="C83" i="13"/>
  <c r="B83" i="13"/>
  <c r="H82" i="13"/>
  <c r="G82" i="13"/>
  <c r="I82" i="13" s="1"/>
  <c r="E82" i="13"/>
  <c r="D82" i="13"/>
  <c r="F82" i="13" s="1"/>
  <c r="C82" i="13"/>
  <c r="B82" i="13"/>
  <c r="H81" i="13"/>
  <c r="G81" i="13"/>
  <c r="I81" i="13" s="1"/>
  <c r="E81" i="13"/>
  <c r="D81" i="13"/>
  <c r="K81" i="13" s="1"/>
  <c r="C81" i="13"/>
  <c r="B81" i="13"/>
  <c r="H80" i="13"/>
  <c r="G80" i="13"/>
  <c r="I80" i="13" s="1"/>
  <c r="E80" i="13"/>
  <c r="D80" i="13"/>
  <c r="K80" i="13" s="1"/>
  <c r="C80" i="13"/>
  <c r="B80" i="13"/>
  <c r="H79" i="13"/>
  <c r="G79" i="13"/>
  <c r="I79" i="13" s="1"/>
  <c r="E79" i="13"/>
  <c r="D79" i="13"/>
  <c r="C79" i="13"/>
  <c r="B79" i="13"/>
  <c r="H78" i="13"/>
  <c r="G78" i="13"/>
  <c r="I78" i="13" s="1"/>
  <c r="E78" i="13"/>
  <c r="D78" i="13"/>
  <c r="K78" i="13" s="1"/>
  <c r="C78" i="13"/>
  <c r="B78" i="13"/>
  <c r="H77" i="13"/>
  <c r="G77" i="13"/>
  <c r="E77" i="13"/>
  <c r="D77" i="13"/>
  <c r="C77" i="13"/>
  <c r="B77" i="13"/>
  <c r="H76" i="13"/>
  <c r="G76" i="13"/>
  <c r="I76" i="13" s="1"/>
  <c r="E76" i="13"/>
  <c r="D76" i="13"/>
  <c r="K76" i="13" s="1"/>
  <c r="C76" i="13"/>
  <c r="B76" i="13"/>
  <c r="H75" i="13"/>
  <c r="G75" i="13"/>
  <c r="I75" i="13" s="1"/>
  <c r="E75" i="13"/>
  <c r="D75" i="13"/>
  <c r="K75" i="13" s="1"/>
  <c r="C75" i="13"/>
  <c r="B75" i="13"/>
  <c r="H74" i="13"/>
  <c r="G74" i="13"/>
  <c r="I74" i="13" s="1"/>
  <c r="E74" i="13"/>
  <c r="D74" i="13"/>
  <c r="F74" i="13" s="1"/>
  <c r="C74" i="13"/>
  <c r="B74" i="13"/>
  <c r="H73" i="13"/>
  <c r="G73" i="13"/>
  <c r="E73" i="13"/>
  <c r="D73" i="13"/>
  <c r="C73" i="13"/>
  <c r="B73" i="13"/>
  <c r="H72" i="13"/>
  <c r="G72" i="13"/>
  <c r="I72" i="13" s="1"/>
  <c r="E72" i="13"/>
  <c r="D72" i="13"/>
  <c r="K72" i="13" s="1"/>
  <c r="C72" i="13"/>
  <c r="B72" i="13"/>
  <c r="H71" i="13"/>
  <c r="G71" i="13"/>
  <c r="I71" i="13" s="1"/>
  <c r="E71" i="13"/>
  <c r="D71" i="13"/>
  <c r="F71" i="13" s="1"/>
  <c r="C71" i="13"/>
  <c r="B71" i="13"/>
  <c r="H70" i="13"/>
  <c r="G70" i="13"/>
  <c r="E70" i="13"/>
  <c r="D70" i="13"/>
  <c r="C70" i="13"/>
  <c r="B70" i="13"/>
  <c r="H69" i="13"/>
  <c r="G69" i="13"/>
  <c r="I69" i="13" s="1"/>
  <c r="E69" i="13"/>
  <c r="D69" i="13"/>
  <c r="C69" i="13"/>
  <c r="B69" i="13"/>
  <c r="H68" i="13"/>
  <c r="G68" i="13"/>
  <c r="E68" i="13"/>
  <c r="D68" i="13"/>
  <c r="C68" i="13"/>
  <c r="B68" i="13"/>
  <c r="H67" i="13"/>
  <c r="G67" i="13"/>
  <c r="E67" i="13"/>
  <c r="D67" i="13"/>
  <c r="C67" i="13"/>
  <c r="B67" i="13"/>
  <c r="H66" i="13"/>
  <c r="G66" i="13"/>
  <c r="E66" i="13"/>
  <c r="D66" i="13"/>
  <c r="C66" i="13"/>
  <c r="B66" i="13"/>
  <c r="H65" i="13"/>
  <c r="G65" i="13"/>
  <c r="I65" i="13" s="1"/>
  <c r="E65" i="13"/>
  <c r="D65" i="13"/>
  <c r="F65" i="13" s="1"/>
  <c r="C65" i="13"/>
  <c r="B65" i="13"/>
  <c r="H64" i="13"/>
  <c r="G64" i="13"/>
  <c r="I64" i="13" s="1"/>
  <c r="E64" i="13"/>
  <c r="D64" i="13"/>
  <c r="F64" i="13" s="1"/>
  <c r="C64" i="13"/>
  <c r="B64" i="13"/>
  <c r="H63" i="13"/>
  <c r="G63" i="13"/>
  <c r="E63" i="13"/>
  <c r="D63" i="13"/>
  <c r="C63" i="13"/>
  <c r="B63" i="13"/>
  <c r="H62" i="13"/>
  <c r="I62" i="13" s="1"/>
  <c r="G62" i="13"/>
  <c r="E62" i="13"/>
  <c r="D62" i="13"/>
  <c r="C62" i="13"/>
  <c r="B62" i="13"/>
  <c r="H61" i="13"/>
  <c r="G61" i="13"/>
  <c r="I61" i="13" s="1"/>
  <c r="E61" i="13"/>
  <c r="D61" i="13"/>
  <c r="C61" i="13"/>
  <c r="B61" i="13"/>
  <c r="H60" i="13"/>
  <c r="G60" i="13"/>
  <c r="E60" i="13"/>
  <c r="D60" i="13"/>
  <c r="C60" i="13"/>
  <c r="B60" i="13"/>
  <c r="H59" i="13"/>
  <c r="G59" i="13"/>
  <c r="I59" i="13" s="1"/>
  <c r="E59" i="13"/>
  <c r="D59" i="13"/>
  <c r="K59" i="13" s="1"/>
  <c r="C59" i="13"/>
  <c r="B59" i="13"/>
  <c r="H58" i="13"/>
  <c r="G58" i="13"/>
  <c r="E58" i="13"/>
  <c r="D58" i="13"/>
  <c r="C58" i="13"/>
  <c r="B58" i="13"/>
  <c r="H57" i="13"/>
  <c r="G57" i="13"/>
  <c r="I57" i="13" s="1"/>
  <c r="E57" i="13"/>
  <c r="D57" i="13"/>
  <c r="K57" i="13" s="1"/>
  <c r="C57" i="13"/>
  <c r="B57" i="13"/>
  <c r="H56" i="13"/>
  <c r="G56" i="13"/>
  <c r="E56" i="13"/>
  <c r="D56" i="13"/>
  <c r="C56" i="13"/>
  <c r="B56" i="13"/>
  <c r="H55" i="13"/>
  <c r="G55" i="13"/>
  <c r="I55" i="13" s="1"/>
  <c r="E55" i="13"/>
  <c r="D55" i="13"/>
  <c r="F55" i="13" s="1"/>
  <c r="C55" i="13"/>
  <c r="B55" i="13"/>
  <c r="H54" i="13"/>
  <c r="G54" i="13"/>
  <c r="I54" i="13" s="1"/>
  <c r="E54" i="13"/>
  <c r="D54" i="13"/>
  <c r="K54" i="13" s="1"/>
  <c r="C54" i="13"/>
  <c r="B54" i="13"/>
  <c r="K53" i="13"/>
  <c r="H53" i="13"/>
  <c r="G53" i="13"/>
  <c r="I53" i="13" s="1"/>
  <c r="E53" i="13"/>
  <c r="D53" i="13"/>
  <c r="F53" i="13" s="1"/>
  <c r="C53" i="13"/>
  <c r="B53" i="13"/>
  <c r="H52" i="13"/>
  <c r="G52" i="13"/>
  <c r="I52" i="13" s="1"/>
  <c r="E52" i="13"/>
  <c r="D52" i="13"/>
  <c r="K52" i="13" s="1"/>
  <c r="C52" i="13"/>
  <c r="B52" i="13"/>
  <c r="H51" i="13"/>
  <c r="G51" i="13"/>
  <c r="I51" i="13" s="1"/>
  <c r="E51" i="13"/>
  <c r="D51" i="13"/>
  <c r="K51" i="13" s="1"/>
  <c r="C51" i="13"/>
  <c r="B51" i="13"/>
  <c r="H50" i="13"/>
  <c r="G50" i="13"/>
  <c r="I50" i="13" s="1"/>
  <c r="E50" i="13"/>
  <c r="D50" i="13"/>
  <c r="F50" i="13" s="1"/>
  <c r="C50" i="13"/>
  <c r="B50" i="13"/>
  <c r="H49" i="13"/>
  <c r="G49" i="13"/>
  <c r="I49" i="13" s="1"/>
  <c r="E49" i="13"/>
  <c r="D49" i="13"/>
  <c r="C49" i="13"/>
  <c r="B49" i="13"/>
  <c r="H48" i="13"/>
  <c r="G48" i="13"/>
  <c r="I48" i="13" s="1"/>
  <c r="E48" i="13"/>
  <c r="D48" i="13"/>
  <c r="C48" i="13"/>
  <c r="B48" i="13"/>
  <c r="H47" i="13"/>
  <c r="G47" i="13"/>
  <c r="I47" i="13" s="1"/>
  <c r="E47" i="13"/>
  <c r="D47" i="13"/>
  <c r="F47" i="13" s="1"/>
  <c r="C47" i="13"/>
  <c r="B47" i="13"/>
  <c r="H46" i="13"/>
  <c r="G46" i="13"/>
  <c r="I46" i="13" s="1"/>
  <c r="E46" i="13"/>
  <c r="D46" i="13"/>
  <c r="K46" i="13" s="1"/>
  <c r="C46" i="13"/>
  <c r="B46" i="13"/>
  <c r="H45" i="13"/>
  <c r="G45" i="13"/>
  <c r="E45" i="13"/>
  <c r="D45" i="13"/>
  <c r="C45" i="13"/>
  <c r="B45" i="13"/>
  <c r="H44" i="13"/>
  <c r="G44" i="13"/>
  <c r="I44" i="13" s="1"/>
  <c r="E44" i="13"/>
  <c r="D44" i="13"/>
  <c r="F44" i="13" s="1"/>
  <c r="C44" i="13"/>
  <c r="B44" i="13"/>
  <c r="H43" i="13"/>
  <c r="G43" i="13"/>
  <c r="I43" i="13" s="1"/>
  <c r="E43" i="13"/>
  <c r="D43" i="13"/>
  <c r="K43" i="13" s="1"/>
  <c r="C43" i="13"/>
  <c r="B43" i="13"/>
  <c r="H42" i="13"/>
  <c r="G42" i="13"/>
  <c r="I42" i="13" s="1"/>
  <c r="E42" i="13"/>
  <c r="D42" i="13"/>
  <c r="F42" i="13" s="1"/>
  <c r="C42" i="13"/>
  <c r="B42" i="13"/>
  <c r="H41" i="13"/>
  <c r="G41" i="13"/>
  <c r="I41" i="13" s="1"/>
  <c r="E41" i="13"/>
  <c r="D41" i="13"/>
  <c r="C41" i="13"/>
  <c r="B41" i="13"/>
  <c r="H40" i="13"/>
  <c r="G40" i="13"/>
  <c r="I40" i="13" s="1"/>
  <c r="E40" i="13"/>
  <c r="D40" i="13"/>
  <c r="K40" i="13" s="1"/>
  <c r="C40" i="13"/>
  <c r="B40" i="13"/>
  <c r="H39" i="13"/>
  <c r="G39" i="13"/>
  <c r="I39" i="13" s="1"/>
  <c r="E39" i="13"/>
  <c r="D39" i="13"/>
  <c r="F39" i="13" s="1"/>
  <c r="C39" i="13"/>
  <c r="B39" i="13"/>
  <c r="H38" i="13"/>
  <c r="G38" i="13"/>
  <c r="I38" i="13" s="1"/>
  <c r="E38" i="13"/>
  <c r="D38" i="13"/>
  <c r="K38" i="13" s="1"/>
  <c r="C38" i="13"/>
  <c r="B38" i="13"/>
  <c r="H37" i="13"/>
  <c r="G37" i="13"/>
  <c r="I37" i="13" s="1"/>
  <c r="E37" i="13"/>
  <c r="D37" i="13"/>
  <c r="C37" i="13"/>
  <c r="B37" i="13"/>
  <c r="H36" i="13"/>
  <c r="G36" i="13"/>
  <c r="I36" i="13" s="1"/>
  <c r="E36" i="13"/>
  <c r="D36" i="13"/>
  <c r="C36" i="13"/>
  <c r="B36" i="13"/>
  <c r="H35" i="13"/>
  <c r="G35" i="13"/>
  <c r="E35" i="13"/>
  <c r="D35" i="13"/>
  <c r="C35" i="13"/>
  <c r="B35" i="13"/>
  <c r="H34" i="13"/>
  <c r="G34" i="13"/>
  <c r="I34" i="13" s="1"/>
  <c r="E34" i="13"/>
  <c r="D34" i="13"/>
  <c r="F34" i="13" s="1"/>
  <c r="C34" i="13"/>
  <c r="B34" i="13"/>
  <c r="H33" i="13"/>
  <c r="G33" i="13"/>
  <c r="I33" i="13" s="1"/>
  <c r="E33" i="13"/>
  <c r="D33" i="13"/>
  <c r="K33" i="13" s="1"/>
  <c r="C33" i="13"/>
  <c r="B33" i="13"/>
  <c r="H32" i="13"/>
  <c r="G32" i="13"/>
  <c r="I32" i="13" s="1"/>
  <c r="E32" i="13"/>
  <c r="D32" i="13"/>
  <c r="K32" i="13" s="1"/>
  <c r="C32" i="13"/>
  <c r="B32" i="13"/>
  <c r="H31" i="13"/>
  <c r="G31" i="13"/>
  <c r="E31" i="13"/>
  <c r="D31" i="13"/>
  <c r="C31" i="13"/>
  <c r="B31" i="13"/>
  <c r="H30" i="13"/>
  <c r="G30" i="13"/>
  <c r="I30" i="13" s="1"/>
  <c r="E30" i="13"/>
  <c r="D30" i="13"/>
  <c r="K30" i="13" s="1"/>
  <c r="C30" i="13"/>
  <c r="B30" i="13"/>
  <c r="H29" i="13"/>
  <c r="G29" i="13"/>
  <c r="I29" i="13" s="1"/>
  <c r="E29" i="13"/>
  <c r="D29" i="13"/>
  <c r="F29" i="13" s="1"/>
  <c r="C29" i="13"/>
  <c r="B29" i="13"/>
  <c r="H28" i="13"/>
  <c r="G28" i="13"/>
  <c r="I28" i="13" s="1"/>
  <c r="E28" i="13"/>
  <c r="D28" i="13"/>
  <c r="F28" i="13" s="1"/>
  <c r="C28" i="13"/>
  <c r="B28" i="13"/>
  <c r="H27" i="13"/>
  <c r="G27" i="13"/>
  <c r="I27" i="13" s="1"/>
  <c r="E27" i="13"/>
  <c r="D27" i="13"/>
  <c r="K27" i="13" s="1"/>
  <c r="C27" i="13"/>
  <c r="B27" i="13"/>
  <c r="H26" i="13"/>
  <c r="G26" i="13"/>
  <c r="I26" i="13" s="1"/>
  <c r="E26" i="13"/>
  <c r="D26" i="13"/>
  <c r="F26" i="13" s="1"/>
  <c r="C26" i="13"/>
  <c r="B26" i="13"/>
  <c r="H25" i="13"/>
  <c r="G25" i="13"/>
  <c r="E25" i="13"/>
  <c r="D25" i="13"/>
  <c r="C25" i="13"/>
  <c r="B25" i="13"/>
  <c r="H24" i="13"/>
  <c r="G24" i="13"/>
  <c r="E24" i="13"/>
  <c r="D24" i="13"/>
  <c r="C24" i="13"/>
  <c r="B24" i="13"/>
  <c r="H23" i="13"/>
  <c r="G23" i="13"/>
  <c r="I23" i="13" s="1"/>
  <c r="E23" i="13"/>
  <c r="D23" i="13"/>
  <c r="F23" i="13" s="1"/>
  <c r="C23" i="13"/>
  <c r="B23" i="13"/>
  <c r="H22" i="13"/>
  <c r="G22" i="13"/>
  <c r="I22" i="13" s="1"/>
  <c r="E22" i="13"/>
  <c r="D22" i="13"/>
  <c r="K22" i="13" s="1"/>
  <c r="C22" i="13"/>
  <c r="B22" i="13"/>
  <c r="H21" i="13"/>
  <c r="G21" i="13"/>
  <c r="E21" i="13"/>
  <c r="D21" i="13"/>
  <c r="C21" i="13"/>
  <c r="B21" i="13"/>
  <c r="H20" i="13"/>
  <c r="G20" i="13"/>
  <c r="I20" i="13" s="1"/>
  <c r="E20" i="13"/>
  <c r="D20" i="13"/>
  <c r="K20" i="13" s="1"/>
  <c r="C20" i="13"/>
  <c r="B20" i="13"/>
  <c r="H19" i="13"/>
  <c r="G19" i="13"/>
  <c r="E19" i="13"/>
  <c r="D19" i="13"/>
  <c r="C19" i="13"/>
  <c r="B19" i="13"/>
  <c r="H18" i="13"/>
  <c r="G18" i="13"/>
  <c r="E18" i="13"/>
  <c r="D18" i="13"/>
  <c r="C18" i="13"/>
  <c r="B18" i="13"/>
  <c r="H17" i="13"/>
  <c r="G17" i="13"/>
  <c r="I17" i="13" s="1"/>
  <c r="E17" i="13"/>
  <c r="D17" i="13"/>
  <c r="C17" i="13"/>
  <c r="B17" i="13"/>
  <c r="H16" i="13"/>
  <c r="G16" i="13"/>
  <c r="I16" i="13" s="1"/>
  <c r="E16" i="13"/>
  <c r="D16" i="13"/>
  <c r="K16" i="13" s="1"/>
  <c r="C16" i="13"/>
  <c r="B16" i="13"/>
  <c r="H15" i="13"/>
  <c r="G15" i="13"/>
  <c r="I15" i="13" s="1"/>
  <c r="E15" i="13"/>
  <c r="D15" i="13"/>
  <c r="F15" i="13" s="1"/>
  <c r="C15" i="13"/>
  <c r="B15" i="13"/>
  <c r="H14" i="13"/>
  <c r="G14" i="13"/>
  <c r="I14" i="13" s="1"/>
  <c r="E14" i="13"/>
  <c r="D14" i="13"/>
  <c r="K14" i="13" s="1"/>
  <c r="C14" i="13"/>
  <c r="B14" i="13"/>
  <c r="H13" i="13"/>
  <c r="G13" i="13"/>
  <c r="I13" i="13" s="1"/>
  <c r="E13" i="13"/>
  <c r="D13" i="13"/>
  <c r="F13" i="13" s="1"/>
  <c r="C13" i="13"/>
  <c r="B13" i="13"/>
  <c r="H12" i="13"/>
  <c r="G12" i="13"/>
  <c r="I12" i="13" s="1"/>
  <c r="E12" i="13"/>
  <c r="D12" i="13"/>
  <c r="F12" i="13" s="1"/>
  <c r="C12" i="13"/>
  <c r="B12" i="13"/>
  <c r="H11" i="13"/>
  <c r="G11" i="13"/>
  <c r="I11" i="13" s="1"/>
  <c r="E11" i="13"/>
  <c r="D11" i="13"/>
  <c r="K11" i="13" s="1"/>
  <c r="C11" i="13"/>
  <c r="B11" i="13"/>
  <c r="H110" i="15"/>
  <c r="G110" i="15"/>
  <c r="I110" i="15" s="1"/>
  <c r="E110" i="15"/>
  <c r="D110" i="15"/>
  <c r="K110" i="15" s="1"/>
  <c r="C110" i="15"/>
  <c r="B110" i="15"/>
  <c r="H109" i="15"/>
  <c r="G109" i="15"/>
  <c r="I109" i="15" s="1"/>
  <c r="E109" i="15"/>
  <c r="D109" i="15"/>
  <c r="K109" i="15" s="1"/>
  <c r="C109" i="15"/>
  <c r="B109" i="15"/>
  <c r="H108" i="15"/>
  <c r="G108" i="15"/>
  <c r="I108" i="15" s="1"/>
  <c r="E108" i="15"/>
  <c r="D108" i="15"/>
  <c r="C108" i="15"/>
  <c r="B108" i="15"/>
  <c r="H107" i="15"/>
  <c r="G107" i="15"/>
  <c r="I107" i="15" s="1"/>
  <c r="E107" i="15"/>
  <c r="D107" i="15"/>
  <c r="K107" i="15" s="1"/>
  <c r="C107" i="15"/>
  <c r="B107" i="15"/>
  <c r="H106" i="15"/>
  <c r="G106" i="15"/>
  <c r="I106" i="15" s="1"/>
  <c r="E106" i="15"/>
  <c r="D106" i="15"/>
  <c r="K106" i="15" s="1"/>
  <c r="C106" i="15"/>
  <c r="B106" i="15"/>
  <c r="H105" i="15"/>
  <c r="G105" i="15"/>
  <c r="I105" i="15" s="1"/>
  <c r="E105" i="15"/>
  <c r="D105" i="15"/>
  <c r="F105" i="15" s="1"/>
  <c r="C105" i="15"/>
  <c r="B105" i="15"/>
  <c r="H104" i="15"/>
  <c r="G104" i="15"/>
  <c r="I104" i="15" s="1"/>
  <c r="E104" i="15"/>
  <c r="D104" i="15"/>
  <c r="C104" i="15"/>
  <c r="B104" i="15"/>
  <c r="H103" i="15"/>
  <c r="G103" i="15"/>
  <c r="E103" i="15"/>
  <c r="D103" i="15"/>
  <c r="F103" i="15" s="1"/>
  <c r="C103" i="15"/>
  <c r="B103" i="15"/>
  <c r="H102" i="15"/>
  <c r="G102" i="15"/>
  <c r="I102" i="15" s="1"/>
  <c r="E102" i="15"/>
  <c r="D102" i="15"/>
  <c r="K102" i="15" s="1"/>
  <c r="C102" i="15"/>
  <c r="B102" i="15"/>
  <c r="H101" i="15"/>
  <c r="G101" i="15"/>
  <c r="I101" i="15" s="1"/>
  <c r="E101" i="15"/>
  <c r="D101" i="15"/>
  <c r="K101" i="15" s="1"/>
  <c r="C101" i="15"/>
  <c r="B101" i="15"/>
  <c r="H100" i="15"/>
  <c r="G100" i="15"/>
  <c r="E100" i="15"/>
  <c r="D100" i="15"/>
  <c r="C100" i="15"/>
  <c r="B100" i="15"/>
  <c r="H99" i="15"/>
  <c r="G99" i="15"/>
  <c r="I99" i="15" s="1"/>
  <c r="E99" i="15"/>
  <c r="D99" i="15"/>
  <c r="K99" i="15" s="1"/>
  <c r="C99" i="15"/>
  <c r="B99" i="15"/>
  <c r="H98" i="15"/>
  <c r="G98" i="15"/>
  <c r="I98" i="15" s="1"/>
  <c r="E98" i="15"/>
  <c r="D98" i="15"/>
  <c r="K98" i="15" s="1"/>
  <c r="C98" i="15"/>
  <c r="B98" i="15"/>
  <c r="H97" i="15"/>
  <c r="G97" i="15"/>
  <c r="I97" i="15" s="1"/>
  <c r="E97" i="15"/>
  <c r="D97" i="15"/>
  <c r="F97" i="15" s="1"/>
  <c r="C97" i="15"/>
  <c r="B97" i="15"/>
  <c r="H96" i="15"/>
  <c r="G96" i="15"/>
  <c r="I96" i="15" s="1"/>
  <c r="E96" i="15"/>
  <c r="D96" i="15"/>
  <c r="F96" i="15" s="1"/>
  <c r="C96" i="15"/>
  <c r="B96" i="15"/>
  <c r="H95" i="15"/>
  <c r="G95" i="15"/>
  <c r="I95" i="15" s="1"/>
  <c r="E95" i="15"/>
  <c r="D95" i="15"/>
  <c r="F95" i="15" s="1"/>
  <c r="C95" i="15"/>
  <c r="B95" i="15"/>
  <c r="H94" i="15"/>
  <c r="G94" i="15"/>
  <c r="I94" i="15" s="1"/>
  <c r="E94" i="15"/>
  <c r="D94" i="15"/>
  <c r="K94" i="15" s="1"/>
  <c r="C94" i="15"/>
  <c r="B94" i="15"/>
  <c r="H93" i="15"/>
  <c r="G93" i="15"/>
  <c r="I93" i="15" s="1"/>
  <c r="E93" i="15"/>
  <c r="D93" i="15"/>
  <c r="K93" i="15" s="1"/>
  <c r="C93" i="15"/>
  <c r="B93" i="15"/>
  <c r="H92" i="15"/>
  <c r="G92" i="15"/>
  <c r="E92" i="15"/>
  <c r="D92" i="15"/>
  <c r="C92" i="15"/>
  <c r="B92" i="15"/>
  <c r="H91" i="15"/>
  <c r="G91" i="15"/>
  <c r="I91" i="15" s="1"/>
  <c r="E91" i="15"/>
  <c r="D91" i="15"/>
  <c r="K91" i="15" s="1"/>
  <c r="C91" i="15"/>
  <c r="B91" i="15"/>
  <c r="H90" i="15"/>
  <c r="G90" i="15"/>
  <c r="I90" i="15" s="1"/>
  <c r="E90" i="15"/>
  <c r="D90" i="15"/>
  <c r="F90" i="15" s="1"/>
  <c r="C90" i="15"/>
  <c r="B90" i="15"/>
  <c r="H89" i="15"/>
  <c r="G89" i="15"/>
  <c r="I89" i="15" s="1"/>
  <c r="E89" i="15"/>
  <c r="D89" i="15"/>
  <c r="F89" i="15" s="1"/>
  <c r="C89" i="15"/>
  <c r="B89" i="15"/>
  <c r="H88" i="15"/>
  <c r="G88" i="15"/>
  <c r="I88" i="15" s="1"/>
  <c r="E88" i="15"/>
  <c r="D88" i="15"/>
  <c r="F88" i="15" s="1"/>
  <c r="C88" i="15"/>
  <c r="B88" i="15"/>
  <c r="H87" i="15"/>
  <c r="G87" i="15"/>
  <c r="I87" i="15" s="1"/>
  <c r="E87" i="15"/>
  <c r="D87" i="15"/>
  <c r="F87" i="15" s="1"/>
  <c r="C87" i="15"/>
  <c r="B87" i="15"/>
  <c r="H86" i="15"/>
  <c r="G86" i="15"/>
  <c r="I86" i="15" s="1"/>
  <c r="E86" i="15"/>
  <c r="D86" i="15"/>
  <c r="K86" i="15" s="1"/>
  <c r="C86" i="15"/>
  <c r="B86" i="15"/>
  <c r="H85" i="15"/>
  <c r="G85" i="15"/>
  <c r="I85" i="15" s="1"/>
  <c r="E85" i="15"/>
  <c r="D85" i="15"/>
  <c r="K85" i="15" s="1"/>
  <c r="C85" i="15"/>
  <c r="B85" i="15"/>
  <c r="H84" i="15"/>
  <c r="G84" i="15"/>
  <c r="I84" i="15" s="1"/>
  <c r="F84" i="15"/>
  <c r="E84" i="15"/>
  <c r="D84" i="15"/>
  <c r="K84" i="15" s="1"/>
  <c r="C84" i="15"/>
  <c r="B84" i="15"/>
  <c r="H83" i="15"/>
  <c r="G83" i="15"/>
  <c r="I83" i="15" s="1"/>
  <c r="E83" i="15"/>
  <c r="D83" i="15"/>
  <c r="K83" i="15" s="1"/>
  <c r="C83" i="15"/>
  <c r="B83" i="15"/>
  <c r="H82" i="15"/>
  <c r="G82" i="15"/>
  <c r="I82" i="15" s="1"/>
  <c r="E82" i="15"/>
  <c r="D82" i="15"/>
  <c r="K82" i="15" s="1"/>
  <c r="C82" i="15"/>
  <c r="B82" i="15"/>
  <c r="H81" i="15"/>
  <c r="G81" i="15"/>
  <c r="I81" i="15" s="1"/>
  <c r="E81" i="15"/>
  <c r="D81" i="15"/>
  <c r="F81" i="15" s="1"/>
  <c r="C81" i="15"/>
  <c r="B81" i="15"/>
  <c r="H80" i="15"/>
  <c r="G80" i="15"/>
  <c r="I80" i="15" s="1"/>
  <c r="E80" i="15"/>
  <c r="D80" i="15"/>
  <c r="C80" i="15"/>
  <c r="B80" i="15"/>
  <c r="H79" i="15"/>
  <c r="G79" i="15"/>
  <c r="I79" i="15" s="1"/>
  <c r="E79" i="15"/>
  <c r="D79" i="15"/>
  <c r="F79" i="15" s="1"/>
  <c r="C79" i="15"/>
  <c r="B79" i="15"/>
  <c r="H78" i="15"/>
  <c r="G78" i="15"/>
  <c r="I78" i="15" s="1"/>
  <c r="E78" i="15"/>
  <c r="D78" i="15"/>
  <c r="K78" i="15" s="1"/>
  <c r="C78" i="15"/>
  <c r="B78" i="15"/>
  <c r="H77" i="15"/>
  <c r="G77" i="15"/>
  <c r="I77" i="15" s="1"/>
  <c r="E77" i="15"/>
  <c r="D77" i="15"/>
  <c r="F77" i="15" s="1"/>
  <c r="C77" i="15"/>
  <c r="B77" i="15"/>
  <c r="H76" i="15"/>
  <c r="G76" i="15"/>
  <c r="I76" i="15" s="1"/>
  <c r="E76" i="15"/>
  <c r="D76" i="15"/>
  <c r="C76" i="15"/>
  <c r="B76" i="15"/>
  <c r="H75" i="15"/>
  <c r="G75" i="15"/>
  <c r="I75" i="15" s="1"/>
  <c r="E75" i="15"/>
  <c r="D75" i="15"/>
  <c r="K75" i="15" s="1"/>
  <c r="C75" i="15"/>
  <c r="B75" i="15"/>
  <c r="H74" i="15"/>
  <c r="G74" i="15"/>
  <c r="I74" i="15" s="1"/>
  <c r="E74" i="15"/>
  <c r="D74" i="15"/>
  <c r="F74" i="15" s="1"/>
  <c r="C74" i="15"/>
  <c r="B74" i="15"/>
  <c r="H73" i="15"/>
  <c r="G73" i="15"/>
  <c r="E73" i="15"/>
  <c r="D73" i="15"/>
  <c r="C73" i="15"/>
  <c r="B73" i="15"/>
  <c r="H72" i="15"/>
  <c r="G72" i="15"/>
  <c r="I72" i="15" s="1"/>
  <c r="E72" i="15"/>
  <c r="D72" i="15"/>
  <c r="F72" i="15" s="1"/>
  <c r="C72" i="15"/>
  <c r="B72" i="15"/>
  <c r="H71" i="15"/>
  <c r="G71" i="15"/>
  <c r="I71" i="15" s="1"/>
  <c r="E71" i="15"/>
  <c r="D71" i="15"/>
  <c r="F71" i="15" s="1"/>
  <c r="C71" i="15"/>
  <c r="B71" i="15"/>
  <c r="H70" i="15"/>
  <c r="G70" i="15"/>
  <c r="I70" i="15" s="1"/>
  <c r="E70" i="15"/>
  <c r="D70" i="15"/>
  <c r="K70" i="15" s="1"/>
  <c r="C70" i="15"/>
  <c r="B70" i="15"/>
  <c r="H69" i="15"/>
  <c r="G69" i="15"/>
  <c r="I69" i="15" s="1"/>
  <c r="E69" i="15"/>
  <c r="D69" i="15"/>
  <c r="F69" i="15" s="1"/>
  <c r="C69" i="15"/>
  <c r="B69" i="15"/>
  <c r="H68" i="15"/>
  <c r="G68" i="15"/>
  <c r="I68" i="15" s="1"/>
  <c r="E68" i="15"/>
  <c r="D68" i="15"/>
  <c r="K68" i="15" s="1"/>
  <c r="C68" i="15"/>
  <c r="B68" i="15"/>
  <c r="H67" i="15"/>
  <c r="G67" i="15"/>
  <c r="I67" i="15" s="1"/>
  <c r="E67" i="15"/>
  <c r="D67" i="15"/>
  <c r="K67" i="15" s="1"/>
  <c r="C67" i="15"/>
  <c r="B67" i="15"/>
  <c r="H66" i="15"/>
  <c r="G66" i="15"/>
  <c r="I66" i="15" s="1"/>
  <c r="E66" i="15"/>
  <c r="D66" i="15"/>
  <c r="K66" i="15" s="1"/>
  <c r="C66" i="15"/>
  <c r="B66" i="15"/>
  <c r="H65" i="15"/>
  <c r="G65" i="15"/>
  <c r="I65" i="15" s="1"/>
  <c r="E65" i="15"/>
  <c r="D65" i="15"/>
  <c r="K65" i="15" s="1"/>
  <c r="C65" i="15"/>
  <c r="B65" i="15"/>
  <c r="H64" i="15"/>
  <c r="G64" i="15"/>
  <c r="I64" i="15" s="1"/>
  <c r="E64" i="15"/>
  <c r="D64" i="15"/>
  <c r="F64" i="15" s="1"/>
  <c r="C64" i="15"/>
  <c r="B64" i="15"/>
  <c r="H63" i="15"/>
  <c r="G63" i="15"/>
  <c r="I63" i="15" s="1"/>
  <c r="E63" i="15"/>
  <c r="D63" i="15"/>
  <c r="F63" i="15" s="1"/>
  <c r="C63" i="15"/>
  <c r="B63" i="15"/>
  <c r="H62" i="15"/>
  <c r="G62" i="15"/>
  <c r="E62" i="15"/>
  <c r="D62" i="15"/>
  <c r="C62" i="15"/>
  <c r="B62" i="15"/>
  <c r="H61" i="15"/>
  <c r="G61" i="15"/>
  <c r="I61" i="15" s="1"/>
  <c r="E61" i="15"/>
  <c r="D61" i="15"/>
  <c r="F61" i="15" s="1"/>
  <c r="C61" i="15"/>
  <c r="B61" i="15"/>
  <c r="H60" i="15"/>
  <c r="G60" i="15"/>
  <c r="E60" i="15"/>
  <c r="D60" i="15"/>
  <c r="C60" i="15"/>
  <c r="B60" i="15"/>
  <c r="H59" i="15"/>
  <c r="G59" i="15"/>
  <c r="I59" i="15" s="1"/>
  <c r="E59" i="15"/>
  <c r="D59" i="15"/>
  <c r="K59" i="15" s="1"/>
  <c r="C59" i="15"/>
  <c r="B59" i="15"/>
  <c r="H58" i="15"/>
  <c r="G58" i="15"/>
  <c r="E58" i="15"/>
  <c r="D58" i="15"/>
  <c r="C58" i="15"/>
  <c r="B58" i="15"/>
  <c r="H57" i="15"/>
  <c r="G57" i="15"/>
  <c r="I57" i="15" s="1"/>
  <c r="E57" i="15"/>
  <c r="D57" i="15"/>
  <c r="K57" i="15" s="1"/>
  <c r="C57" i="15"/>
  <c r="B57" i="15"/>
  <c r="H56" i="15"/>
  <c r="G56" i="15"/>
  <c r="I56" i="15" s="1"/>
  <c r="E56" i="15"/>
  <c r="D56" i="15"/>
  <c r="F56" i="15" s="1"/>
  <c r="C56" i="15"/>
  <c r="B56" i="15"/>
  <c r="H55" i="15"/>
  <c r="G55" i="15"/>
  <c r="I55" i="15" s="1"/>
  <c r="E55" i="15"/>
  <c r="D55" i="15"/>
  <c r="F55" i="15" s="1"/>
  <c r="C55" i="15"/>
  <c r="B55" i="15"/>
  <c r="H54" i="15"/>
  <c r="G54" i="15"/>
  <c r="I54" i="15" s="1"/>
  <c r="E54" i="15"/>
  <c r="D54" i="15"/>
  <c r="K54" i="15" s="1"/>
  <c r="C54" i="15"/>
  <c r="B54" i="15"/>
  <c r="H53" i="15"/>
  <c r="G53" i="15"/>
  <c r="I53" i="15" s="1"/>
  <c r="E53" i="15"/>
  <c r="D53" i="15"/>
  <c r="K53" i="15" s="1"/>
  <c r="C53" i="15"/>
  <c r="B53" i="15"/>
  <c r="H52" i="15"/>
  <c r="G52" i="15"/>
  <c r="I52" i="15" s="1"/>
  <c r="F52" i="15"/>
  <c r="E52" i="15"/>
  <c r="D52" i="15"/>
  <c r="K52" i="15" s="1"/>
  <c r="C52" i="15"/>
  <c r="B52" i="15"/>
  <c r="H51" i="15"/>
  <c r="G51" i="15"/>
  <c r="I51" i="15" s="1"/>
  <c r="E51" i="15"/>
  <c r="D51" i="15"/>
  <c r="K51" i="15" s="1"/>
  <c r="C51" i="15"/>
  <c r="B51" i="15"/>
  <c r="H50" i="15"/>
  <c r="G50" i="15"/>
  <c r="I50" i="15" s="1"/>
  <c r="E50" i="15"/>
  <c r="D50" i="15"/>
  <c r="C50" i="15"/>
  <c r="B50" i="15"/>
  <c r="K49" i="15"/>
  <c r="H49" i="15"/>
  <c r="G49" i="15"/>
  <c r="I49" i="15" s="1"/>
  <c r="E49" i="15"/>
  <c r="D49" i="15"/>
  <c r="F49" i="15" s="1"/>
  <c r="C49" i="15"/>
  <c r="B49" i="15"/>
  <c r="K48" i="15"/>
  <c r="H48" i="15"/>
  <c r="G48" i="15"/>
  <c r="I48" i="15" s="1"/>
  <c r="E48" i="15"/>
  <c r="D48" i="15"/>
  <c r="F48" i="15" s="1"/>
  <c r="C48" i="15"/>
  <c r="B48" i="15"/>
  <c r="H47" i="15"/>
  <c r="G47" i="15"/>
  <c r="I47" i="15" s="1"/>
  <c r="E47" i="15"/>
  <c r="D47" i="15"/>
  <c r="F47" i="15" s="1"/>
  <c r="C47" i="15"/>
  <c r="B47" i="15"/>
  <c r="H46" i="15"/>
  <c r="G46" i="15"/>
  <c r="I46" i="15" s="1"/>
  <c r="E46" i="15"/>
  <c r="D46" i="15"/>
  <c r="K46" i="15" s="1"/>
  <c r="C46" i="15"/>
  <c r="B46" i="15"/>
  <c r="H45" i="15"/>
  <c r="G45" i="15"/>
  <c r="I45" i="15" s="1"/>
  <c r="E45" i="15"/>
  <c r="D45" i="15"/>
  <c r="C45" i="15"/>
  <c r="B45" i="15"/>
  <c r="H44" i="15"/>
  <c r="G44" i="15"/>
  <c r="I44" i="15" s="1"/>
  <c r="E44" i="15"/>
  <c r="D44" i="15"/>
  <c r="K44" i="15" s="1"/>
  <c r="C44" i="15"/>
  <c r="B44" i="15"/>
  <c r="H43" i="15"/>
  <c r="G43" i="15"/>
  <c r="I43" i="15" s="1"/>
  <c r="E43" i="15"/>
  <c r="D43" i="15"/>
  <c r="K43" i="15" s="1"/>
  <c r="C43" i="15"/>
  <c r="B43" i="15"/>
  <c r="H42" i="15"/>
  <c r="G42" i="15"/>
  <c r="I42" i="15" s="1"/>
  <c r="E42" i="15"/>
  <c r="D42" i="15"/>
  <c r="C42" i="15"/>
  <c r="B42" i="15"/>
  <c r="H41" i="15"/>
  <c r="G41" i="15"/>
  <c r="I41" i="15" s="1"/>
  <c r="E41" i="15"/>
  <c r="D41" i="15"/>
  <c r="K41" i="15" s="1"/>
  <c r="C41" i="15"/>
  <c r="B41" i="15"/>
  <c r="H40" i="15"/>
  <c r="G40" i="15"/>
  <c r="I40" i="15" s="1"/>
  <c r="E40" i="15"/>
  <c r="D40" i="15"/>
  <c r="F40" i="15" s="1"/>
  <c r="C40" i="15"/>
  <c r="B40" i="15"/>
  <c r="H39" i="15"/>
  <c r="G39" i="15"/>
  <c r="I39" i="15" s="1"/>
  <c r="E39" i="15"/>
  <c r="D39" i="15"/>
  <c r="F39" i="15" s="1"/>
  <c r="C39" i="15"/>
  <c r="B39" i="15"/>
  <c r="H38" i="15"/>
  <c r="G38" i="15"/>
  <c r="I38" i="15" s="1"/>
  <c r="E38" i="15"/>
  <c r="D38" i="15"/>
  <c r="K38" i="15" s="1"/>
  <c r="C38" i="15"/>
  <c r="B38" i="15"/>
  <c r="H37" i="15"/>
  <c r="G37" i="15"/>
  <c r="I37" i="15" s="1"/>
  <c r="E37" i="15"/>
  <c r="D37" i="15"/>
  <c r="K37" i="15" s="1"/>
  <c r="C37" i="15"/>
  <c r="B37" i="15"/>
  <c r="H36" i="15"/>
  <c r="G36" i="15"/>
  <c r="I36" i="15" s="1"/>
  <c r="E36" i="15"/>
  <c r="D36" i="15"/>
  <c r="K36" i="15" s="1"/>
  <c r="C36" i="15"/>
  <c r="B36" i="15"/>
  <c r="H35" i="15"/>
  <c r="G35" i="15"/>
  <c r="I35" i="15" s="1"/>
  <c r="E35" i="15"/>
  <c r="D35" i="15"/>
  <c r="K35" i="15" s="1"/>
  <c r="C35" i="15"/>
  <c r="B35" i="15"/>
  <c r="H34" i="15"/>
  <c r="G34" i="15"/>
  <c r="I34" i="15" s="1"/>
  <c r="E34" i="15"/>
  <c r="D34" i="15"/>
  <c r="C34" i="15"/>
  <c r="B34" i="15"/>
  <c r="H33" i="15"/>
  <c r="G33" i="15"/>
  <c r="I33" i="15" s="1"/>
  <c r="E33" i="15"/>
  <c r="D33" i="15"/>
  <c r="C33" i="15"/>
  <c r="B33" i="15"/>
  <c r="H32" i="15"/>
  <c r="G32" i="15"/>
  <c r="I32" i="15" s="1"/>
  <c r="E32" i="15"/>
  <c r="D32" i="15"/>
  <c r="F32" i="15" s="1"/>
  <c r="C32" i="15"/>
  <c r="B32" i="15"/>
  <c r="H31" i="15"/>
  <c r="G31" i="15"/>
  <c r="I31" i="15" s="1"/>
  <c r="E31" i="15"/>
  <c r="D31" i="15"/>
  <c r="F31" i="15" s="1"/>
  <c r="C31" i="15"/>
  <c r="B31" i="15"/>
  <c r="H30" i="15"/>
  <c r="G30" i="15"/>
  <c r="I30" i="15" s="1"/>
  <c r="E30" i="15"/>
  <c r="D30" i="15"/>
  <c r="K30" i="15" s="1"/>
  <c r="C30" i="15"/>
  <c r="B30" i="15"/>
  <c r="H29" i="15"/>
  <c r="G29" i="15"/>
  <c r="I29" i="15" s="1"/>
  <c r="E29" i="15"/>
  <c r="D29" i="15"/>
  <c r="C29" i="15"/>
  <c r="B29" i="15"/>
  <c r="H28" i="15"/>
  <c r="G28" i="15"/>
  <c r="I28" i="15" s="1"/>
  <c r="E28" i="15"/>
  <c r="D28" i="15"/>
  <c r="C28" i="15"/>
  <c r="B28" i="15"/>
  <c r="H27" i="15"/>
  <c r="G27" i="15"/>
  <c r="I27" i="15" s="1"/>
  <c r="E27" i="15"/>
  <c r="D27" i="15"/>
  <c r="K27" i="15" s="1"/>
  <c r="C27" i="15"/>
  <c r="B27" i="15"/>
  <c r="H26" i="15"/>
  <c r="G26" i="15"/>
  <c r="I26" i="15" s="1"/>
  <c r="E26" i="15"/>
  <c r="D26" i="15"/>
  <c r="C26" i="15"/>
  <c r="B26" i="15"/>
  <c r="H25" i="15"/>
  <c r="G25" i="15"/>
  <c r="I25" i="15" s="1"/>
  <c r="E25" i="15"/>
  <c r="D25" i="15"/>
  <c r="C25" i="15"/>
  <c r="B25" i="15"/>
  <c r="H24" i="15"/>
  <c r="G24" i="15"/>
  <c r="I24" i="15" s="1"/>
  <c r="E24" i="15"/>
  <c r="D24" i="15"/>
  <c r="C24" i="15"/>
  <c r="B24" i="15"/>
  <c r="H23" i="15"/>
  <c r="G23" i="15"/>
  <c r="I23" i="15" s="1"/>
  <c r="E23" i="15"/>
  <c r="D23" i="15"/>
  <c r="F23" i="15" s="1"/>
  <c r="C23" i="15"/>
  <c r="B23" i="15"/>
  <c r="H22" i="15"/>
  <c r="G22" i="15"/>
  <c r="I22" i="15" s="1"/>
  <c r="E22" i="15"/>
  <c r="D22" i="15"/>
  <c r="K22" i="15" s="1"/>
  <c r="C22" i="15"/>
  <c r="B22" i="15"/>
  <c r="H21" i="15"/>
  <c r="G21" i="15"/>
  <c r="E21" i="15"/>
  <c r="D21" i="15"/>
  <c r="C21" i="15"/>
  <c r="B21" i="15"/>
  <c r="H20" i="15"/>
  <c r="G20" i="15"/>
  <c r="I20" i="15" s="1"/>
  <c r="E20" i="15"/>
  <c r="D20" i="15"/>
  <c r="C20" i="15"/>
  <c r="B20" i="15"/>
  <c r="H19" i="15"/>
  <c r="G19" i="15"/>
  <c r="I19" i="15" s="1"/>
  <c r="E19" i="15"/>
  <c r="D19" i="15"/>
  <c r="K19" i="15" s="1"/>
  <c r="C19" i="15"/>
  <c r="B19" i="15"/>
  <c r="H18" i="15"/>
  <c r="G18" i="15"/>
  <c r="I18" i="15" s="1"/>
  <c r="E18" i="15"/>
  <c r="D18" i="15"/>
  <c r="C18" i="15"/>
  <c r="B18" i="15"/>
  <c r="H17" i="15"/>
  <c r="G17" i="15"/>
  <c r="I17" i="15" s="1"/>
  <c r="E17" i="15"/>
  <c r="D17" i="15"/>
  <c r="C17" i="15"/>
  <c r="B17" i="15"/>
  <c r="H16" i="15"/>
  <c r="G16" i="15"/>
  <c r="I16" i="15" s="1"/>
  <c r="E16" i="15"/>
  <c r="D16" i="15"/>
  <c r="F16" i="15" s="1"/>
  <c r="C16" i="15"/>
  <c r="B16" i="15"/>
  <c r="H15" i="15"/>
  <c r="G15" i="15"/>
  <c r="I15" i="15" s="1"/>
  <c r="E15" i="15"/>
  <c r="D15" i="15"/>
  <c r="F15" i="15" s="1"/>
  <c r="C15" i="15"/>
  <c r="B15" i="15"/>
  <c r="H14" i="15"/>
  <c r="G14" i="15"/>
  <c r="I14" i="15" s="1"/>
  <c r="E14" i="15"/>
  <c r="D14" i="15"/>
  <c r="K14" i="15" s="1"/>
  <c r="C14" i="15"/>
  <c r="B14" i="15"/>
  <c r="H13" i="15"/>
  <c r="G13" i="15"/>
  <c r="I13" i="15" s="1"/>
  <c r="E13" i="15"/>
  <c r="D13" i="15"/>
  <c r="C13" i="15"/>
  <c r="B13" i="15"/>
  <c r="H12" i="15"/>
  <c r="G12" i="15"/>
  <c r="I12" i="15" s="1"/>
  <c r="E12" i="15"/>
  <c r="D12" i="15"/>
  <c r="C12" i="15"/>
  <c r="B12" i="15"/>
  <c r="H11" i="15"/>
  <c r="G11" i="15"/>
  <c r="I11" i="15" s="1"/>
  <c r="E11" i="15"/>
  <c r="D11" i="15"/>
  <c r="K11" i="15" s="1"/>
  <c r="C11" i="15"/>
  <c r="B11" i="15"/>
  <c r="H110" i="17"/>
  <c r="G110" i="17"/>
  <c r="I110" i="17" s="1"/>
  <c r="E110" i="17"/>
  <c r="D110" i="17"/>
  <c r="K110" i="17" s="1"/>
  <c r="H109" i="17"/>
  <c r="G109" i="17"/>
  <c r="I109" i="17" s="1"/>
  <c r="E109" i="17"/>
  <c r="D109" i="17"/>
  <c r="F109" i="17" s="1"/>
  <c r="H108" i="17"/>
  <c r="G108" i="17"/>
  <c r="I108" i="17" s="1"/>
  <c r="E108" i="17"/>
  <c r="D108" i="17"/>
  <c r="K108" i="17" s="1"/>
  <c r="H107" i="17"/>
  <c r="G107" i="17"/>
  <c r="I107" i="17" s="1"/>
  <c r="E107" i="17"/>
  <c r="D107" i="17"/>
  <c r="K107" i="17" s="1"/>
  <c r="H106" i="17"/>
  <c r="G106" i="17"/>
  <c r="I106" i="17" s="1"/>
  <c r="E106" i="17"/>
  <c r="D106" i="17"/>
  <c r="F106" i="17" s="1"/>
  <c r="H105" i="17"/>
  <c r="G105" i="17"/>
  <c r="I105" i="17" s="1"/>
  <c r="E105" i="17"/>
  <c r="D105" i="17"/>
  <c r="K105" i="17" s="1"/>
  <c r="H104" i="17"/>
  <c r="G104" i="17"/>
  <c r="I104" i="17" s="1"/>
  <c r="E104" i="17"/>
  <c r="D104" i="17"/>
  <c r="H103" i="17"/>
  <c r="G103" i="17"/>
  <c r="E103" i="17"/>
  <c r="D103" i="17"/>
  <c r="F103" i="17" s="1"/>
  <c r="H102" i="17"/>
  <c r="G102" i="17"/>
  <c r="I102" i="17" s="1"/>
  <c r="E102" i="17"/>
  <c r="D102" i="17"/>
  <c r="K102" i="17" s="1"/>
  <c r="H101" i="17"/>
  <c r="G101" i="17"/>
  <c r="I101" i="17" s="1"/>
  <c r="E101" i="17"/>
  <c r="D101" i="17"/>
  <c r="H100" i="17"/>
  <c r="G100" i="17"/>
  <c r="E100" i="17"/>
  <c r="D100" i="17"/>
  <c r="H99" i="17"/>
  <c r="G99" i="17"/>
  <c r="I99" i="17" s="1"/>
  <c r="E99" i="17"/>
  <c r="D99" i="17"/>
  <c r="K99" i="17" s="1"/>
  <c r="H98" i="17"/>
  <c r="G98" i="17"/>
  <c r="I98" i="17" s="1"/>
  <c r="E98" i="17"/>
  <c r="D98" i="17"/>
  <c r="F98" i="17" s="1"/>
  <c r="H97" i="17"/>
  <c r="G97" i="17"/>
  <c r="I97" i="17" s="1"/>
  <c r="E97" i="17"/>
  <c r="D97" i="17"/>
  <c r="K97" i="17" s="1"/>
  <c r="H96" i="17"/>
  <c r="G96" i="17"/>
  <c r="I96" i="17" s="1"/>
  <c r="E96" i="17"/>
  <c r="D96" i="17"/>
  <c r="F96" i="17" s="1"/>
  <c r="H95" i="17"/>
  <c r="G95" i="17"/>
  <c r="I95" i="17" s="1"/>
  <c r="E95" i="17"/>
  <c r="D95" i="17"/>
  <c r="F95" i="17" s="1"/>
  <c r="H94" i="17"/>
  <c r="G94" i="17"/>
  <c r="I94" i="17" s="1"/>
  <c r="E94" i="17"/>
  <c r="D94" i="17"/>
  <c r="K94" i="17" s="1"/>
  <c r="H93" i="17"/>
  <c r="G93" i="17"/>
  <c r="I93" i="17" s="1"/>
  <c r="E93" i="17"/>
  <c r="D93" i="17"/>
  <c r="H92" i="17"/>
  <c r="G92" i="17"/>
  <c r="E92" i="17"/>
  <c r="D92" i="17"/>
  <c r="H91" i="17"/>
  <c r="G91" i="17"/>
  <c r="I91" i="17" s="1"/>
  <c r="E91" i="17"/>
  <c r="D91" i="17"/>
  <c r="K91" i="17" s="1"/>
  <c r="H90" i="17"/>
  <c r="G90" i="17"/>
  <c r="I90" i="17" s="1"/>
  <c r="E90" i="17"/>
  <c r="D90" i="17"/>
  <c r="F90" i="17" s="1"/>
  <c r="H89" i="17"/>
  <c r="G89" i="17"/>
  <c r="I89" i="17" s="1"/>
  <c r="E89" i="17"/>
  <c r="D89" i="17"/>
  <c r="H88" i="17"/>
  <c r="G88" i="17"/>
  <c r="I88" i="17" s="1"/>
  <c r="E88" i="17"/>
  <c r="D88" i="17"/>
  <c r="H87" i="17"/>
  <c r="G87" i="17"/>
  <c r="I87" i="17" s="1"/>
  <c r="E87" i="17"/>
  <c r="D87" i="17"/>
  <c r="F87" i="17" s="1"/>
  <c r="H86" i="17"/>
  <c r="G86" i="17"/>
  <c r="I86" i="17" s="1"/>
  <c r="E86" i="17"/>
  <c r="D86" i="17"/>
  <c r="K86" i="17" s="1"/>
  <c r="H85" i="17"/>
  <c r="G85" i="17"/>
  <c r="I85" i="17" s="1"/>
  <c r="E85" i="17"/>
  <c r="D85" i="17"/>
  <c r="F85" i="17" s="1"/>
  <c r="K84" i="17"/>
  <c r="H84" i="17"/>
  <c r="G84" i="17"/>
  <c r="I84" i="17" s="1"/>
  <c r="F84" i="17"/>
  <c r="E84" i="17"/>
  <c r="D84" i="17"/>
  <c r="H83" i="17"/>
  <c r="G83" i="17"/>
  <c r="I83" i="17" s="1"/>
  <c r="E83" i="17"/>
  <c r="D83" i="17"/>
  <c r="K83" i="17" s="1"/>
  <c r="H82" i="17"/>
  <c r="G82" i="17"/>
  <c r="I82" i="17" s="1"/>
  <c r="E82" i="17"/>
  <c r="D82" i="17"/>
  <c r="F82" i="17" s="1"/>
  <c r="H81" i="17"/>
  <c r="G81" i="17"/>
  <c r="I81" i="17" s="1"/>
  <c r="E81" i="17"/>
  <c r="D81" i="17"/>
  <c r="H80" i="17"/>
  <c r="G80" i="17"/>
  <c r="I80" i="17" s="1"/>
  <c r="E80" i="17"/>
  <c r="D80" i="17"/>
  <c r="H79" i="17"/>
  <c r="G79" i="17"/>
  <c r="I79" i="17" s="1"/>
  <c r="E79" i="17"/>
  <c r="D79" i="17"/>
  <c r="H78" i="17"/>
  <c r="G78" i="17"/>
  <c r="I78" i="17" s="1"/>
  <c r="E78" i="17"/>
  <c r="D78" i="17"/>
  <c r="K78" i="17" s="1"/>
  <c r="H77" i="17"/>
  <c r="G77" i="17"/>
  <c r="I77" i="17" s="1"/>
  <c r="E77" i="17"/>
  <c r="D77" i="17"/>
  <c r="K77" i="17" s="1"/>
  <c r="H76" i="17"/>
  <c r="G76" i="17"/>
  <c r="I76" i="17" s="1"/>
  <c r="E76" i="17"/>
  <c r="D76" i="17"/>
  <c r="H75" i="17"/>
  <c r="G75" i="17"/>
  <c r="I75" i="17" s="1"/>
  <c r="E75" i="17"/>
  <c r="D75" i="17"/>
  <c r="K75" i="17" s="1"/>
  <c r="H74" i="17"/>
  <c r="G74" i="17"/>
  <c r="E74" i="17"/>
  <c r="D74" i="17"/>
  <c r="F74" i="17" s="1"/>
  <c r="H73" i="17"/>
  <c r="G73" i="17"/>
  <c r="E73" i="17"/>
  <c r="D73" i="17"/>
  <c r="H72" i="17"/>
  <c r="G72" i="17"/>
  <c r="I72" i="17" s="1"/>
  <c r="E72" i="17"/>
  <c r="D72" i="17"/>
  <c r="K72" i="17" s="1"/>
  <c r="H71" i="17"/>
  <c r="G71" i="17"/>
  <c r="I71" i="17" s="1"/>
  <c r="E71" i="17"/>
  <c r="D71" i="17"/>
  <c r="F71" i="17" s="1"/>
  <c r="H70" i="17"/>
  <c r="G70" i="17"/>
  <c r="E70" i="17"/>
  <c r="D70" i="17"/>
  <c r="H69" i="17"/>
  <c r="G69" i="17"/>
  <c r="I69" i="17" s="1"/>
  <c r="E69" i="17"/>
  <c r="D69" i="17"/>
  <c r="H68" i="17"/>
  <c r="G68" i="17"/>
  <c r="I68" i="17" s="1"/>
  <c r="E68" i="17"/>
  <c r="D68" i="17"/>
  <c r="K68" i="17" s="1"/>
  <c r="H67" i="17"/>
  <c r="G67" i="17"/>
  <c r="I67" i="17" s="1"/>
  <c r="E67" i="17"/>
  <c r="D67" i="17"/>
  <c r="K67" i="17" s="1"/>
  <c r="H66" i="17"/>
  <c r="G66" i="17"/>
  <c r="I66" i="17" s="1"/>
  <c r="E66" i="17"/>
  <c r="D66" i="17"/>
  <c r="F66" i="17" s="1"/>
  <c r="H65" i="17"/>
  <c r="G65" i="17"/>
  <c r="I65" i="17" s="1"/>
  <c r="E65" i="17"/>
  <c r="D65" i="17"/>
  <c r="H64" i="17"/>
  <c r="G64" i="17"/>
  <c r="I64" i="17" s="1"/>
  <c r="E64" i="17"/>
  <c r="D64" i="17"/>
  <c r="F64" i="17" s="1"/>
  <c r="H63" i="17"/>
  <c r="G63" i="17"/>
  <c r="I63" i="17" s="1"/>
  <c r="E63" i="17"/>
  <c r="D63" i="17"/>
  <c r="H62" i="17"/>
  <c r="G62" i="17"/>
  <c r="E62" i="17"/>
  <c r="D62" i="17"/>
  <c r="H61" i="17"/>
  <c r="G61" i="17"/>
  <c r="I61" i="17" s="1"/>
  <c r="E61" i="17"/>
  <c r="D61" i="17"/>
  <c r="F61" i="17" s="1"/>
  <c r="H60" i="17"/>
  <c r="G60" i="17"/>
  <c r="E60" i="17"/>
  <c r="D60" i="17"/>
  <c r="H59" i="17"/>
  <c r="G59" i="17"/>
  <c r="I59" i="17" s="1"/>
  <c r="E59" i="17"/>
  <c r="D59" i="17"/>
  <c r="K59" i="17" s="1"/>
  <c r="H58" i="17"/>
  <c r="G58" i="17"/>
  <c r="E58" i="17"/>
  <c r="D58" i="17"/>
  <c r="H57" i="17"/>
  <c r="G57" i="17"/>
  <c r="I57" i="17" s="1"/>
  <c r="E57" i="17"/>
  <c r="D57" i="17"/>
  <c r="K57" i="17" s="1"/>
  <c r="H56" i="17"/>
  <c r="G56" i="17"/>
  <c r="I56" i="17" s="1"/>
  <c r="E56" i="17"/>
  <c r="D56" i="17"/>
  <c r="F56" i="17" s="1"/>
  <c r="H55" i="17"/>
  <c r="G55" i="17"/>
  <c r="I55" i="17" s="1"/>
  <c r="E55" i="17"/>
  <c r="D55" i="17"/>
  <c r="F55" i="17" s="1"/>
  <c r="H54" i="17"/>
  <c r="G54" i="17"/>
  <c r="I54" i="17" s="1"/>
  <c r="E54" i="17"/>
  <c r="D54" i="17"/>
  <c r="K54" i="17" s="1"/>
  <c r="H53" i="17"/>
  <c r="G53" i="17"/>
  <c r="I53" i="17" s="1"/>
  <c r="E53" i="17"/>
  <c r="D53" i="17"/>
  <c r="H52" i="17"/>
  <c r="G52" i="17"/>
  <c r="I52" i="17" s="1"/>
  <c r="E52" i="17"/>
  <c r="D52" i="17"/>
  <c r="H51" i="17"/>
  <c r="G51" i="17"/>
  <c r="I51" i="17" s="1"/>
  <c r="E51" i="17"/>
  <c r="D51" i="17"/>
  <c r="K51" i="17" s="1"/>
  <c r="H50" i="17"/>
  <c r="G50" i="17"/>
  <c r="I50" i="17" s="1"/>
  <c r="E50" i="17"/>
  <c r="D50" i="17"/>
  <c r="F50" i="17" s="1"/>
  <c r="K49" i="17"/>
  <c r="H49" i="17"/>
  <c r="G49" i="17"/>
  <c r="I49" i="17" s="1"/>
  <c r="E49" i="17"/>
  <c r="D49" i="17"/>
  <c r="F49" i="17" s="1"/>
  <c r="H48" i="17"/>
  <c r="G48" i="17"/>
  <c r="I48" i="17" s="1"/>
  <c r="E48" i="17"/>
  <c r="D48" i="17"/>
  <c r="F48" i="17" s="1"/>
  <c r="H47" i="17"/>
  <c r="G47" i="17"/>
  <c r="I47" i="17" s="1"/>
  <c r="E47" i="17"/>
  <c r="D47" i="17"/>
  <c r="F47" i="17" s="1"/>
  <c r="I46" i="17"/>
  <c r="H46" i="17"/>
  <c r="G46" i="17"/>
  <c r="E46" i="17"/>
  <c r="D46" i="17"/>
  <c r="K46" i="17" s="1"/>
  <c r="H45" i="17"/>
  <c r="G45" i="17"/>
  <c r="E45" i="17"/>
  <c r="D45" i="17"/>
  <c r="H44" i="17"/>
  <c r="G44" i="17"/>
  <c r="I44" i="17" s="1"/>
  <c r="E44" i="17"/>
  <c r="D44" i="17"/>
  <c r="H43" i="17"/>
  <c r="G43" i="17"/>
  <c r="I43" i="17" s="1"/>
  <c r="E43" i="17"/>
  <c r="D43" i="17"/>
  <c r="K43" i="17" s="1"/>
  <c r="H42" i="17"/>
  <c r="G42" i="17"/>
  <c r="I42" i="17" s="1"/>
  <c r="E42" i="17"/>
  <c r="D42" i="17"/>
  <c r="F42" i="17" s="1"/>
  <c r="H41" i="17"/>
  <c r="G41" i="17"/>
  <c r="I41" i="17" s="1"/>
  <c r="E41" i="17"/>
  <c r="D41" i="17"/>
  <c r="H40" i="17"/>
  <c r="G40" i="17"/>
  <c r="I40" i="17" s="1"/>
  <c r="E40" i="17"/>
  <c r="D40" i="17"/>
  <c r="H39" i="17"/>
  <c r="G39" i="17"/>
  <c r="I39" i="17" s="1"/>
  <c r="E39" i="17"/>
  <c r="D39" i="17"/>
  <c r="F39" i="17" s="1"/>
  <c r="H38" i="17"/>
  <c r="G38" i="17"/>
  <c r="I38" i="17" s="1"/>
  <c r="E38" i="17"/>
  <c r="D38" i="17"/>
  <c r="K38" i="17" s="1"/>
  <c r="H37" i="17"/>
  <c r="G37" i="17"/>
  <c r="I37" i="17" s="1"/>
  <c r="E37" i="17"/>
  <c r="D37" i="17"/>
  <c r="H36" i="17"/>
  <c r="G36" i="17"/>
  <c r="I36" i="17" s="1"/>
  <c r="E36" i="17"/>
  <c r="D36" i="17"/>
  <c r="F36" i="17" s="1"/>
  <c r="H35" i="17"/>
  <c r="G35" i="17"/>
  <c r="E35" i="17"/>
  <c r="D35" i="17"/>
  <c r="K35" i="17" s="1"/>
  <c r="H34" i="17"/>
  <c r="G34" i="17"/>
  <c r="I34" i="17" s="1"/>
  <c r="E34" i="17"/>
  <c r="D34" i="17"/>
  <c r="F34" i="17" s="1"/>
  <c r="H33" i="17"/>
  <c r="G33" i="17"/>
  <c r="I33" i="17" s="1"/>
  <c r="E33" i="17"/>
  <c r="D33" i="17"/>
  <c r="H32" i="17"/>
  <c r="G32" i="17"/>
  <c r="I32" i="17" s="1"/>
  <c r="E32" i="17"/>
  <c r="D32" i="17"/>
  <c r="F32" i="17" s="1"/>
  <c r="H31" i="17"/>
  <c r="G31" i="17"/>
  <c r="I31" i="17" s="1"/>
  <c r="E31" i="17"/>
  <c r="D31" i="17"/>
  <c r="F31" i="17" s="1"/>
  <c r="H30" i="17"/>
  <c r="G30" i="17"/>
  <c r="I30" i="17" s="1"/>
  <c r="E30" i="17"/>
  <c r="D30" i="17"/>
  <c r="K30" i="17" s="1"/>
  <c r="K29" i="17"/>
  <c r="H29" i="17"/>
  <c r="G29" i="17"/>
  <c r="I29" i="17" s="1"/>
  <c r="E29" i="17"/>
  <c r="D29" i="17"/>
  <c r="F29" i="17" s="1"/>
  <c r="K28" i="17"/>
  <c r="H28" i="17"/>
  <c r="G28" i="17"/>
  <c r="I28" i="17" s="1"/>
  <c r="F28" i="17"/>
  <c r="E28" i="17"/>
  <c r="D28" i="17"/>
  <c r="H27" i="17"/>
  <c r="G27" i="17"/>
  <c r="I27" i="17" s="1"/>
  <c r="E27" i="17"/>
  <c r="D27" i="17"/>
  <c r="K27" i="17" s="1"/>
  <c r="H26" i="17"/>
  <c r="G26" i="17"/>
  <c r="I26" i="17" s="1"/>
  <c r="E26" i="17"/>
  <c r="D26" i="17"/>
  <c r="F26" i="17" s="1"/>
  <c r="H25" i="17"/>
  <c r="G25" i="17"/>
  <c r="E25" i="17"/>
  <c r="D25" i="17"/>
  <c r="H24" i="17"/>
  <c r="G24" i="17"/>
  <c r="E24" i="17"/>
  <c r="D24" i="17"/>
  <c r="H23" i="17"/>
  <c r="G23" i="17"/>
  <c r="I23" i="17" s="1"/>
  <c r="E23" i="17"/>
  <c r="D23" i="17"/>
  <c r="F23" i="17" s="1"/>
  <c r="I22" i="17"/>
  <c r="H22" i="17"/>
  <c r="G22" i="17"/>
  <c r="E22" i="17"/>
  <c r="D22" i="17"/>
  <c r="K22" i="17" s="1"/>
  <c r="H21" i="17"/>
  <c r="G21" i="17"/>
  <c r="I21" i="17" s="1"/>
  <c r="E21" i="17"/>
  <c r="D21" i="17"/>
  <c r="H20" i="17"/>
  <c r="G20" i="17"/>
  <c r="I20" i="17" s="1"/>
  <c r="E20" i="17"/>
  <c r="D20" i="17"/>
  <c r="H19" i="17"/>
  <c r="G19" i="17"/>
  <c r="E19" i="17"/>
  <c r="D19" i="17"/>
  <c r="H18" i="17"/>
  <c r="G18" i="17"/>
  <c r="E18" i="17"/>
  <c r="D18" i="17"/>
  <c r="H17" i="17"/>
  <c r="G17" i="17"/>
  <c r="I17" i="17" s="1"/>
  <c r="E17" i="17"/>
  <c r="D17" i="17"/>
  <c r="K17" i="17" s="1"/>
  <c r="K16" i="17"/>
  <c r="H16" i="17"/>
  <c r="G16" i="17"/>
  <c r="I16" i="17" s="1"/>
  <c r="E16" i="17"/>
  <c r="D16" i="17"/>
  <c r="F16" i="17" s="1"/>
  <c r="H15" i="17"/>
  <c r="G15" i="17"/>
  <c r="I15" i="17" s="1"/>
  <c r="E15" i="17"/>
  <c r="D15" i="17"/>
  <c r="F15" i="17" s="1"/>
  <c r="H14" i="17"/>
  <c r="G14" i="17"/>
  <c r="I14" i="17" s="1"/>
  <c r="E14" i="17"/>
  <c r="D14" i="17"/>
  <c r="K14" i="17" s="1"/>
  <c r="H13" i="17"/>
  <c r="G13" i="17"/>
  <c r="I13" i="17" s="1"/>
  <c r="E13" i="17"/>
  <c r="D13" i="17"/>
  <c r="H12" i="17"/>
  <c r="G12" i="17"/>
  <c r="I12" i="17" s="1"/>
  <c r="E12" i="17"/>
  <c r="D12" i="17"/>
  <c r="F12" i="17" s="1"/>
  <c r="H11" i="17"/>
  <c r="G11" i="17"/>
  <c r="I11" i="17" s="1"/>
  <c r="E11" i="17"/>
  <c r="D11" i="17"/>
  <c r="K11" i="17" s="1"/>
  <c r="H110" i="19"/>
  <c r="G110" i="19"/>
  <c r="I110" i="19" s="1"/>
  <c r="E110" i="19"/>
  <c r="D110" i="19"/>
  <c r="K110" i="19" s="1"/>
  <c r="C110" i="19"/>
  <c r="B110" i="19"/>
  <c r="H109" i="19"/>
  <c r="G109" i="19"/>
  <c r="I109" i="19" s="1"/>
  <c r="E109" i="19"/>
  <c r="D109" i="19"/>
  <c r="K109" i="19" s="1"/>
  <c r="C109" i="19"/>
  <c r="B109" i="19"/>
  <c r="H108" i="19"/>
  <c r="G108" i="19"/>
  <c r="I108" i="19" s="1"/>
  <c r="E108" i="19"/>
  <c r="D108" i="19"/>
  <c r="K108" i="19" s="1"/>
  <c r="C108" i="19"/>
  <c r="B108" i="19"/>
  <c r="H107" i="19"/>
  <c r="G107" i="19"/>
  <c r="I107" i="19" s="1"/>
  <c r="E107" i="19"/>
  <c r="D107" i="19"/>
  <c r="F107" i="19" s="1"/>
  <c r="C107" i="19"/>
  <c r="B107" i="19"/>
  <c r="H106" i="19"/>
  <c r="G106" i="19"/>
  <c r="I106" i="19" s="1"/>
  <c r="E106" i="19"/>
  <c r="D106" i="19"/>
  <c r="F106" i="19" s="1"/>
  <c r="C106" i="19"/>
  <c r="B106" i="19"/>
  <c r="H105" i="19"/>
  <c r="G105" i="19"/>
  <c r="I105" i="19" s="1"/>
  <c r="E105" i="19"/>
  <c r="D105" i="19"/>
  <c r="F105" i="19" s="1"/>
  <c r="C105" i="19"/>
  <c r="B105" i="19"/>
  <c r="H104" i="19"/>
  <c r="G104" i="19"/>
  <c r="I104" i="19" s="1"/>
  <c r="E104" i="19"/>
  <c r="D104" i="19"/>
  <c r="F104" i="19" s="1"/>
  <c r="C104" i="19"/>
  <c r="B104" i="19"/>
  <c r="H103" i="19"/>
  <c r="G103" i="19"/>
  <c r="E103" i="19"/>
  <c r="D103" i="19"/>
  <c r="F103" i="19" s="1"/>
  <c r="C103" i="19"/>
  <c r="B103" i="19"/>
  <c r="H102" i="19"/>
  <c r="G102" i="19"/>
  <c r="I102" i="19" s="1"/>
  <c r="E102" i="19"/>
  <c r="D102" i="19"/>
  <c r="K102" i="19" s="1"/>
  <c r="C102" i="19"/>
  <c r="B102" i="19"/>
  <c r="H101" i="19"/>
  <c r="G101" i="19"/>
  <c r="I101" i="19" s="1"/>
  <c r="E101" i="19"/>
  <c r="D101" i="19"/>
  <c r="K101" i="19" s="1"/>
  <c r="C101" i="19"/>
  <c r="B101" i="19"/>
  <c r="H100" i="19"/>
  <c r="G100" i="19"/>
  <c r="E100" i="19"/>
  <c r="D100" i="19"/>
  <c r="C100" i="19"/>
  <c r="B100" i="19"/>
  <c r="H99" i="19"/>
  <c r="G99" i="19"/>
  <c r="I99" i="19" s="1"/>
  <c r="E99" i="19"/>
  <c r="D99" i="19"/>
  <c r="F99" i="19" s="1"/>
  <c r="C99" i="19"/>
  <c r="B99" i="19"/>
  <c r="H98" i="19"/>
  <c r="G98" i="19"/>
  <c r="I98" i="19" s="1"/>
  <c r="E98" i="19"/>
  <c r="D98" i="19"/>
  <c r="F98" i="19" s="1"/>
  <c r="C98" i="19"/>
  <c r="B98" i="19"/>
  <c r="H97" i="19"/>
  <c r="G97" i="19"/>
  <c r="I97" i="19" s="1"/>
  <c r="E97" i="19"/>
  <c r="D97" i="19"/>
  <c r="F97" i="19" s="1"/>
  <c r="C97" i="19"/>
  <c r="B97" i="19"/>
  <c r="H96" i="19"/>
  <c r="G96" i="19"/>
  <c r="I96" i="19" s="1"/>
  <c r="E96" i="19"/>
  <c r="D96" i="19"/>
  <c r="F96" i="19" s="1"/>
  <c r="C96" i="19"/>
  <c r="B96" i="19"/>
  <c r="H95" i="19"/>
  <c r="G95" i="19"/>
  <c r="I95" i="19" s="1"/>
  <c r="E95" i="19"/>
  <c r="D95" i="19"/>
  <c r="C95" i="19"/>
  <c r="B95" i="19"/>
  <c r="H94" i="19"/>
  <c r="G94" i="19"/>
  <c r="I94" i="19" s="1"/>
  <c r="E94" i="19"/>
  <c r="D94" i="19"/>
  <c r="K94" i="19" s="1"/>
  <c r="C94" i="19"/>
  <c r="B94" i="19"/>
  <c r="H93" i="19"/>
  <c r="G93" i="19"/>
  <c r="I93" i="19" s="1"/>
  <c r="E93" i="19"/>
  <c r="D93" i="19"/>
  <c r="K93" i="19" s="1"/>
  <c r="C93" i="19"/>
  <c r="B93" i="19"/>
  <c r="H92" i="19"/>
  <c r="G92" i="19"/>
  <c r="E92" i="19"/>
  <c r="D92" i="19"/>
  <c r="C92" i="19"/>
  <c r="B92" i="19"/>
  <c r="H91" i="19"/>
  <c r="G91" i="19"/>
  <c r="I91" i="19" s="1"/>
  <c r="E91" i="19"/>
  <c r="D91" i="19"/>
  <c r="F91" i="19" s="1"/>
  <c r="C91" i="19"/>
  <c r="B91" i="19"/>
  <c r="H90" i="19"/>
  <c r="G90" i="19"/>
  <c r="I90" i="19" s="1"/>
  <c r="E90" i="19"/>
  <c r="D90" i="19"/>
  <c r="K90" i="19" s="1"/>
  <c r="C90" i="19"/>
  <c r="B90" i="19"/>
  <c r="H89" i="19"/>
  <c r="G89" i="19"/>
  <c r="E89" i="19"/>
  <c r="D89" i="19"/>
  <c r="F89" i="19" s="1"/>
  <c r="C89" i="19"/>
  <c r="B89" i="19"/>
  <c r="H88" i="19"/>
  <c r="G88" i="19"/>
  <c r="I88" i="19" s="1"/>
  <c r="E88" i="19"/>
  <c r="D88" i="19"/>
  <c r="C88" i="19"/>
  <c r="B88" i="19"/>
  <c r="H87" i="19"/>
  <c r="G87" i="19"/>
  <c r="I87" i="19" s="1"/>
  <c r="F87" i="19"/>
  <c r="E87" i="19"/>
  <c r="D87" i="19"/>
  <c r="K87" i="19" s="1"/>
  <c r="C87" i="19"/>
  <c r="B87" i="19"/>
  <c r="H86" i="19"/>
  <c r="G86" i="19"/>
  <c r="I86" i="19" s="1"/>
  <c r="E86" i="19"/>
  <c r="D86" i="19"/>
  <c r="K86" i="19" s="1"/>
  <c r="C86" i="19"/>
  <c r="B86" i="19"/>
  <c r="H85" i="19"/>
  <c r="G85" i="19"/>
  <c r="I85" i="19" s="1"/>
  <c r="E85" i="19"/>
  <c r="D85" i="19"/>
  <c r="K85" i="19" s="1"/>
  <c r="C85" i="19"/>
  <c r="B85" i="19"/>
  <c r="H84" i="19"/>
  <c r="G84" i="19"/>
  <c r="I84" i="19" s="1"/>
  <c r="E84" i="19"/>
  <c r="D84" i="19"/>
  <c r="K84" i="19" s="1"/>
  <c r="C84" i="19"/>
  <c r="B84" i="19"/>
  <c r="H83" i="19"/>
  <c r="G83" i="19"/>
  <c r="I83" i="19" s="1"/>
  <c r="E83" i="19"/>
  <c r="D83" i="19"/>
  <c r="K83" i="19" s="1"/>
  <c r="C83" i="19"/>
  <c r="B83" i="19"/>
  <c r="H82" i="19"/>
  <c r="G82" i="19"/>
  <c r="I82" i="19" s="1"/>
  <c r="E82" i="19"/>
  <c r="D82" i="19"/>
  <c r="K82" i="19" s="1"/>
  <c r="C82" i="19"/>
  <c r="B82" i="19"/>
  <c r="H81" i="19"/>
  <c r="G81" i="19"/>
  <c r="I81" i="19" s="1"/>
  <c r="E81" i="19"/>
  <c r="D81" i="19"/>
  <c r="F81" i="19" s="1"/>
  <c r="C81" i="19"/>
  <c r="B81" i="19"/>
  <c r="H80" i="19"/>
  <c r="G80" i="19"/>
  <c r="I80" i="19" s="1"/>
  <c r="E80" i="19"/>
  <c r="D80" i="19"/>
  <c r="F80" i="19" s="1"/>
  <c r="C80" i="19"/>
  <c r="B80" i="19"/>
  <c r="H79" i="19"/>
  <c r="G79" i="19"/>
  <c r="E79" i="19"/>
  <c r="D79" i="19"/>
  <c r="F79" i="19" s="1"/>
  <c r="C79" i="19"/>
  <c r="B79" i="19"/>
  <c r="H78" i="19"/>
  <c r="G78" i="19"/>
  <c r="I78" i="19" s="1"/>
  <c r="E78" i="19"/>
  <c r="D78" i="19"/>
  <c r="K78" i="19" s="1"/>
  <c r="C78" i="19"/>
  <c r="B78" i="19"/>
  <c r="H77" i="19"/>
  <c r="G77" i="19"/>
  <c r="I77" i="19" s="1"/>
  <c r="E77" i="19"/>
  <c r="D77" i="19"/>
  <c r="K77" i="19" s="1"/>
  <c r="C77" i="19"/>
  <c r="B77" i="19"/>
  <c r="H76" i="19"/>
  <c r="G76" i="19"/>
  <c r="I76" i="19" s="1"/>
  <c r="E76" i="19"/>
  <c r="D76" i="19"/>
  <c r="K76" i="19" s="1"/>
  <c r="C76" i="19"/>
  <c r="B76" i="19"/>
  <c r="H75" i="19"/>
  <c r="G75" i="19"/>
  <c r="I75" i="19" s="1"/>
  <c r="E75" i="19"/>
  <c r="D75" i="19"/>
  <c r="K75" i="19" s="1"/>
  <c r="C75" i="19"/>
  <c r="B75" i="19"/>
  <c r="H74" i="19"/>
  <c r="G74" i="19"/>
  <c r="E74" i="19"/>
  <c r="D74" i="19"/>
  <c r="C74" i="19"/>
  <c r="B74" i="19"/>
  <c r="H73" i="19"/>
  <c r="G73" i="19"/>
  <c r="E73" i="19"/>
  <c r="D73" i="19"/>
  <c r="C73" i="19"/>
  <c r="B73" i="19"/>
  <c r="H72" i="19"/>
  <c r="G72" i="19"/>
  <c r="I72" i="19" s="1"/>
  <c r="E72" i="19"/>
  <c r="D72" i="19"/>
  <c r="F72" i="19" s="1"/>
  <c r="C72" i="19"/>
  <c r="B72" i="19"/>
  <c r="H71" i="19"/>
  <c r="G71" i="19"/>
  <c r="I71" i="19" s="1"/>
  <c r="E71" i="19"/>
  <c r="D71" i="19"/>
  <c r="K71" i="19" s="1"/>
  <c r="C71" i="19"/>
  <c r="B71" i="19"/>
  <c r="H70" i="19"/>
  <c r="G70" i="19"/>
  <c r="E70" i="19"/>
  <c r="D70" i="19"/>
  <c r="C70" i="19"/>
  <c r="B70" i="19"/>
  <c r="H69" i="19"/>
  <c r="G69" i="19"/>
  <c r="I69" i="19" s="1"/>
  <c r="E69" i="19"/>
  <c r="D69" i="19"/>
  <c r="K69" i="19" s="1"/>
  <c r="C69" i="19"/>
  <c r="B69" i="19"/>
  <c r="H68" i="19"/>
  <c r="G68" i="19"/>
  <c r="I68" i="19" s="1"/>
  <c r="E68" i="19"/>
  <c r="D68" i="19"/>
  <c r="K68" i="19" s="1"/>
  <c r="C68" i="19"/>
  <c r="B68" i="19"/>
  <c r="H67" i="19"/>
  <c r="G67" i="19"/>
  <c r="I67" i="19" s="1"/>
  <c r="E67" i="19"/>
  <c r="D67" i="19"/>
  <c r="K67" i="19" s="1"/>
  <c r="C67" i="19"/>
  <c r="B67" i="19"/>
  <c r="H66" i="19"/>
  <c r="G66" i="19"/>
  <c r="I66" i="19" s="1"/>
  <c r="E66" i="19"/>
  <c r="D66" i="19"/>
  <c r="K66" i="19" s="1"/>
  <c r="C66" i="19"/>
  <c r="B66" i="19"/>
  <c r="H65" i="19"/>
  <c r="G65" i="19"/>
  <c r="I65" i="19" s="1"/>
  <c r="E65" i="19"/>
  <c r="D65" i="19"/>
  <c r="F65" i="19" s="1"/>
  <c r="C65" i="19"/>
  <c r="B65" i="19"/>
  <c r="H64" i="19"/>
  <c r="G64" i="19"/>
  <c r="E64" i="19"/>
  <c r="D64" i="19"/>
  <c r="C64" i="19"/>
  <c r="B64" i="19"/>
  <c r="H63" i="19"/>
  <c r="G63" i="19"/>
  <c r="E63" i="19"/>
  <c r="D63" i="19"/>
  <c r="C63" i="19"/>
  <c r="B63" i="19"/>
  <c r="H62" i="19"/>
  <c r="G62" i="19"/>
  <c r="E62" i="19"/>
  <c r="D62" i="19"/>
  <c r="C62" i="19"/>
  <c r="B62" i="19"/>
  <c r="H61" i="19"/>
  <c r="G61" i="19"/>
  <c r="I61" i="19" s="1"/>
  <c r="E61" i="19"/>
  <c r="D61" i="19"/>
  <c r="K61" i="19" s="1"/>
  <c r="C61" i="19"/>
  <c r="B61" i="19"/>
  <c r="H60" i="19"/>
  <c r="G60" i="19"/>
  <c r="E60" i="19"/>
  <c r="D60" i="19"/>
  <c r="C60" i="19"/>
  <c r="B60" i="19"/>
  <c r="K59" i="19"/>
  <c r="H59" i="19"/>
  <c r="G59" i="19"/>
  <c r="I59" i="19" s="1"/>
  <c r="E59" i="19"/>
  <c r="D59" i="19"/>
  <c r="F59" i="19" s="1"/>
  <c r="C59" i="19"/>
  <c r="B59" i="19"/>
  <c r="H58" i="19"/>
  <c r="G58" i="19"/>
  <c r="E58" i="19"/>
  <c r="D58" i="19"/>
  <c r="C58" i="19"/>
  <c r="B58" i="19"/>
  <c r="H57" i="19"/>
  <c r="G57" i="19"/>
  <c r="I57" i="19" s="1"/>
  <c r="E57" i="19"/>
  <c r="D57" i="19"/>
  <c r="F57" i="19" s="1"/>
  <c r="C57" i="19"/>
  <c r="B57" i="19"/>
  <c r="H56" i="19"/>
  <c r="G56" i="19"/>
  <c r="I56" i="19" s="1"/>
  <c r="E56" i="19"/>
  <c r="D56" i="19"/>
  <c r="F56" i="19" s="1"/>
  <c r="C56" i="19"/>
  <c r="B56" i="19"/>
  <c r="H55" i="19"/>
  <c r="G55" i="19"/>
  <c r="I55" i="19" s="1"/>
  <c r="E55" i="19"/>
  <c r="D55" i="19"/>
  <c r="F55" i="19" s="1"/>
  <c r="C55" i="19"/>
  <c r="B55" i="19"/>
  <c r="H54" i="19"/>
  <c r="G54" i="19"/>
  <c r="I54" i="19" s="1"/>
  <c r="E54" i="19"/>
  <c r="D54" i="19"/>
  <c r="F54" i="19" s="1"/>
  <c r="C54" i="19"/>
  <c r="B54" i="19"/>
  <c r="H53" i="19"/>
  <c r="G53" i="19"/>
  <c r="I53" i="19" s="1"/>
  <c r="E53" i="19"/>
  <c r="D53" i="19"/>
  <c r="K53" i="19" s="1"/>
  <c r="C53" i="19"/>
  <c r="B53" i="19"/>
  <c r="H52" i="19"/>
  <c r="G52" i="19"/>
  <c r="I52" i="19" s="1"/>
  <c r="E52" i="19"/>
  <c r="D52" i="19"/>
  <c r="K52" i="19" s="1"/>
  <c r="C52" i="19"/>
  <c r="B52" i="19"/>
  <c r="H51" i="19"/>
  <c r="G51" i="19"/>
  <c r="I51" i="19" s="1"/>
  <c r="E51" i="19"/>
  <c r="D51" i="19"/>
  <c r="K51" i="19" s="1"/>
  <c r="C51" i="19"/>
  <c r="B51" i="19"/>
  <c r="H50" i="19"/>
  <c r="G50" i="19"/>
  <c r="E50" i="19"/>
  <c r="D50" i="19"/>
  <c r="F50" i="19" s="1"/>
  <c r="C50" i="19"/>
  <c r="B50" i="19"/>
  <c r="H49" i="19"/>
  <c r="G49" i="19"/>
  <c r="I49" i="19" s="1"/>
  <c r="E49" i="19"/>
  <c r="D49" i="19"/>
  <c r="F49" i="19" s="1"/>
  <c r="C49" i="19"/>
  <c r="B49" i="19"/>
  <c r="H48" i="19"/>
  <c r="G48" i="19"/>
  <c r="I48" i="19" s="1"/>
  <c r="E48" i="19"/>
  <c r="D48" i="19"/>
  <c r="F48" i="19" s="1"/>
  <c r="C48" i="19"/>
  <c r="B48" i="19"/>
  <c r="H47" i="19"/>
  <c r="G47" i="19"/>
  <c r="I47" i="19" s="1"/>
  <c r="E47" i="19"/>
  <c r="D47" i="19"/>
  <c r="F47" i="19" s="1"/>
  <c r="C47" i="19"/>
  <c r="B47" i="19"/>
  <c r="H46" i="19"/>
  <c r="G46" i="19"/>
  <c r="I46" i="19" s="1"/>
  <c r="E46" i="19"/>
  <c r="D46" i="19"/>
  <c r="K46" i="19" s="1"/>
  <c r="C46" i="19"/>
  <c r="B46" i="19"/>
  <c r="H45" i="19"/>
  <c r="G45" i="19"/>
  <c r="E45" i="19"/>
  <c r="D45" i="19"/>
  <c r="K45" i="19" s="1"/>
  <c r="C45" i="19"/>
  <c r="B45" i="19"/>
  <c r="H44" i="19"/>
  <c r="G44" i="19"/>
  <c r="I44" i="19" s="1"/>
  <c r="E44" i="19"/>
  <c r="D44" i="19"/>
  <c r="K44" i="19" s="1"/>
  <c r="C44" i="19"/>
  <c r="B44" i="19"/>
  <c r="K43" i="19"/>
  <c r="H43" i="19"/>
  <c r="G43" i="19"/>
  <c r="I43" i="19" s="1"/>
  <c r="E43" i="19"/>
  <c r="D43" i="19"/>
  <c r="F43" i="19" s="1"/>
  <c r="C43" i="19"/>
  <c r="B43" i="19"/>
  <c r="H42" i="19"/>
  <c r="G42" i="19"/>
  <c r="I42" i="19" s="1"/>
  <c r="E42" i="19"/>
  <c r="D42" i="19"/>
  <c r="F42" i="19" s="1"/>
  <c r="C42" i="19"/>
  <c r="B42" i="19"/>
  <c r="H41" i="19"/>
  <c r="G41" i="19"/>
  <c r="I41" i="19" s="1"/>
  <c r="E41" i="19"/>
  <c r="D41" i="19"/>
  <c r="F41" i="19" s="1"/>
  <c r="C41" i="19"/>
  <c r="B41" i="19"/>
  <c r="H40" i="19"/>
  <c r="G40" i="19"/>
  <c r="I40" i="19" s="1"/>
  <c r="E40" i="19"/>
  <c r="D40" i="19"/>
  <c r="F40" i="19" s="1"/>
  <c r="C40" i="19"/>
  <c r="B40" i="19"/>
  <c r="H39" i="19"/>
  <c r="G39" i="19"/>
  <c r="I39" i="19" s="1"/>
  <c r="E39" i="19"/>
  <c r="D39" i="19"/>
  <c r="C39" i="19"/>
  <c r="B39" i="19"/>
  <c r="H38" i="19"/>
  <c r="G38" i="19"/>
  <c r="I38" i="19" s="1"/>
  <c r="E38" i="19"/>
  <c r="D38" i="19"/>
  <c r="C38" i="19"/>
  <c r="B38" i="19"/>
  <c r="H37" i="19"/>
  <c r="G37" i="19"/>
  <c r="I37" i="19" s="1"/>
  <c r="E37" i="19"/>
  <c r="D37" i="19"/>
  <c r="K37" i="19" s="1"/>
  <c r="C37" i="19"/>
  <c r="B37" i="19"/>
  <c r="H36" i="19"/>
  <c r="G36" i="19"/>
  <c r="I36" i="19" s="1"/>
  <c r="E36" i="19"/>
  <c r="D36" i="19"/>
  <c r="K36" i="19" s="1"/>
  <c r="C36" i="19"/>
  <c r="B36" i="19"/>
  <c r="H35" i="19"/>
  <c r="G35" i="19"/>
  <c r="E35" i="19"/>
  <c r="D35" i="19"/>
  <c r="F35" i="19" s="1"/>
  <c r="C35" i="19"/>
  <c r="B35" i="19"/>
  <c r="H34" i="19"/>
  <c r="G34" i="19"/>
  <c r="I34" i="19" s="1"/>
  <c r="E34" i="19"/>
  <c r="D34" i="19"/>
  <c r="F34" i="19" s="1"/>
  <c r="C34" i="19"/>
  <c r="B34" i="19"/>
  <c r="H33" i="19"/>
  <c r="G33" i="19"/>
  <c r="I33" i="19" s="1"/>
  <c r="E33" i="19"/>
  <c r="D33" i="19"/>
  <c r="F33" i="19" s="1"/>
  <c r="C33" i="19"/>
  <c r="B33" i="19"/>
  <c r="H32" i="19"/>
  <c r="G32" i="19"/>
  <c r="I32" i="19" s="1"/>
  <c r="E32" i="19"/>
  <c r="D32" i="19"/>
  <c r="F32" i="19" s="1"/>
  <c r="C32" i="19"/>
  <c r="B32" i="19"/>
  <c r="H31" i="19"/>
  <c r="G31" i="19"/>
  <c r="I31" i="19" s="1"/>
  <c r="E31" i="19"/>
  <c r="D31" i="19"/>
  <c r="K31" i="19" s="1"/>
  <c r="C31" i="19"/>
  <c r="B31" i="19"/>
  <c r="H30" i="19"/>
  <c r="G30" i="19"/>
  <c r="I30" i="19" s="1"/>
  <c r="E30" i="19"/>
  <c r="D30" i="19"/>
  <c r="K30" i="19" s="1"/>
  <c r="C30" i="19"/>
  <c r="B30" i="19"/>
  <c r="H29" i="19"/>
  <c r="G29" i="19"/>
  <c r="I29" i="19" s="1"/>
  <c r="E29" i="19"/>
  <c r="D29" i="19"/>
  <c r="K29" i="19" s="1"/>
  <c r="C29" i="19"/>
  <c r="B29" i="19"/>
  <c r="H28" i="19"/>
  <c r="G28" i="19"/>
  <c r="I28" i="19" s="1"/>
  <c r="E28" i="19"/>
  <c r="D28" i="19"/>
  <c r="K28" i="19" s="1"/>
  <c r="C28" i="19"/>
  <c r="B28" i="19"/>
  <c r="H27" i="19"/>
  <c r="G27" i="19"/>
  <c r="I27" i="19" s="1"/>
  <c r="E27" i="19"/>
  <c r="D27" i="19"/>
  <c r="F27" i="19" s="1"/>
  <c r="C27" i="19"/>
  <c r="B27" i="19"/>
  <c r="H26" i="19"/>
  <c r="G26" i="19"/>
  <c r="I26" i="19" s="1"/>
  <c r="E26" i="19"/>
  <c r="D26" i="19"/>
  <c r="F26" i="19" s="1"/>
  <c r="C26" i="19"/>
  <c r="B26" i="19"/>
  <c r="H25" i="19"/>
  <c r="G25" i="19"/>
  <c r="E25" i="19"/>
  <c r="D25" i="19"/>
  <c r="F25" i="19" s="1"/>
  <c r="C25" i="19"/>
  <c r="B25" i="19"/>
  <c r="H24" i="19"/>
  <c r="G24" i="19"/>
  <c r="E24" i="19"/>
  <c r="D24" i="19"/>
  <c r="C24" i="19"/>
  <c r="B24" i="19"/>
  <c r="H23" i="19"/>
  <c r="G23" i="19"/>
  <c r="I23" i="19" s="1"/>
  <c r="E23" i="19"/>
  <c r="D23" i="19"/>
  <c r="K23" i="19" s="1"/>
  <c r="C23" i="19"/>
  <c r="B23" i="19"/>
  <c r="H22" i="19"/>
  <c r="G22" i="19"/>
  <c r="I22" i="19" s="1"/>
  <c r="E22" i="19"/>
  <c r="D22" i="19"/>
  <c r="K22" i="19" s="1"/>
  <c r="C22" i="19"/>
  <c r="B22" i="19"/>
  <c r="H21" i="19"/>
  <c r="G21" i="19"/>
  <c r="E21" i="19"/>
  <c r="D21" i="19"/>
  <c r="C21" i="19"/>
  <c r="B21" i="19"/>
  <c r="H20" i="19"/>
  <c r="G20" i="19"/>
  <c r="I20" i="19" s="1"/>
  <c r="E20" i="19"/>
  <c r="D20" i="19"/>
  <c r="K20" i="19" s="1"/>
  <c r="C20" i="19"/>
  <c r="B20" i="19"/>
  <c r="H19" i="19"/>
  <c r="G19" i="19"/>
  <c r="E19" i="19"/>
  <c r="D19" i="19"/>
  <c r="C19" i="19"/>
  <c r="B19" i="19"/>
  <c r="H18" i="19"/>
  <c r="G18" i="19"/>
  <c r="E18" i="19"/>
  <c r="D18" i="19"/>
  <c r="C18" i="19"/>
  <c r="B18" i="19"/>
  <c r="H17" i="19"/>
  <c r="G17" i="19"/>
  <c r="I17" i="19" s="1"/>
  <c r="E17" i="19"/>
  <c r="D17" i="19"/>
  <c r="F17" i="19" s="1"/>
  <c r="C17" i="19"/>
  <c r="B17" i="19"/>
  <c r="H16" i="19"/>
  <c r="G16" i="19"/>
  <c r="I16" i="19" s="1"/>
  <c r="E16" i="19"/>
  <c r="D16" i="19"/>
  <c r="F16" i="19" s="1"/>
  <c r="C16" i="19"/>
  <c r="B16" i="19"/>
  <c r="H15" i="19"/>
  <c r="G15" i="19"/>
  <c r="I15" i="19" s="1"/>
  <c r="E15" i="19"/>
  <c r="D15" i="19"/>
  <c r="K15" i="19" s="1"/>
  <c r="C15" i="19"/>
  <c r="B15" i="19"/>
  <c r="H14" i="19"/>
  <c r="G14" i="19"/>
  <c r="I14" i="19" s="1"/>
  <c r="E14" i="19"/>
  <c r="D14" i="19"/>
  <c r="C14" i="19"/>
  <c r="B14" i="19"/>
  <c r="H13" i="19"/>
  <c r="G13" i="19"/>
  <c r="I13" i="19" s="1"/>
  <c r="E13" i="19"/>
  <c r="D13" i="19"/>
  <c r="K13" i="19" s="1"/>
  <c r="C13" i="19"/>
  <c r="B13" i="19"/>
  <c r="I12" i="19"/>
  <c r="H12" i="19"/>
  <c r="G12" i="19"/>
  <c r="E12" i="19"/>
  <c r="D12" i="19"/>
  <c r="K12" i="19" s="1"/>
  <c r="C12" i="19"/>
  <c r="B12" i="19"/>
  <c r="H11" i="19"/>
  <c r="G11" i="19"/>
  <c r="I11" i="19" s="1"/>
  <c r="E11" i="19"/>
  <c r="D11" i="19"/>
  <c r="K11" i="19" s="1"/>
  <c r="C11" i="19"/>
  <c r="B11" i="19"/>
  <c r="H109" i="21"/>
  <c r="G109" i="21"/>
  <c r="I109" i="21" s="1"/>
  <c r="E109" i="21"/>
  <c r="D109" i="21"/>
  <c r="K109" i="21" s="1"/>
  <c r="C109" i="21"/>
  <c r="B109" i="21"/>
  <c r="H108" i="21"/>
  <c r="G108" i="21"/>
  <c r="I108" i="21" s="1"/>
  <c r="E108" i="21"/>
  <c r="D108" i="21"/>
  <c r="F108" i="21" s="1"/>
  <c r="C108" i="21"/>
  <c r="B108" i="21"/>
  <c r="H107" i="21"/>
  <c r="G107" i="21"/>
  <c r="I107" i="21" s="1"/>
  <c r="E107" i="21"/>
  <c r="D107" i="21"/>
  <c r="K107" i="21" s="1"/>
  <c r="C107" i="21"/>
  <c r="B107" i="21"/>
  <c r="H106" i="21"/>
  <c r="G106" i="21"/>
  <c r="I106" i="21" s="1"/>
  <c r="E106" i="21"/>
  <c r="D106" i="21"/>
  <c r="K106" i="21" s="1"/>
  <c r="C106" i="21"/>
  <c r="B106" i="21"/>
  <c r="H105" i="21"/>
  <c r="G105" i="21"/>
  <c r="I105" i="21" s="1"/>
  <c r="E105" i="21"/>
  <c r="D105" i="21"/>
  <c r="F105" i="21" s="1"/>
  <c r="C105" i="21"/>
  <c r="B105" i="21"/>
  <c r="H104" i="21"/>
  <c r="G104" i="21"/>
  <c r="I104" i="21" s="1"/>
  <c r="E104" i="21"/>
  <c r="D104" i="21"/>
  <c r="K104" i="21" s="1"/>
  <c r="C104" i="21"/>
  <c r="B104" i="21"/>
  <c r="H103" i="21"/>
  <c r="G103" i="21"/>
  <c r="E103" i="21"/>
  <c r="D103" i="21"/>
  <c r="C103" i="21"/>
  <c r="B103" i="21"/>
  <c r="H102" i="21"/>
  <c r="G102" i="21"/>
  <c r="I102" i="21" s="1"/>
  <c r="E102" i="21"/>
  <c r="D102" i="21"/>
  <c r="K102" i="21" s="1"/>
  <c r="C102" i="21"/>
  <c r="B102" i="21"/>
  <c r="H101" i="21"/>
  <c r="G101" i="21"/>
  <c r="I101" i="21" s="1"/>
  <c r="E101" i="21"/>
  <c r="D101" i="21"/>
  <c r="K101" i="21" s="1"/>
  <c r="C101" i="21"/>
  <c r="B101" i="21"/>
  <c r="H100" i="21"/>
  <c r="G100" i="21"/>
  <c r="E100" i="21"/>
  <c r="D100" i="21"/>
  <c r="C100" i="21"/>
  <c r="B100" i="21"/>
  <c r="H99" i="21"/>
  <c r="G99" i="21"/>
  <c r="I99" i="21" s="1"/>
  <c r="E99" i="21"/>
  <c r="D99" i="21"/>
  <c r="K99" i="21" s="1"/>
  <c r="C99" i="21"/>
  <c r="B99" i="21"/>
  <c r="H98" i="21"/>
  <c r="G98" i="21"/>
  <c r="I98" i="21" s="1"/>
  <c r="E98" i="21"/>
  <c r="D98" i="21"/>
  <c r="K98" i="21" s="1"/>
  <c r="C98" i="21"/>
  <c r="B98" i="21"/>
  <c r="H97" i="21"/>
  <c r="G97" i="21"/>
  <c r="I97" i="21" s="1"/>
  <c r="E97" i="21"/>
  <c r="D97" i="21"/>
  <c r="F97" i="21" s="1"/>
  <c r="C97" i="21"/>
  <c r="B97" i="21"/>
  <c r="H96" i="21"/>
  <c r="G96" i="21"/>
  <c r="I96" i="21" s="1"/>
  <c r="E96" i="21"/>
  <c r="D96" i="21"/>
  <c r="K96" i="21" s="1"/>
  <c r="C96" i="21"/>
  <c r="B96" i="21"/>
  <c r="H95" i="21"/>
  <c r="G95" i="21"/>
  <c r="E95" i="21"/>
  <c r="D95" i="21"/>
  <c r="C95" i="21"/>
  <c r="B95" i="21"/>
  <c r="H94" i="21"/>
  <c r="G94" i="21"/>
  <c r="E94" i="21"/>
  <c r="D94" i="21"/>
  <c r="C94" i="21"/>
  <c r="B94" i="21"/>
  <c r="H93" i="21"/>
  <c r="G93" i="21"/>
  <c r="E93" i="21"/>
  <c r="D93" i="21"/>
  <c r="C93" i="21"/>
  <c r="B93" i="21"/>
  <c r="H92" i="21"/>
  <c r="G92" i="21"/>
  <c r="E92" i="21"/>
  <c r="D92" i="21"/>
  <c r="C92" i="21"/>
  <c r="B92" i="21"/>
  <c r="H91" i="21"/>
  <c r="G91" i="21"/>
  <c r="I91" i="21" s="1"/>
  <c r="E91" i="21"/>
  <c r="D91" i="21"/>
  <c r="K91" i="21" s="1"/>
  <c r="C91" i="21"/>
  <c r="B91" i="21"/>
  <c r="H90" i="21"/>
  <c r="G90" i="21"/>
  <c r="I90" i="21" s="1"/>
  <c r="E90" i="21"/>
  <c r="D90" i="21"/>
  <c r="K90" i="21" s="1"/>
  <c r="C90" i="21"/>
  <c r="B90" i="21"/>
  <c r="H89" i="21"/>
  <c r="G89" i="21"/>
  <c r="E89" i="21"/>
  <c r="D89" i="21"/>
  <c r="F89" i="21" s="1"/>
  <c r="C89" i="21"/>
  <c r="B89" i="21"/>
  <c r="H88" i="21"/>
  <c r="G88" i="21"/>
  <c r="E88" i="21"/>
  <c r="D88" i="21"/>
  <c r="C88" i="21"/>
  <c r="B88" i="21"/>
  <c r="H87" i="21"/>
  <c r="G87" i="21"/>
  <c r="I87" i="21" s="1"/>
  <c r="E87" i="21"/>
  <c r="D87" i="21"/>
  <c r="F87" i="21" s="1"/>
  <c r="C87" i="21"/>
  <c r="B87" i="21"/>
  <c r="H86" i="21"/>
  <c r="G86" i="21"/>
  <c r="I86" i="21" s="1"/>
  <c r="E86" i="21"/>
  <c r="D86" i="21"/>
  <c r="K86" i="21" s="1"/>
  <c r="C86" i="21"/>
  <c r="B86" i="21"/>
  <c r="H85" i="21"/>
  <c r="G85" i="21"/>
  <c r="E85" i="21"/>
  <c r="D85" i="21"/>
  <c r="C85" i="21"/>
  <c r="B85" i="21"/>
  <c r="H84" i="21"/>
  <c r="G84" i="21"/>
  <c r="I84" i="21" s="1"/>
  <c r="E84" i="21"/>
  <c r="D84" i="21"/>
  <c r="F84" i="21" s="1"/>
  <c r="C84" i="21"/>
  <c r="B84" i="21"/>
  <c r="H83" i="21"/>
  <c r="G83" i="21"/>
  <c r="I83" i="21" s="1"/>
  <c r="E83" i="21"/>
  <c r="D83" i="21"/>
  <c r="F83" i="21" s="1"/>
  <c r="C83" i="21"/>
  <c r="B83" i="21"/>
  <c r="H82" i="21"/>
  <c r="G82" i="21"/>
  <c r="I82" i="21" s="1"/>
  <c r="E82" i="21"/>
  <c r="D82" i="21"/>
  <c r="K82" i="21" s="1"/>
  <c r="C82" i="21"/>
  <c r="B82" i="21"/>
  <c r="H81" i="21"/>
  <c r="G81" i="21"/>
  <c r="E81" i="21"/>
  <c r="D81" i="21"/>
  <c r="C81" i="21"/>
  <c r="B81" i="21"/>
  <c r="H80" i="21"/>
  <c r="G80" i="21"/>
  <c r="I80" i="21" s="1"/>
  <c r="F80" i="21"/>
  <c r="E80" i="21"/>
  <c r="D80" i="21"/>
  <c r="K80" i="21" s="1"/>
  <c r="C80" i="21"/>
  <c r="B80" i="21"/>
  <c r="H79" i="21"/>
  <c r="G79" i="21"/>
  <c r="E79" i="21"/>
  <c r="D79" i="21"/>
  <c r="C79" i="21"/>
  <c r="B79" i="21"/>
  <c r="H78" i="21"/>
  <c r="G78" i="21"/>
  <c r="I78" i="21" s="1"/>
  <c r="E78" i="21"/>
  <c r="D78" i="21"/>
  <c r="C78" i="21"/>
  <c r="B78" i="21"/>
  <c r="H77" i="21"/>
  <c r="I77" i="21" s="1"/>
  <c r="G77" i="21"/>
  <c r="E77" i="21"/>
  <c r="D77" i="21"/>
  <c r="C77" i="21"/>
  <c r="B77" i="21"/>
  <c r="H76" i="21"/>
  <c r="G76" i="21"/>
  <c r="I76" i="21" s="1"/>
  <c r="E76" i="21"/>
  <c r="D76" i="21"/>
  <c r="F76" i="21" s="1"/>
  <c r="C76" i="21"/>
  <c r="B76" i="21"/>
  <c r="I75" i="21"/>
  <c r="H75" i="21"/>
  <c r="G75" i="21"/>
  <c r="E75" i="21"/>
  <c r="D75" i="21"/>
  <c r="F75" i="21" s="1"/>
  <c r="C75" i="21"/>
  <c r="B75" i="21"/>
  <c r="H74" i="21"/>
  <c r="G74" i="21"/>
  <c r="E74" i="21"/>
  <c r="D74" i="21"/>
  <c r="K74" i="21" s="1"/>
  <c r="C74" i="21"/>
  <c r="B74" i="21"/>
  <c r="H73" i="21"/>
  <c r="G73" i="21"/>
  <c r="E73" i="21"/>
  <c r="D73" i="21"/>
  <c r="C73" i="21"/>
  <c r="B73" i="21"/>
  <c r="H72" i="21"/>
  <c r="G72" i="21"/>
  <c r="I72" i="21" s="1"/>
  <c r="E72" i="21"/>
  <c r="D72" i="21"/>
  <c r="K72" i="21" s="1"/>
  <c r="C72" i="21"/>
  <c r="B72" i="21"/>
  <c r="H71" i="21"/>
  <c r="G71" i="21"/>
  <c r="I71" i="21" s="1"/>
  <c r="E71" i="21"/>
  <c r="D71" i="21"/>
  <c r="C71" i="21"/>
  <c r="B71" i="21"/>
  <c r="H70" i="21"/>
  <c r="G70" i="21"/>
  <c r="E70" i="21"/>
  <c r="D70" i="21"/>
  <c r="C70" i="21"/>
  <c r="B70" i="21"/>
  <c r="H69" i="21"/>
  <c r="G69" i="21"/>
  <c r="I69" i="21" s="1"/>
  <c r="E69" i="21"/>
  <c r="D69" i="21"/>
  <c r="K69" i="21" s="1"/>
  <c r="C69" i="21"/>
  <c r="B69" i="21"/>
  <c r="H68" i="21"/>
  <c r="G68" i="21"/>
  <c r="I68" i="21" s="1"/>
  <c r="E68" i="21"/>
  <c r="D68" i="21"/>
  <c r="C68" i="21"/>
  <c r="B68" i="21"/>
  <c r="H67" i="21"/>
  <c r="G67" i="21"/>
  <c r="E67" i="21"/>
  <c r="D67" i="21"/>
  <c r="F67" i="21" s="1"/>
  <c r="C67" i="21"/>
  <c r="B67" i="21"/>
  <c r="H66" i="21"/>
  <c r="G66" i="21"/>
  <c r="E66" i="21"/>
  <c r="D66" i="21"/>
  <c r="C66" i="21"/>
  <c r="B66" i="21"/>
  <c r="H65" i="21"/>
  <c r="G65" i="21"/>
  <c r="I65" i="21" s="1"/>
  <c r="E65" i="21"/>
  <c r="D65" i="21"/>
  <c r="F65" i="21" s="1"/>
  <c r="C65" i="21"/>
  <c r="B65" i="21"/>
  <c r="H64" i="21"/>
  <c r="G64" i="21"/>
  <c r="E64" i="21"/>
  <c r="D64" i="21"/>
  <c r="C64" i="21"/>
  <c r="B64" i="21"/>
  <c r="H63" i="21"/>
  <c r="G63" i="21"/>
  <c r="E63" i="21"/>
  <c r="D63" i="21"/>
  <c r="F63" i="21" s="1"/>
  <c r="C63" i="21"/>
  <c r="B63" i="21"/>
  <c r="H62" i="21"/>
  <c r="G62" i="21"/>
  <c r="I62" i="21" s="1"/>
  <c r="E62" i="21"/>
  <c r="F62" i="21" s="1"/>
  <c r="D62" i="21"/>
  <c r="C62" i="21"/>
  <c r="B62" i="21"/>
  <c r="H61" i="21"/>
  <c r="G61" i="21"/>
  <c r="I61" i="21" s="1"/>
  <c r="E61" i="21"/>
  <c r="D61" i="21"/>
  <c r="K61" i="21" s="1"/>
  <c r="C61" i="21"/>
  <c r="B61" i="21"/>
  <c r="H60" i="21"/>
  <c r="G60" i="21"/>
  <c r="E60" i="21"/>
  <c r="D60" i="21"/>
  <c r="C60" i="21"/>
  <c r="B60" i="21"/>
  <c r="H59" i="21"/>
  <c r="G59" i="21"/>
  <c r="I59" i="21" s="1"/>
  <c r="E59" i="21"/>
  <c r="D59" i="21"/>
  <c r="F59" i="21" s="1"/>
  <c r="C59" i="21"/>
  <c r="B59" i="21"/>
  <c r="H58" i="21"/>
  <c r="G58" i="21"/>
  <c r="E58" i="21"/>
  <c r="D58" i="21"/>
  <c r="C58" i="21"/>
  <c r="B58" i="21"/>
  <c r="H57" i="21"/>
  <c r="G57" i="21"/>
  <c r="I57" i="21" s="1"/>
  <c r="E57" i="21"/>
  <c r="D57" i="21"/>
  <c r="F57" i="21" s="1"/>
  <c r="C57" i="21"/>
  <c r="B57" i="21"/>
  <c r="H56" i="21"/>
  <c r="G56" i="21"/>
  <c r="E56" i="21"/>
  <c r="D56" i="21"/>
  <c r="C56" i="21"/>
  <c r="B56" i="21"/>
  <c r="H55" i="21"/>
  <c r="G55" i="21"/>
  <c r="I55" i="21" s="1"/>
  <c r="E55" i="21"/>
  <c r="D55" i="21"/>
  <c r="F55" i="21" s="1"/>
  <c r="C55" i="21"/>
  <c r="B55" i="21"/>
  <c r="H54" i="21"/>
  <c r="G54" i="21"/>
  <c r="I54" i="21" s="1"/>
  <c r="F54" i="21"/>
  <c r="E54" i="21"/>
  <c r="D54" i="21"/>
  <c r="K54" i="21" s="1"/>
  <c r="C54" i="21"/>
  <c r="B54" i="21"/>
  <c r="H53" i="21"/>
  <c r="G53" i="21"/>
  <c r="I53" i="21" s="1"/>
  <c r="E53" i="21"/>
  <c r="D53" i="21"/>
  <c r="K53" i="21" s="1"/>
  <c r="C53" i="21"/>
  <c r="B53" i="21"/>
  <c r="H52" i="21"/>
  <c r="G52" i="21"/>
  <c r="I52" i="21" s="1"/>
  <c r="E52" i="21"/>
  <c r="D52" i="21"/>
  <c r="F52" i="21" s="1"/>
  <c r="C52" i="21"/>
  <c r="B52" i="21"/>
  <c r="H51" i="21"/>
  <c r="G51" i="21"/>
  <c r="I51" i="21" s="1"/>
  <c r="E51" i="21"/>
  <c r="D51" i="21"/>
  <c r="F51" i="21" s="1"/>
  <c r="C51" i="21"/>
  <c r="B51" i="21"/>
  <c r="H50" i="21"/>
  <c r="G50" i="21"/>
  <c r="E50" i="21"/>
  <c r="D50" i="21"/>
  <c r="C50" i="21"/>
  <c r="B50" i="21"/>
  <c r="H49" i="21"/>
  <c r="G49" i="21"/>
  <c r="I49" i="21" s="1"/>
  <c r="E49" i="21"/>
  <c r="D49" i="21"/>
  <c r="F49" i="21" s="1"/>
  <c r="C49" i="21"/>
  <c r="B49" i="21"/>
  <c r="H48" i="21"/>
  <c r="G48" i="21"/>
  <c r="I48" i="21" s="1"/>
  <c r="E48" i="21"/>
  <c r="D48" i="21"/>
  <c r="K48" i="21" s="1"/>
  <c r="C48" i="21"/>
  <c r="B48" i="21"/>
  <c r="H47" i="21"/>
  <c r="G47" i="21"/>
  <c r="I47" i="21" s="1"/>
  <c r="E47" i="21"/>
  <c r="D47" i="21"/>
  <c r="C47" i="21"/>
  <c r="B47" i="21"/>
  <c r="H46" i="21"/>
  <c r="G46" i="21"/>
  <c r="I46" i="21" s="1"/>
  <c r="E46" i="21"/>
  <c r="D46" i="21"/>
  <c r="C46" i="21"/>
  <c r="B46" i="21"/>
  <c r="H45" i="21"/>
  <c r="G45" i="21"/>
  <c r="E45" i="21"/>
  <c r="D45" i="21"/>
  <c r="K45" i="21" s="1"/>
  <c r="C45" i="21"/>
  <c r="B45" i="21"/>
  <c r="H44" i="21"/>
  <c r="G44" i="21"/>
  <c r="I44" i="21" s="1"/>
  <c r="E44" i="21"/>
  <c r="D44" i="21"/>
  <c r="K44" i="21" s="1"/>
  <c r="C44" i="21"/>
  <c r="B44" i="21"/>
  <c r="H43" i="21"/>
  <c r="G43" i="21"/>
  <c r="I43" i="21" s="1"/>
  <c r="E43" i="21"/>
  <c r="D43" i="21"/>
  <c r="K43" i="21" s="1"/>
  <c r="C43" i="21"/>
  <c r="B43" i="21"/>
  <c r="H42" i="21"/>
  <c r="G42" i="21"/>
  <c r="I42" i="21" s="1"/>
  <c r="E42" i="21"/>
  <c r="D42" i="21"/>
  <c r="K42" i="21" s="1"/>
  <c r="C42" i="21"/>
  <c r="B42" i="21"/>
  <c r="H41" i="21"/>
  <c r="G41" i="21"/>
  <c r="E41" i="21"/>
  <c r="D41" i="21"/>
  <c r="C41" i="21"/>
  <c r="B41" i="21"/>
  <c r="H40" i="21"/>
  <c r="G40" i="21"/>
  <c r="I40" i="21" s="1"/>
  <c r="E40" i="21"/>
  <c r="D40" i="21"/>
  <c r="K40" i="21" s="1"/>
  <c r="C40" i="21"/>
  <c r="B40" i="21"/>
  <c r="H39" i="21"/>
  <c r="G39" i="21"/>
  <c r="I39" i="21" s="1"/>
  <c r="E39" i="21"/>
  <c r="D39" i="21"/>
  <c r="F39" i="21" s="1"/>
  <c r="C39" i="21"/>
  <c r="B39" i="21"/>
  <c r="H38" i="21"/>
  <c r="G38" i="21"/>
  <c r="I38" i="21" s="1"/>
  <c r="E38" i="21"/>
  <c r="D38" i="21"/>
  <c r="K38" i="21" s="1"/>
  <c r="C38" i="21"/>
  <c r="B38" i="21"/>
  <c r="H37" i="21"/>
  <c r="G37" i="21"/>
  <c r="I37" i="21" s="1"/>
  <c r="E37" i="21"/>
  <c r="D37" i="21"/>
  <c r="K37" i="21" s="1"/>
  <c r="C37" i="21"/>
  <c r="B37" i="21"/>
  <c r="H36" i="21"/>
  <c r="G36" i="21"/>
  <c r="I36" i="21" s="1"/>
  <c r="E36" i="21"/>
  <c r="D36" i="21"/>
  <c r="C36" i="21"/>
  <c r="B36" i="21"/>
  <c r="H35" i="21"/>
  <c r="G35" i="21"/>
  <c r="E35" i="21"/>
  <c r="D35" i="21"/>
  <c r="C35" i="21"/>
  <c r="B35" i="21"/>
  <c r="H34" i="21"/>
  <c r="G34" i="21"/>
  <c r="I34" i="21" s="1"/>
  <c r="E34" i="21"/>
  <c r="D34" i="21"/>
  <c r="K34" i="21" s="1"/>
  <c r="C34" i="21"/>
  <c r="B34" i="21"/>
  <c r="H33" i="21"/>
  <c r="G33" i="21"/>
  <c r="I33" i="21" s="1"/>
  <c r="E33" i="21"/>
  <c r="D33" i="21"/>
  <c r="F33" i="21" s="1"/>
  <c r="C33" i="21"/>
  <c r="B33" i="21"/>
  <c r="H32" i="21"/>
  <c r="G32" i="21"/>
  <c r="I32" i="21" s="1"/>
  <c r="E32" i="21"/>
  <c r="D32" i="21"/>
  <c r="K32" i="21" s="1"/>
  <c r="C32" i="21"/>
  <c r="B32" i="21"/>
  <c r="H31" i="21"/>
  <c r="G31" i="21"/>
  <c r="E31" i="21"/>
  <c r="D31" i="21"/>
  <c r="C31" i="21"/>
  <c r="B31" i="21"/>
  <c r="H30" i="21"/>
  <c r="G30" i="21"/>
  <c r="E30" i="21"/>
  <c r="D30" i="21"/>
  <c r="K30" i="21" s="1"/>
  <c r="C30" i="21"/>
  <c r="B30" i="21"/>
  <c r="H29" i="21"/>
  <c r="G29" i="21"/>
  <c r="E29" i="21"/>
  <c r="D29" i="21"/>
  <c r="C29" i="21"/>
  <c r="B29" i="21"/>
  <c r="H28" i="21"/>
  <c r="G28" i="21"/>
  <c r="I28" i="21" s="1"/>
  <c r="E28" i="21"/>
  <c r="D28" i="21"/>
  <c r="K28" i="21" s="1"/>
  <c r="C28" i="21"/>
  <c r="B28" i="21"/>
  <c r="H27" i="21"/>
  <c r="G27" i="21"/>
  <c r="I27" i="21" s="1"/>
  <c r="E27" i="21"/>
  <c r="D27" i="21"/>
  <c r="F27" i="21" s="1"/>
  <c r="C27" i="21"/>
  <c r="B27" i="21"/>
  <c r="H26" i="21"/>
  <c r="G26" i="21"/>
  <c r="I26" i="21" s="1"/>
  <c r="E26" i="21"/>
  <c r="D26" i="21"/>
  <c r="K26" i="21" s="1"/>
  <c r="C26" i="21"/>
  <c r="B26" i="21"/>
  <c r="H25" i="21"/>
  <c r="G25" i="21"/>
  <c r="E25" i="21"/>
  <c r="D25" i="21"/>
  <c r="C25" i="21"/>
  <c r="B25" i="21"/>
  <c r="H24" i="21"/>
  <c r="G24" i="21"/>
  <c r="I24" i="21" s="1"/>
  <c r="E24" i="21"/>
  <c r="D24" i="21"/>
  <c r="C24" i="21"/>
  <c r="B24" i="21"/>
  <c r="H23" i="21"/>
  <c r="G23" i="21"/>
  <c r="I23" i="21" s="1"/>
  <c r="E23" i="21"/>
  <c r="D23" i="21"/>
  <c r="C23" i="21"/>
  <c r="B23" i="21"/>
  <c r="H22" i="21"/>
  <c r="G22" i="21"/>
  <c r="E22" i="21"/>
  <c r="D22" i="21"/>
  <c r="C22" i="21"/>
  <c r="B22" i="21"/>
  <c r="H21" i="21"/>
  <c r="G21" i="21"/>
  <c r="E21" i="21"/>
  <c r="D21" i="21"/>
  <c r="C21" i="21"/>
  <c r="B21" i="21"/>
  <c r="H20" i="21"/>
  <c r="G20" i="21"/>
  <c r="I20" i="21" s="1"/>
  <c r="E20" i="21"/>
  <c r="D20" i="21"/>
  <c r="F20" i="21" s="1"/>
  <c r="C20" i="21"/>
  <c r="B20" i="21"/>
  <c r="H19" i="21"/>
  <c r="G19" i="21"/>
  <c r="E19" i="21"/>
  <c r="D19" i="21"/>
  <c r="F19" i="21" s="1"/>
  <c r="C19" i="21"/>
  <c r="B19" i="21"/>
  <c r="H18" i="21"/>
  <c r="G18" i="21"/>
  <c r="E18" i="21"/>
  <c r="D18" i="21"/>
  <c r="C18" i="21"/>
  <c r="B18" i="21"/>
  <c r="H17" i="21"/>
  <c r="G17" i="21"/>
  <c r="E17" i="21"/>
  <c r="D17" i="21"/>
  <c r="C17" i="21"/>
  <c r="B17" i="21"/>
  <c r="H16" i="21"/>
  <c r="G16" i="21"/>
  <c r="I16" i="21" s="1"/>
  <c r="E16" i="21"/>
  <c r="D16" i="21"/>
  <c r="K16" i="21" s="1"/>
  <c r="C16" i="21"/>
  <c r="B16" i="21"/>
  <c r="H15" i="21"/>
  <c r="G15" i="21"/>
  <c r="I15" i="21" s="1"/>
  <c r="E15" i="21"/>
  <c r="D15" i="21"/>
  <c r="F15" i="21" s="1"/>
  <c r="C15" i="21"/>
  <c r="B15" i="21"/>
  <c r="H14" i="21"/>
  <c r="G14" i="21"/>
  <c r="I14" i="21" s="1"/>
  <c r="E14" i="21"/>
  <c r="D14" i="21"/>
  <c r="K14" i="21" s="1"/>
  <c r="C14" i="21"/>
  <c r="B14" i="21"/>
  <c r="H13" i="21"/>
  <c r="G13" i="21"/>
  <c r="I13" i="21" s="1"/>
  <c r="E13" i="21"/>
  <c r="D13" i="21"/>
  <c r="K13" i="21" s="1"/>
  <c r="C13" i="21"/>
  <c r="B13" i="21"/>
  <c r="H12" i="21"/>
  <c r="G12" i="21"/>
  <c r="I12" i="21" s="1"/>
  <c r="E12" i="21"/>
  <c r="D12" i="21"/>
  <c r="F12" i="21" s="1"/>
  <c r="C12" i="21"/>
  <c r="B12" i="21"/>
  <c r="H11" i="21"/>
  <c r="G11" i="21"/>
  <c r="I11" i="21" s="1"/>
  <c r="E11" i="21"/>
  <c r="D11" i="21"/>
  <c r="K11" i="21" s="1"/>
  <c r="C11" i="21"/>
  <c r="B11" i="21"/>
  <c r="B110" i="17"/>
  <c r="H109" i="1"/>
  <c r="G109" i="1"/>
  <c r="I109" i="1" s="1"/>
  <c r="E109" i="1"/>
  <c r="D109" i="1"/>
  <c r="K109" i="1" s="1"/>
  <c r="C109" i="1"/>
  <c r="C109" i="17" s="1"/>
  <c r="B109" i="1"/>
  <c r="B109" i="17" s="1"/>
  <c r="I108" i="1"/>
  <c r="H108" i="1"/>
  <c r="G108" i="1"/>
  <c r="E108" i="1"/>
  <c r="D108" i="1"/>
  <c r="K108" i="1" s="1"/>
  <c r="C108" i="1"/>
  <c r="C108" i="17" s="1"/>
  <c r="B108" i="1"/>
  <c r="B108" i="17" s="1"/>
  <c r="H107" i="1"/>
  <c r="G107" i="1"/>
  <c r="I107" i="1" s="1"/>
  <c r="E107" i="1"/>
  <c r="D107" i="1"/>
  <c r="F107" i="1" s="1"/>
  <c r="C107" i="1"/>
  <c r="C107" i="17" s="1"/>
  <c r="B107" i="1"/>
  <c r="B107" i="17" s="1"/>
  <c r="H106" i="1"/>
  <c r="G106" i="1"/>
  <c r="I106" i="1" s="1"/>
  <c r="E106" i="1"/>
  <c r="D106" i="1"/>
  <c r="K106" i="1" s="1"/>
  <c r="C106" i="1"/>
  <c r="C106" i="17" s="1"/>
  <c r="B106" i="1"/>
  <c r="B106" i="17" s="1"/>
  <c r="H105" i="1"/>
  <c r="G105" i="1"/>
  <c r="I105" i="1" s="1"/>
  <c r="E105" i="1"/>
  <c r="D105" i="1"/>
  <c r="F105" i="1" s="1"/>
  <c r="C105" i="1"/>
  <c r="C105" i="17" s="1"/>
  <c r="B105" i="1"/>
  <c r="B105" i="17" s="1"/>
  <c r="H104" i="1"/>
  <c r="G104" i="1"/>
  <c r="I104" i="1" s="1"/>
  <c r="E104" i="1"/>
  <c r="D104" i="1"/>
  <c r="C104" i="1"/>
  <c r="C104" i="17" s="1"/>
  <c r="B104" i="1"/>
  <c r="B104" i="17" s="1"/>
  <c r="H103" i="1"/>
  <c r="G103" i="1"/>
  <c r="E103" i="1"/>
  <c r="D103" i="1"/>
  <c r="C103" i="1"/>
  <c r="C103" i="17" s="1"/>
  <c r="B103" i="1"/>
  <c r="B103" i="17" s="1"/>
  <c r="H102" i="1"/>
  <c r="G102" i="1"/>
  <c r="I102" i="1" s="1"/>
  <c r="E102" i="1"/>
  <c r="D102" i="1"/>
  <c r="F102" i="1" s="1"/>
  <c r="C102" i="1"/>
  <c r="C102" i="17" s="1"/>
  <c r="B102" i="1"/>
  <c r="B102" i="17" s="1"/>
  <c r="I101" i="1"/>
  <c r="H101" i="1"/>
  <c r="G101" i="1"/>
  <c r="E101" i="1"/>
  <c r="D101" i="1"/>
  <c r="F101" i="1" s="1"/>
  <c r="C101" i="1"/>
  <c r="C101" i="17" s="1"/>
  <c r="B101" i="1"/>
  <c r="B101" i="17" s="1"/>
  <c r="H100" i="1"/>
  <c r="G100" i="1"/>
  <c r="E100" i="1"/>
  <c r="D100" i="1"/>
  <c r="C100" i="1"/>
  <c r="C100" i="17" s="1"/>
  <c r="B100" i="1"/>
  <c r="B100" i="17" s="1"/>
  <c r="H99" i="1"/>
  <c r="G99" i="1"/>
  <c r="I99" i="1" s="1"/>
  <c r="E99" i="1"/>
  <c r="D99" i="1"/>
  <c r="F99" i="1" s="1"/>
  <c r="C99" i="1"/>
  <c r="C99" i="17" s="1"/>
  <c r="B99" i="1"/>
  <c r="B99" i="17" s="1"/>
  <c r="H98" i="1"/>
  <c r="G98" i="1"/>
  <c r="I98" i="1" s="1"/>
  <c r="E98" i="1"/>
  <c r="D98" i="1"/>
  <c r="C98" i="1"/>
  <c r="C98" i="17" s="1"/>
  <c r="B98" i="1"/>
  <c r="B98" i="17" s="1"/>
  <c r="H97" i="1"/>
  <c r="G97" i="1"/>
  <c r="I97" i="1" s="1"/>
  <c r="E97" i="1"/>
  <c r="D97" i="1"/>
  <c r="F97" i="1" s="1"/>
  <c r="C97" i="1"/>
  <c r="C97" i="17" s="1"/>
  <c r="B97" i="1"/>
  <c r="B97" i="17" s="1"/>
  <c r="H96" i="1"/>
  <c r="G96" i="1"/>
  <c r="I96" i="1" s="1"/>
  <c r="E96" i="1"/>
  <c r="D96" i="1"/>
  <c r="K96" i="1" s="1"/>
  <c r="C96" i="1"/>
  <c r="C96" i="17" s="1"/>
  <c r="B96" i="1"/>
  <c r="B96" i="17" s="1"/>
  <c r="I95" i="1"/>
  <c r="H95" i="1"/>
  <c r="G95" i="1"/>
  <c r="E95" i="1"/>
  <c r="D95" i="1"/>
  <c r="K95" i="1" s="1"/>
  <c r="C95" i="1"/>
  <c r="C95" i="17" s="1"/>
  <c r="B95" i="1"/>
  <c r="B95" i="17" s="1"/>
  <c r="H94" i="1"/>
  <c r="G94" i="1"/>
  <c r="E94" i="1"/>
  <c r="D94" i="1"/>
  <c r="C94" i="1"/>
  <c r="C94" i="17" s="1"/>
  <c r="B94" i="1"/>
  <c r="B94" i="17" s="1"/>
  <c r="H93" i="1"/>
  <c r="G93" i="1"/>
  <c r="E93" i="1"/>
  <c r="D93" i="1"/>
  <c r="C93" i="1"/>
  <c r="C93" i="17" s="1"/>
  <c r="B93" i="1"/>
  <c r="B93" i="17" s="1"/>
  <c r="H92" i="1"/>
  <c r="G92" i="1"/>
  <c r="E92" i="1"/>
  <c r="D92" i="1"/>
  <c r="C92" i="1"/>
  <c r="C92" i="17" s="1"/>
  <c r="B92" i="1"/>
  <c r="B92" i="17" s="1"/>
  <c r="H91" i="1"/>
  <c r="G91" i="1"/>
  <c r="I91" i="1" s="1"/>
  <c r="E91" i="1"/>
  <c r="D91" i="1"/>
  <c r="F91" i="1" s="1"/>
  <c r="C91" i="1"/>
  <c r="C91" i="17" s="1"/>
  <c r="B91" i="1"/>
  <c r="B91" i="17" s="1"/>
  <c r="I90" i="1"/>
  <c r="H90" i="1"/>
  <c r="G90" i="1"/>
  <c r="F90" i="1"/>
  <c r="E90" i="1"/>
  <c r="D90" i="1"/>
  <c r="K90" i="1" s="1"/>
  <c r="C90" i="1"/>
  <c r="C90" i="17" s="1"/>
  <c r="B90" i="1"/>
  <c r="B90" i="17" s="1"/>
  <c r="H89" i="1"/>
  <c r="G89" i="1"/>
  <c r="E89" i="1"/>
  <c r="D89" i="1"/>
  <c r="F89" i="1" s="1"/>
  <c r="C89" i="1"/>
  <c r="C89" i="17" s="1"/>
  <c r="B89" i="1"/>
  <c r="B89" i="17" s="1"/>
  <c r="H88" i="1"/>
  <c r="G88" i="1"/>
  <c r="E88" i="1"/>
  <c r="D88" i="1"/>
  <c r="C88" i="1"/>
  <c r="C88" i="17" s="1"/>
  <c r="B88" i="1"/>
  <c r="B88" i="17" s="1"/>
  <c r="H87" i="1"/>
  <c r="G87" i="1"/>
  <c r="I87" i="1" s="1"/>
  <c r="E87" i="1"/>
  <c r="D87" i="1"/>
  <c r="C87" i="1"/>
  <c r="C87" i="17" s="1"/>
  <c r="B87" i="1"/>
  <c r="B87" i="17" s="1"/>
  <c r="H86" i="1"/>
  <c r="G86" i="1"/>
  <c r="I86" i="1" s="1"/>
  <c r="E86" i="1"/>
  <c r="D86" i="1"/>
  <c r="F86" i="1" s="1"/>
  <c r="C86" i="1"/>
  <c r="C86" i="17" s="1"/>
  <c r="B86" i="1"/>
  <c r="B86" i="17" s="1"/>
  <c r="H85" i="1"/>
  <c r="G85" i="1"/>
  <c r="I85" i="1" s="1"/>
  <c r="E85" i="1"/>
  <c r="D85" i="1"/>
  <c r="F85" i="1" s="1"/>
  <c r="C85" i="1"/>
  <c r="C85" i="17" s="1"/>
  <c r="B85" i="1"/>
  <c r="B85" i="17" s="1"/>
  <c r="H84" i="1"/>
  <c r="G84" i="1"/>
  <c r="I84" i="1" s="1"/>
  <c r="E84" i="1"/>
  <c r="D84" i="1"/>
  <c r="K84" i="1" s="1"/>
  <c r="C84" i="1"/>
  <c r="C84" i="17" s="1"/>
  <c r="B84" i="1"/>
  <c r="B84" i="17" s="1"/>
  <c r="H83" i="1"/>
  <c r="G83" i="1"/>
  <c r="I83" i="1" s="1"/>
  <c r="E83" i="1"/>
  <c r="D83" i="1"/>
  <c r="F83" i="1" s="1"/>
  <c r="C83" i="1"/>
  <c r="C83" i="17" s="1"/>
  <c r="B83" i="1"/>
  <c r="B83" i="17" s="1"/>
  <c r="H82" i="1"/>
  <c r="G82" i="1"/>
  <c r="I82" i="1" s="1"/>
  <c r="E82" i="1"/>
  <c r="D82" i="1"/>
  <c r="K82" i="1" s="1"/>
  <c r="C82" i="1"/>
  <c r="C82" i="17" s="1"/>
  <c r="B82" i="1"/>
  <c r="B82" i="17" s="1"/>
  <c r="H81" i="1"/>
  <c r="G81" i="1"/>
  <c r="E81" i="1"/>
  <c r="D81" i="1"/>
  <c r="F81" i="1" s="1"/>
  <c r="C81" i="1"/>
  <c r="C81" i="17" s="1"/>
  <c r="B81" i="1"/>
  <c r="B81" i="17" s="1"/>
  <c r="H80" i="1"/>
  <c r="G80" i="1"/>
  <c r="I80" i="1" s="1"/>
  <c r="E80" i="1"/>
  <c r="D80" i="1"/>
  <c r="C80" i="1"/>
  <c r="C80" i="17" s="1"/>
  <c r="B80" i="1"/>
  <c r="B80" i="17" s="1"/>
  <c r="H79" i="1"/>
  <c r="G79" i="1"/>
  <c r="E79" i="1"/>
  <c r="D79" i="1"/>
  <c r="C79" i="1"/>
  <c r="C79" i="17" s="1"/>
  <c r="B79" i="1"/>
  <c r="B79" i="17" s="1"/>
  <c r="H78" i="1"/>
  <c r="G78" i="1"/>
  <c r="I78" i="1" s="1"/>
  <c r="E78" i="1"/>
  <c r="D78" i="1"/>
  <c r="F78" i="1" s="1"/>
  <c r="C78" i="1"/>
  <c r="C78" i="17" s="1"/>
  <c r="B78" i="1"/>
  <c r="B78" i="17" s="1"/>
  <c r="H77" i="1"/>
  <c r="G77" i="1"/>
  <c r="E77" i="1"/>
  <c r="D77" i="1"/>
  <c r="C77" i="1"/>
  <c r="C77" i="17" s="1"/>
  <c r="B77" i="1"/>
  <c r="B77" i="17" s="1"/>
  <c r="H76" i="1"/>
  <c r="G76" i="1"/>
  <c r="I76" i="1" s="1"/>
  <c r="E76" i="1"/>
  <c r="D76" i="1"/>
  <c r="K76" i="1" s="1"/>
  <c r="C76" i="1"/>
  <c r="C76" i="17" s="1"/>
  <c r="B76" i="1"/>
  <c r="B76" i="17" s="1"/>
  <c r="H75" i="1"/>
  <c r="G75" i="1"/>
  <c r="I75" i="1" s="1"/>
  <c r="E75" i="1"/>
  <c r="D75" i="1"/>
  <c r="F75" i="1" s="1"/>
  <c r="C75" i="1"/>
  <c r="C75" i="17" s="1"/>
  <c r="B75" i="1"/>
  <c r="B75" i="17" s="1"/>
  <c r="H74" i="1"/>
  <c r="G74" i="1"/>
  <c r="I74" i="1" s="1"/>
  <c r="E74" i="1"/>
  <c r="D74" i="1"/>
  <c r="C74" i="1"/>
  <c r="C74" i="17" s="1"/>
  <c r="B74" i="1"/>
  <c r="B74" i="17" s="1"/>
  <c r="H73" i="1"/>
  <c r="G73" i="1"/>
  <c r="E73" i="1"/>
  <c r="D73" i="1"/>
  <c r="C73" i="1"/>
  <c r="C73" i="17" s="1"/>
  <c r="B73" i="1"/>
  <c r="B73" i="17" s="1"/>
  <c r="H72" i="1"/>
  <c r="G72" i="1"/>
  <c r="I72" i="1" s="1"/>
  <c r="E72" i="1"/>
  <c r="D72" i="1"/>
  <c r="K72" i="1" s="1"/>
  <c r="C72" i="1"/>
  <c r="C72" i="17" s="1"/>
  <c r="B72" i="1"/>
  <c r="B72" i="17" s="1"/>
  <c r="H71" i="1"/>
  <c r="G71" i="1"/>
  <c r="I71" i="1" s="1"/>
  <c r="E71" i="1"/>
  <c r="D71" i="1"/>
  <c r="K71" i="1" s="1"/>
  <c r="C71" i="1"/>
  <c r="C71" i="17" s="1"/>
  <c r="B71" i="1"/>
  <c r="B71" i="17" s="1"/>
  <c r="H70" i="1"/>
  <c r="G70" i="1"/>
  <c r="E70" i="1"/>
  <c r="D70" i="1"/>
  <c r="C70" i="1"/>
  <c r="C70" i="17" s="1"/>
  <c r="B70" i="1"/>
  <c r="B70" i="17" s="1"/>
  <c r="H69" i="1"/>
  <c r="G69" i="1"/>
  <c r="I69" i="1" s="1"/>
  <c r="E69" i="1"/>
  <c r="D69" i="1"/>
  <c r="F69" i="1" s="1"/>
  <c r="C69" i="1"/>
  <c r="C69" i="17" s="1"/>
  <c r="B69" i="1"/>
  <c r="B69" i="17" s="1"/>
  <c r="H68" i="1"/>
  <c r="G68" i="1"/>
  <c r="E68" i="1"/>
  <c r="D68" i="1"/>
  <c r="C68" i="1"/>
  <c r="C68" i="17" s="1"/>
  <c r="B68" i="1"/>
  <c r="B68" i="17" s="1"/>
  <c r="H67" i="1"/>
  <c r="G67" i="1"/>
  <c r="I67" i="1" s="1"/>
  <c r="E67" i="1"/>
  <c r="D67" i="1"/>
  <c r="C67" i="1"/>
  <c r="C67" i="17" s="1"/>
  <c r="B67" i="1"/>
  <c r="B67" i="17" s="1"/>
  <c r="H66" i="1"/>
  <c r="G66" i="1"/>
  <c r="E66" i="1"/>
  <c r="D66" i="1"/>
  <c r="F66" i="1" s="1"/>
  <c r="C66" i="1"/>
  <c r="C66" i="17" s="1"/>
  <c r="B66" i="1"/>
  <c r="B66" i="17" s="1"/>
  <c r="H65" i="1"/>
  <c r="G65" i="1"/>
  <c r="I65" i="1" s="1"/>
  <c r="E65" i="1"/>
  <c r="D65" i="1"/>
  <c r="F65" i="1" s="1"/>
  <c r="C65" i="1"/>
  <c r="C65" i="17" s="1"/>
  <c r="B65" i="1"/>
  <c r="B65" i="17" s="1"/>
  <c r="H64" i="1"/>
  <c r="G64" i="1"/>
  <c r="I64" i="1" s="1"/>
  <c r="E64" i="1"/>
  <c r="D64" i="1"/>
  <c r="C64" i="1"/>
  <c r="C64" i="17" s="1"/>
  <c r="B64" i="1"/>
  <c r="B64" i="17" s="1"/>
  <c r="H63" i="1"/>
  <c r="G63" i="1"/>
  <c r="E63" i="1"/>
  <c r="D63" i="1"/>
  <c r="C63" i="1"/>
  <c r="C63" i="17" s="1"/>
  <c r="B63" i="1"/>
  <c r="B63" i="17" s="1"/>
  <c r="H62" i="1"/>
  <c r="G62" i="1"/>
  <c r="I62" i="1" s="1"/>
  <c r="E62" i="1"/>
  <c r="D62" i="1"/>
  <c r="C62" i="1"/>
  <c r="C62" i="17" s="1"/>
  <c r="B62" i="1"/>
  <c r="B62" i="17" s="1"/>
  <c r="H61" i="1"/>
  <c r="G61" i="1"/>
  <c r="I61" i="1" s="1"/>
  <c r="E61" i="1"/>
  <c r="D61" i="1"/>
  <c r="K61" i="1" s="1"/>
  <c r="C61" i="1"/>
  <c r="C61" i="17" s="1"/>
  <c r="B61" i="1"/>
  <c r="B61" i="17" s="1"/>
  <c r="H60" i="1"/>
  <c r="G60" i="1"/>
  <c r="I60" i="1" s="1"/>
  <c r="E60" i="1"/>
  <c r="D60" i="1"/>
  <c r="C60" i="1"/>
  <c r="C60" i="17" s="1"/>
  <c r="B60" i="1"/>
  <c r="B60" i="17" s="1"/>
  <c r="H59" i="1"/>
  <c r="G59" i="1"/>
  <c r="I59" i="1" s="1"/>
  <c r="E59" i="1"/>
  <c r="D59" i="1"/>
  <c r="C59" i="1"/>
  <c r="C59" i="17" s="1"/>
  <c r="B59" i="1"/>
  <c r="B59" i="17" s="1"/>
  <c r="H58" i="1"/>
  <c r="G58" i="1"/>
  <c r="F58" i="1"/>
  <c r="E58" i="1"/>
  <c r="D58" i="1"/>
  <c r="C58" i="1"/>
  <c r="C58" i="17" s="1"/>
  <c r="B58" i="1"/>
  <c r="B58" i="17" s="1"/>
  <c r="H57" i="1"/>
  <c r="G57" i="1"/>
  <c r="I57" i="1" s="1"/>
  <c r="E57" i="1"/>
  <c r="D57" i="1"/>
  <c r="F57" i="1" s="1"/>
  <c r="C57" i="1"/>
  <c r="C57" i="17" s="1"/>
  <c r="B57" i="1"/>
  <c r="B57" i="17" s="1"/>
  <c r="H56" i="1"/>
  <c r="G56" i="1"/>
  <c r="E56" i="1"/>
  <c r="D56" i="1"/>
  <c r="C56" i="1"/>
  <c r="C56" i="17" s="1"/>
  <c r="B56" i="1"/>
  <c r="B56" i="17" s="1"/>
  <c r="H55" i="1"/>
  <c r="G55" i="1"/>
  <c r="I55" i="1" s="1"/>
  <c r="E55" i="1"/>
  <c r="D55" i="1"/>
  <c r="K55" i="1" s="1"/>
  <c r="C55" i="1"/>
  <c r="C55" i="17" s="1"/>
  <c r="B55" i="1"/>
  <c r="B55" i="17" s="1"/>
  <c r="H54" i="1"/>
  <c r="G54" i="1"/>
  <c r="I54" i="1" s="1"/>
  <c r="E54" i="1"/>
  <c r="D54" i="1"/>
  <c r="F54" i="1" s="1"/>
  <c r="C54" i="1"/>
  <c r="C54" i="17" s="1"/>
  <c r="B54" i="1"/>
  <c r="B54" i="17" s="1"/>
  <c r="H53" i="1"/>
  <c r="G53" i="1"/>
  <c r="I53" i="1" s="1"/>
  <c r="E53" i="1"/>
  <c r="D53" i="1"/>
  <c r="K53" i="1" s="1"/>
  <c r="C53" i="1"/>
  <c r="C53" i="17" s="1"/>
  <c r="B53" i="1"/>
  <c r="B53" i="17" s="1"/>
  <c r="H52" i="1"/>
  <c r="G52" i="1"/>
  <c r="I52" i="1" s="1"/>
  <c r="E52" i="1"/>
  <c r="D52" i="1"/>
  <c r="K52" i="1" s="1"/>
  <c r="C52" i="1"/>
  <c r="C52" i="17" s="1"/>
  <c r="B52" i="1"/>
  <c r="B52" i="17" s="1"/>
  <c r="H51" i="1"/>
  <c r="G51" i="1"/>
  <c r="I51" i="1" s="1"/>
  <c r="E51" i="1"/>
  <c r="D51" i="1"/>
  <c r="F51" i="1" s="1"/>
  <c r="C51" i="1"/>
  <c r="C51" i="17" s="1"/>
  <c r="B51" i="1"/>
  <c r="B51" i="17" s="1"/>
  <c r="H50" i="1"/>
  <c r="G50" i="1"/>
  <c r="I50" i="1" s="1"/>
  <c r="E50" i="1"/>
  <c r="D50" i="1"/>
  <c r="K50" i="1" s="1"/>
  <c r="C50" i="1"/>
  <c r="C50" i="17" s="1"/>
  <c r="B50" i="1"/>
  <c r="B50" i="17" s="1"/>
  <c r="H49" i="1"/>
  <c r="G49" i="1"/>
  <c r="I49" i="1" s="1"/>
  <c r="E49" i="1"/>
  <c r="D49" i="1"/>
  <c r="F49" i="1" s="1"/>
  <c r="C49" i="1"/>
  <c r="C49" i="17" s="1"/>
  <c r="B49" i="1"/>
  <c r="B49" i="17" s="1"/>
  <c r="H48" i="1"/>
  <c r="G48" i="1"/>
  <c r="I48" i="1" s="1"/>
  <c r="F48" i="1"/>
  <c r="E48" i="1"/>
  <c r="D48" i="1"/>
  <c r="K48" i="1" s="1"/>
  <c r="C48" i="1"/>
  <c r="C48" i="17" s="1"/>
  <c r="B48" i="1"/>
  <c r="B48" i="17" s="1"/>
  <c r="H47" i="1"/>
  <c r="G47" i="1"/>
  <c r="I47" i="1" s="1"/>
  <c r="E47" i="1"/>
  <c r="D47" i="1"/>
  <c r="K47" i="1" s="1"/>
  <c r="C47" i="1"/>
  <c r="C47" i="17" s="1"/>
  <c r="B47" i="1"/>
  <c r="B47" i="17" s="1"/>
  <c r="H46" i="1"/>
  <c r="G46" i="1"/>
  <c r="I46" i="1" s="1"/>
  <c r="E46" i="1"/>
  <c r="D46" i="1"/>
  <c r="F46" i="1" s="1"/>
  <c r="C46" i="1"/>
  <c r="C46" i="17" s="1"/>
  <c r="B46" i="1"/>
  <c r="B46" i="17" s="1"/>
  <c r="H45" i="1"/>
  <c r="G45" i="1"/>
  <c r="E45" i="1"/>
  <c r="D45" i="1"/>
  <c r="C45" i="1"/>
  <c r="C45" i="17" s="1"/>
  <c r="B45" i="1"/>
  <c r="B45" i="17" s="1"/>
  <c r="H44" i="1"/>
  <c r="G44" i="1"/>
  <c r="I44" i="1" s="1"/>
  <c r="E44" i="1"/>
  <c r="D44" i="1"/>
  <c r="K44" i="1" s="1"/>
  <c r="C44" i="1"/>
  <c r="C44" i="17" s="1"/>
  <c r="B44" i="1"/>
  <c r="B44" i="17" s="1"/>
  <c r="H43" i="1"/>
  <c r="G43" i="1"/>
  <c r="I43" i="1" s="1"/>
  <c r="E43" i="1"/>
  <c r="D43" i="1"/>
  <c r="C43" i="1"/>
  <c r="C43" i="17" s="1"/>
  <c r="B43" i="1"/>
  <c r="B43" i="17" s="1"/>
  <c r="H42" i="1"/>
  <c r="G42" i="1"/>
  <c r="I42" i="1" s="1"/>
  <c r="E42" i="1"/>
  <c r="D42" i="1"/>
  <c r="K42" i="1" s="1"/>
  <c r="C42" i="1"/>
  <c r="C42" i="17" s="1"/>
  <c r="B42" i="1"/>
  <c r="B42" i="17" s="1"/>
  <c r="H41" i="1"/>
  <c r="G41" i="1"/>
  <c r="E41" i="1"/>
  <c r="D41" i="1"/>
  <c r="F41" i="1" s="1"/>
  <c r="C41" i="1"/>
  <c r="C41" i="17" s="1"/>
  <c r="B41" i="1"/>
  <c r="B41" i="17" s="1"/>
  <c r="H40" i="1"/>
  <c r="G40" i="1"/>
  <c r="I40" i="1" s="1"/>
  <c r="E40" i="1"/>
  <c r="D40" i="1"/>
  <c r="K40" i="1" s="1"/>
  <c r="C40" i="1"/>
  <c r="C40" i="17" s="1"/>
  <c r="B40" i="1"/>
  <c r="B40" i="17" s="1"/>
  <c r="H39" i="1"/>
  <c r="G39" i="1"/>
  <c r="I39" i="1" s="1"/>
  <c r="E39" i="1"/>
  <c r="D39" i="1"/>
  <c r="K39" i="1" s="1"/>
  <c r="C39" i="1"/>
  <c r="C39" i="17" s="1"/>
  <c r="B39" i="1"/>
  <c r="B39" i="17" s="1"/>
  <c r="H38" i="1"/>
  <c r="G38" i="1"/>
  <c r="I38" i="1" s="1"/>
  <c r="E38" i="1"/>
  <c r="D38" i="1"/>
  <c r="C38" i="1"/>
  <c r="C38" i="17" s="1"/>
  <c r="B38" i="1"/>
  <c r="B38" i="17" s="1"/>
  <c r="H37" i="1"/>
  <c r="G37" i="1"/>
  <c r="I37" i="1" s="1"/>
  <c r="E37" i="1"/>
  <c r="D37" i="1"/>
  <c r="F37" i="1" s="1"/>
  <c r="C37" i="1"/>
  <c r="C37" i="17" s="1"/>
  <c r="B37" i="1"/>
  <c r="B37" i="17" s="1"/>
  <c r="I36" i="1"/>
  <c r="H36" i="1"/>
  <c r="G36" i="1"/>
  <c r="E36" i="1"/>
  <c r="D36" i="1"/>
  <c r="K36" i="1" s="1"/>
  <c r="C36" i="1"/>
  <c r="C36" i="17" s="1"/>
  <c r="B36" i="1"/>
  <c r="B36" i="17" s="1"/>
  <c r="H35" i="1"/>
  <c r="G35" i="1"/>
  <c r="I35" i="1" s="1"/>
  <c r="E35" i="1"/>
  <c r="D35" i="1"/>
  <c r="C35" i="1"/>
  <c r="C35" i="17" s="1"/>
  <c r="B35" i="1"/>
  <c r="B35" i="17" s="1"/>
  <c r="H34" i="1"/>
  <c r="G34" i="1"/>
  <c r="I34" i="1" s="1"/>
  <c r="E34" i="1"/>
  <c r="D34" i="1"/>
  <c r="K34" i="1" s="1"/>
  <c r="C34" i="1"/>
  <c r="C34" i="17" s="1"/>
  <c r="B34" i="1"/>
  <c r="B34" i="17" s="1"/>
  <c r="H33" i="1"/>
  <c r="G33" i="1"/>
  <c r="I33" i="1" s="1"/>
  <c r="E33" i="1"/>
  <c r="D33" i="1"/>
  <c r="F33" i="1" s="1"/>
  <c r="C33" i="1"/>
  <c r="C33" i="17" s="1"/>
  <c r="B33" i="1"/>
  <c r="B33" i="17" s="1"/>
  <c r="H32" i="1"/>
  <c r="G32" i="1"/>
  <c r="I32" i="1" s="1"/>
  <c r="E32" i="1"/>
  <c r="D32" i="1"/>
  <c r="K32" i="1" s="1"/>
  <c r="C32" i="1"/>
  <c r="C32" i="17" s="1"/>
  <c r="B32" i="1"/>
  <c r="B32" i="17" s="1"/>
  <c r="H31" i="1"/>
  <c r="G31" i="1"/>
  <c r="E31" i="1"/>
  <c r="D31" i="1"/>
  <c r="C31" i="1"/>
  <c r="C31" i="17" s="1"/>
  <c r="B31" i="1"/>
  <c r="B31" i="17" s="1"/>
  <c r="H30" i="1"/>
  <c r="G30" i="1"/>
  <c r="E30" i="1"/>
  <c r="D30" i="1"/>
  <c r="F30" i="1" s="1"/>
  <c r="C30" i="1"/>
  <c r="C30" i="17" s="1"/>
  <c r="B30" i="1"/>
  <c r="B30" i="17" s="1"/>
  <c r="H29" i="1"/>
  <c r="G29" i="1"/>
  <c r="E29" i="1"/>
  <c r="D29" i="1"/>
  <c r="C29" i="1"/>
  <c r="C29" i="17" s="1"/>
  <c r="B29" i="1"/>
  <c r="B29" i="17" s="1"/>
  <c r="H28" i="1"/>
  <c r="G28" i="1"/>
  <c r="I28" i="1" s="1"/>
  <c r="E28" i="1"/>
  <c r="D28" i="1"/>
  <c r="K28" i="1" s="1"/>
  <c r="C28" i="1"/>
  <c r="C28" i="17" s="1"/>
  <c r="B28" i="1"/>
  <c r="B28" i="17" s="1"/>
  <c r="H27" i="1"/>
  <c r="G27" i="1"/>
  <c r="I27" i="1" s="1"/>
  <c r="E27" i="1"/>
  <c r="D27" i="1"/>
  <c r="F27" i="1" s="1"/>
  <c r="C27" i="1"/>
  <c r="C27" i="17" s="1"/>
  <c r="B27" i="1"/>
  <c r="B27" i="17" s="1"/>
  <c r="H26" i="1"/>
  <c r="G26" i="1"/>
  <c r="I26" i="1" s="1"/>
  <c r="E26" i="1"/>
  <c r="D26" i="1"/>
  <c r="K26" i="1" s="1"/>
  <c r="C26" i="1"/>
  <c r="C26" i="17" s="1"/>
  <c r="B26" i="1"/>
  <c r="B26" i="17" s="1"/>
  <c r="H25" i="1"/>
  <c r="G25" i="1"/>
  <c r="E25" i="1"/>
  <c r="D25" i="1"/>
  <c r="C25" i="1"/>
  <c r="C25" i="17" s="1"/>
  <c r="B25" i="1"/>
  <c r="B25" i="17" s="1"/>
  <c r="H24" i="1"/>
  <c r="G24" i="1"/>
  <c r="E24" i="1"/>
  <c r="D24" i="1"/>
  <c r="C24" i="1"/>
  <c r="C24" i="17" s="1"/>
  <c r="B24" i="1"/>
  <c r="B24" i="17" s="1"/>
  <c r="H23" i="1"/>
  <c r="G23" i="1"/>
  <c r="I23" i="1" s="1"/>
  <c r="E23" i="1"/>
  <c r="D23" i="1"/>
  <c r="K23" i="1" s="1"/>
  <c r="C23" i="1"/>
  <c r="C23" i="17" s="1"/>
  <c r="B23" i="1"/>
  <c r="B23" i="17" s="1"/>
  <c r="H22" i="1"/>
  <c r="G22" i="1"/>
  <c r="I22" i="1" s="1"/>
  <c r="E22" i="1"/>
  <c r="D22" i="1"/>
  <c r="F22" i="1" s="1"/>
  <c r="C22" i="1"/>
  <c r="C22" i="17" s="1"/>
  <c r="B22" i="1"/>
  <c r="B22" i="17" s="1"/>
  <c r="H21" i="1"/>
  <c r="G21" i="1"/>
  <c r="E21" i="1"/>
  <c r="D21" i="1"/>
  <c r="C21" i="1"/>
  <c r="C21" i="17" s="1"/>
  <c r="B21" i="1"/>
  <c r="B21" i="17" s="1"/>
  <c r="H20" i="1"/>
  <c r="G20" i="1"/>
  <c r="I20" i="1" s="1"/>
  <c r="E20" i="1"/>
  <c r="D20" i="1"/>
  <c r="K20" i="1" s="1"/>
  <c r="C20" i="1"/>
  <c r="C20" i="17" s="1"/>
  <c r="B20" i="1"/>
  <c r="B20" i="17" s="1"/>
  <c r="H19" i="1"/>
  <c r="G19" i="1"/>
  <c r="E19" i="1"/>
  <c r="D19" i="1"/>
  <c r="C19" i="1"/>
  <c r="C19" i="17" s="1"/>
  <c r="B19" i="1"/>
  <c r="B19" i="17" s="1"/>
  <c r="H18" i="1"/>
  <c r="G18" i="1"/>
  <c r="E18" i="1"/>
  <c r="D18" i="1"/>
  <c r="C18" i="1"/>
  <c r="C18" i="17" s="1"/>
  <c r="B18" i="1"/>
  <c r="B18" i="17" s="1"/>
  <c r="H17" i="1"/>
  <c r="G17" i="1"/>
  <c r="I17" i="1" s="1"/>
  <c r="E17" i="1"/>
  <c r="D17" i="1"/>
  <c r="F17" i="1" s="1"/>
  <c r="C17" i="1"/>
  <c r="C17" i="17" s="1"/>
  <c r="B17" i="1"/>
  <c r="B17" i="17" s="1"/>
  <c r="H16" i="1"/>
  <c r="G16" i="1"/>
  <c r="E16" i="1"/>
  <c r="D16" i="1"/>
  <c r="K16" i="1" s="1"/>
  <c r="C16" i="1"/>
  <c r="C16" i="17" s="1"/>
  <c r="B16" i="1"/>
  <c r="B16" i="17" s="1"/>
  <c r="H15" i="1"/>
  <c r="G15" i="1"/>
  <c r="I15" i="1" s="1"/>
  <c r="E15" i="1"/>
  <c r="D15" i="1"/>
  <c r="K15" i="1" s="1"/>
  <c r="C15" i="1"/>
  <c r="C15" i="17" s="1"/>
  <c r="B15" i="1"/>
  <c r="B15" i="17" s="1"/>
  <c r="H14" i="1"/>
  <c r="G14" i="1"/>
  <c r="I14" i="1" s="1"/>
  <c r="E14" i="1"/>
  <c r="D14" i="1"/>
  <c r="F14" i="1" s="1"/>
  <c r="C14" i="1"/>
  <c r="C14" i="17" s="1"/>
  <c r="B14" i="1"/>
  <c r="B14" i="17" s="1"/>
  <c r="K13" i="1"/>
  <c r="H13" i="1"/>
  <c r="G13" i="1"/>
  <c r="I13" i="1" s="1"/>
  <c r="E13" i="1"/>
  <c r="D13" i="1"/>
  <c r="F13" i="1" s="1"/>
  <c r="C13" i="1"/>
  <c r="C13" i="17" s="1"/>
  <c r="B13" i="1"/>
  <c r="B13" i="17" s="1"/>
  <c r="H12" i="1"/>
  <c r="G12" i="1"/>
  <c r="I12" i="1" s="1"/>
  <c r="E12" i="1"/>
  <c r="D12" i="1"/>
  <c r="K12" i="1" s="1"/>
  <c r="C12" i="1"/>
  <c r="C12" i="17" s="1"/>
  <c r="B12" i="1"/>
  <c r="B12" i="17" s="1"/>
  <c r="K11" i="1"/>
  <c r="H11" i="1"/>
  <c r="G11" i="1"/>
  <c r="I11" i="1" s="1"/>
  <c r="E11" i="1"/>
  <c r="D11" i="1"/>
  <c r="F11" i="1" s="1"/>
  <c r="C11" i="1"/>
  <c r="C11" i="17" s="1"/>
  <c r="B11" i="1"/>
  <c r="B11" i="17" s="1"/>
  <c r="I74" i="24" l="1"/>
  <c r="I35" i="24"/>
  <c r="I18" i="1"/>
  <c r="F21" i="1"/>
  <c r="F29" i="1"/>
  <c r="F34" i="1"/>
  <c r="F47" i="1"/>
  <c r="F61" i="1"/>
  <c r="F14" i="21"/>
  <c r="F24" i="17"/>
  <c r="K48" i="17"/>
  <c r="F41" i="15"/>
  <c r="K77" i="15"/>
  <c r="F104" i="13"/>
  <c r="I100" i="9"/>
  <c r="F104" i="9"/>
  <c r="F100" i="7"/>
  <c r="F18" i="5"/>
  <c r="K66" i="5"/>
  <c r="F15" i="28"/>
  <c r="F32" i="28"/>
  <c r="K64" i="28"/>
  <c r="F20" i="26"/>
  <c r="F52" i="24"/>
  <c r="K30" i="1"/>
  <c r="I89" i="1"/>
  <c r="K91" i="1"/>
  <c r="K51" i="21"/>
  <c r="I45" i="17"/>
  <c r="I103" i="17"/>
  <c r="F36" i="15"/>
  <c r="F33" i="13"/>
  <c r="K45" i="13"/>
  <c r="F24" i="11"/>
  <c r="K24" i="11" s="1"/>
  <c r="F58" i="11"/>
  <c r="F70" i="11"/>
  <c r="F72" i="9"/>
  <c r="F81" i="9"/>
  <c r="F95" i="9"/>
  <c r="F20" i="7"/>
  <c r="I63" i="7"/>
  <c r="K101" i="7"/>
  <c r="K23" i="5"/>
  <c r="K59" i="28"/>
  <c r="F84" i="28"/>
  <c r="K16" i="26"/>
  <c r="F83" i="26"/>
  <c r="I30" i="24"/>
  <c r="F38" i="24"/>
  <c r="F47" i="24"/>
  <c r="K39" i="24"/>
  <c r="F50" i="24"/>
  <c r="I51" i="24"/>
  <c r="I94" i="24"/>
  <c r="I103" i="24"/>
  <c r="K76" i="21"/>
  <c r="I92" i="21"/>
  <c r="F95" i="21"/>
  <c r="K47" i="19"/>
  <c r="I60" i="19"/>
  <c r="F100" i="17"/>
  <c r="I62" i="15"/>
  <c r="I94" i="13"/>
  <c r="K29" i="7"/>
  <c r="K23" i="28"/>
  <c r="K75" i="28"/>
  <c r="F18" i="24"/>
  <c r="I29" i="24"/>
  <c r="F41" i="24"/>
  <c r="I64" i="24"/>
  <c r="F67" i="24"/>
  <c r="F31" i="1"/>
  <c r="F79" i="1"/>
  <c r="I25" i="21"/>
  <c r="K25" i="21" s="1"/>
  <c r="K75" i="21"/>
  <c r="F70" i="19"/>
  <c r="I100" i="19"/>
  <c r="F57" i="15"/>
  <c r="F52" i="13"/>
  <c r="F57" i="13"/>
  <c r="F27" i="9"/>
  <c r="F40" i="9"/>
  <c r="I19" i="24"/>
  <c r="F77" i="17"/>
  <c r="F82" i="15"/>
  <c r="F18" i="13"/>
  <c r="I19" i="13"/>
  <c r="F68" i="13"/>
  <c r="F60" i="9"/>
  <c r="I45" i="24"/>
  <c r="F79" i="24"/>
  <c r="K54" i="1"/>
  <c r="F19" i="19"/>
  <c r="I62" i="19"/>
  <c r="F73" i="19"/>
  <c r="F86" i="19"/>
  <c r="K61" i="17"/>
  <c r="K96" i="17"/>
  <c r="F25" i="9"/>
  <c r="F78" i="9"/>
  <c r="F87" i="9"/>
  <c r="F25" i="7"/>
  <c r="K44" i="7"/>
  <c r="F60" i="7"/>
  <c r="K16" i="5"/>
  <c r="F24" i="28"/>
  <c r="K24" i="28" s="1"/>
  <c r="F67" i="26"/>
  <c r="F92" i="26"/>
  <c r="F83" i="24"/>
  <c r="F55" i="1"/>
  <c r="K59" i="21"/>
  <c r="F86" i="21"/>
  <c r="F24" i="19"/>
  <c r="K27" i="19"/>
  <c r="I35" i="19"/>
  <c r="K106" i="19"/>
  <c r="K107" i="19"/>
  <c r="K36" i="17"/>
  <c r="I74" i="17"/>
  <c r="F37" i="15"/>
  <c r="I60" i="13"/>
  <c r="F84" i="13"/>
  <c r="F88" i="13"/>
  <c r="F92" i="13"/>
  <c r="F11" i="11"/>
  <c r="I24" i="11"/>
  <c r="F31" i="9"/>
  <c r="F32" i="9"/>
  <c r="F79" i="9"/>
  <c r="F105" i="9"/>
  <c r="F73" i="7"/>
  <c r="F21" i="5"/>
  <c r="K32" i="5"/>
  <c r="K88" i="5"/>
  <c r="F16" i="28"/>
  <c r="K27" i="28"/>
  <c r="F51" i="28"/>
  <c r="I73" i="28"/>
  <c r="F48" i="26"/>
  <c r="F60" i="26"/>
  <c r="F84" i="26"/>
  <c r="F20" i="24"/>
  <c r="F36" i="24"/>
  <c r="I46" i="24"/>
  <c r="I77" i="24"/>
  <c r="K103" i="24"/>
  <c r="K69" i="1"/>
  <c r="K78" i="1"/>
  <c r="K83" i="1"/>
  <c r="K85" i="1"/>
  <c r="F22" i="21"/>
  <c r="K85" i="17"/>
  <c r="F53" i="1"/>
  <c r="F63" i="1"/>
  <c r="K63" i="1" s="1"/>
  <c r="F25" i="21"/>
  <c r="I30" i="21"/>
  <c r="K39" i="21"/>
  <c r="F43" i="21"/>
  <c r="I85" i="21"/>
  <c r="I94" i="21"/>
  <c r="I24" i="19"/>
  <c r="I35" i="17"/>
  <c r="K45" i="17"/>
  <c r="F92" i="17"/>
  <c r="I103" i="15"/>
  <c r="I24" i="13"/>
  <c r="F32" i="13"/>
  <c r="I45" i="13"/>
  <c r="F66" i="13"/>
  <c r="I19" i="11"/>
  <c r="F57" i="11"/>
  <c r="I62" i="11"/>
  <c r="K22" i="9"/>
  <c r="K23" i="9"/>
  <c r="F50" i="9"/>
  <c r="I63" i="9"/>
  <c r="K69" i="7"/>
  <c r="F25" i="5"/>
  <c r="K48" i="5"/>
  <c r="F106" i="5"/>
  <c r="I60" i="28"/>
  <c r="F63" i="28"/>
  <c r="K87" i="28"/>
  <c r="K26" i="24"/>
  <c r="F88" i="9"/>
  <c r="F20" i="5"/>
  <c r="F87" i="5"/>
  <c r="F105" i="5"/>
  <c r="F39" i="28"/>
  <c r="F76" i="28"/>
  <c r="I73" i="26"/>
  <c r="F95" i="26"/>
  <c r="F96" i="26"/>
  <c r="I24" i="24"/>
  <c r="F58" i="24"/>
  <c r="I59" i="24"/>
  <c r="I63" i="24"/>
  <c r="F66" i="24"/>
  <c r="I67" i="24"/>
  <c r="K67" i="24" s="1"/>
  <c r="F70" i="24"/>
  <c r="F110" i="1"/>
  <c r="K107" i="1"/>
  <c r="I79" i="21"/>
  <c r="F100" i="21"/>
  <c r="K42" i="19"/>
  <c r="F58" i="19"/>
  <c r="K72" i="15"/>
  <c r="F56" i="13"/>
  <c r="K96" i="13"/>
  <c r="F25" i="11"/>
  <c r="F19" i="9"/>
  <c r="I45" i="9"/>
  <c r="I62" i="9"/>
  <c r="I67" i="7"/>
  <c r="I24" i="28"/>
  <c r="I58" i="28"/>
  <c r="I21" i="26"/>
  <c r="F24" i="26"/>
  <c r="I25" i="26"/>
  <c r="F16" i="24"/>
  <c r="I88" i="24"/>
  <c r="F22" i="19"/>
  <c r="F102" i="19"/>
  <c r="F53" i="15"/>
  <c r="F66" i="15"/>
  <c r="F101" i="15"/>
  <c r="F51" i="11"/>
  <c r="F39" i="9"/>
  <c r="F49" i="9"/>
  <c r="F86" i="9"/>
  <c r="I21" i="7"/>
  <c r="F24" i="7"/>
  <c r="K84" i="7"/>
  <c r="K64" i="5"/>
  <c r="I100" i="5"/>
  <c r="K88" i="28"/>
  <c r="F92" i="28"/>
  <c r="I45" i="26"/>
  <c r="I100" i="26"/>
  <c r="K71" i="24"/>
  <c r="I79" i="24"/>
  <c r="I64" i="19"/>
  <c r="K64" i="19" s="1"/>
  <c r="F25" i="17"/>
  <c r="F92" i="15"/>
  <c r="K101" i="1"/>
  <c r="F40" i="21"/>
  <c r="F91" i="21"/>
  <c r="K56" i="17"/>
  <c r="I58" i="17"/>
  <c r="F72" i="17"/>
  <c r="F73" i="15"/>
  <c r="I21" i="13"/>
  <c r="F85" i="13"/>
  <c r="I19" i="9"/>
  <c r="F33" i="9"/>
  <c r="F80" i="9"/>
  <c r="K16" i="7"/>
  <c r="F65" i="7"/>
  <c r="I21" i="28"/>
  <c r="F31" i="28"/>
  <c r="K43" i="28"/>
  <c r="F52" i="28"/>
  <c r="F15" i="24"/>
  <c r="F31" i="24"/>
  <c r="F46" i="24"/>
  <c r="K78" i="21"/>
  <c r="F78" i="21"/>
  <c r="F75" i="19"/>
  <c r="K29" i="15"/>
  <c r="F29" i="15"/>
  <c r="K33" i="15"/>
  <c r="F33" i="15"/>
  <c r="K90" i="5"/>
  <c r="F90" i="5"/>
  <c r="K104" i="1"/>
  <c r="F104" i="1"/>
  <c r="F43" i="1"/>
  <c r="K43" i="1"/>
  <c r="F94" i="1"/>
  <c r="I100" i="1"/>
  <c r="F47" i="21"/>
  <c r="K47" i="21"/>
  <c r="K83" i="21"/>
  <c r="K37" i="17"/>
  <c r="F37" i="17"/>
  <c r="K69" i="17"/>
  <c r="F69" i="17"/>
  <c r="K66" i="11"/>
  <c r="F66" i="11"/>
  <c r="K99" i="9"/>
  <c r="F99" i="9"/>
  <c r="K12" i="7"/>
  <c r="F12" i="7"/>
  <c r="K36" i="7"/>
  <c r="F36" i="7"/>
  <c r="F79" i="5"/>
  <c r="K97" i="5"/>
  <c r="F97" i="5"/>
  <c r="K72" i="28"/>
  <c r="F72" i="28"/>
  <c r="F38" i="1"/>
  <c r="K38" i="1"/>
  <c r="K109" i="13"/>
  <c r="F109" i="13"/>
  <c r="F76" i="7"/>
  <c r="K76" i="7"/>
  <c r="K80" i="7"/>
  <c r="F80" i="7"/>
  <c r="K93" i="7"/>
  <c r="F93" i="7"/>
  <c r="K104" i="17"/>
  <c r="F104" i="17"/>
  <c r="K18" i="15"/>
  <c r="F18" i="15"/>
  <c r="F76" i="9"/>
  <c r="K76" i="9"/>
  <c r="K98" i="9"/>
  <c r="F98" i="9"/>
  <c r="K53" i="7"/>
  <c r="F53" i="7"/>
  <c r="K42" i="5"/>
  <c r="F42" i="5"/>
  <c r="K74" i="5"/>
  <c r="F74" i="5"/>
  <c r="F67" i="28"/>
  <c r="K67" i="28"/>
  <c r="I16" i="1"/>
  <c r="F19" i="1"/>
  <c r="I24" i="1"/>
  <c r="F42" i="1"/>
  <c r="I77" i="1"/>
  <c r="K87" i="1"/>
  <c r="F87" i="1"/>
  <c r="I21" i="21"/>
  <c r="F24" i="21"/>
  <c r="K36" i="21"/>
  <c r="F36" i="21"/>
  <c r="K38" i="19"/>
  <c r="F38" i="19"/>
  <c r="F62" i="19"/>
  <c r="F60" i="17"/>
  <c r="K61" i="13"/>
  <c r="F61" i="13"/>
  <c r="F37" i="5"/>
  <c r="K37" i="5"/>
  <c r="K95" i="5"/>
  <c r="F95" i="5"/>
  <c r="K104" i="26"/>
  <c r="F104" i="26"/>
  <c r="K98" i="1"/>
  <c r="F98" i="1"/>
  <c r="F15" i="1"/>
  <c r="K44" i="17"/>
  <c r="F44" i="17"/>
  <c r="K17" i="15"/>
  <c r="F17" i="15"/>
  <c r="F11" i="21"/>
  <c r="F23" i="21"/>
  <c r="K23" i="21"/>
  <c r="I64" i="21"/>
  <c r="F71" i="21"/>
  <c r="K71" i="21"/>
  <c r="F72" i="21"/>
  <c r="K14" i="19"/>
  <c r="F14" i="19"/>
  <c r="F15" i="19"/>
  <c r="F76" i="17"/>
  <c r="K76" i="17"/>
  <c r="F104" i="15"/>
  <c r="K104" i="15"/>
  <c r="K108" i="15"/>
  <c r="F108" i="15"/>
  <c r="K64" i="9"/>
  <c r="F64" i="9"/>
  <c r="F104" i="7"/>
  <c r="K104" i="7"/>
  <c r="K108" i="7"/>
  <c r="F108" i="7"/>
  <c r="K36" i="5"/>
  <c r="F36" i="5"/>
  <c r="K40" i="26"/>
  <c r="F40" i="26"/>
  <c r="F82" i="24"/>
  <c r="K82" i="24"/>
  <c r="K103" i="1"/>
  <c r="F103" i="1"/>
  <c r="F80" i="15"/>
  <c r="K80" i="15"/>
  <c r="K74" i="1"/>
  <c r="F74" i="1"/>
  <c r="F59" i="1"/>
  <c r="K59" i="1"/>
  <c r="I58" i="21"/>
  <c r="I63" i="21"/>
  <c r="K63" i="21" s="1"/>
  <c r="F18" i="17"/>
  <c r="K20" i="17"/>
  <c r="F20" i="17"/>
  <c r="K12" i="15"/>
  <c r="F12" i="15"/>
  <c r="K20" i="15"/>
  <c r="F20" i="15"/>
  <c r="K28" i="15"/>
  <c r="F28" i="15"/>
  <c r="F67" i="11"/>
  <c r="K13" i="7"/>
  <c r="F13" i="7"/>
  <c r="K37" i="7"/>
  <c r="F37" i="7"/>
  <c r="K89" i="5"/>
  <c r="F89" i="5"/>
  <c r="K39" i="19"/>
  <c r="F39" i="19"/>
  <c r="F20" i="9"/>
  <c r="K20" i="9"/>
  <c r="F16" i="1"/>
  <c r="K46" i="21"/>
  <c r="F46" i="21"/>
  <c r="I81" i="21"/>
  <c r="K80" i="1"/>
  <c r="F80" i="1"/>
  <c r="K74" i="19"/>
  <c r="F74" i="19"/>
  <c r="K52" i="7"/>
  <c r="F52" i="7"/>
  <c r="K68" i="5"/>
  <c r="F68" i="5"/>
  <c r="F104" i="21"/>
  <c r="F51" i="19"/>
  <c r="K95" i="19"/>
  <c r="F95" i="19"/>
  <c r="K45" i="15"/>
  <c r="F45" i="15"/>
  <c r="K41" i="13"/>
  <c r="F41" i="13"/>
  <c r="K64" i="7"/>
  <c r="F64" i="7"/>
  <c r="K81" i="7"/>
  <c r="F81" i="7"/>
  <c r="K98" i="5"/>
  <c r="F98" i="5"/>
  <c r="K20" i="28"/>
  <c r="F20" i="28"/>
  <c r="K39" i="26"/>
  <c r="F39" i="26"/>
  <c r="I25" i="17"/>
  <c r="K25" i="17" s="1"/>
  <c r="F88" i="17"/>
  <c r="F83" i="28"/>
  <c r="F35" i="24"/>
  <c r="F51" i="24"/>
  <c r="F63" i="24"/>
  <c r="K40" i="15"/>
  <c r="K81" i="15"/>
  <c r="I56" i="13"/>
  <c r="F60" i="13"/>
  <c r="I67" i="11"/>
  <c r="K38" i="9"/>
  <c r="I60" i="9"/>
  <c r="F63" i="9"/>
  <c r="K63" i="9" s="1"/>
  <c r="I25" i="7"/>
  <c r="K72" i="7"/>
  <c r="K89" i="7"/>
  <c r="F92" i="7"/>
  <c r="I25" i="5"/>
  <c r="K26" i="5"/>
  <c r="K80" i="5"/>
  <c r="I100" i="28"/>
  <c r="K100" i="28" s="1"/>
  <c r="I68" i="24"/>
  <c r="F70" i="21"/>
  <c r="F94" i="21"/>
  <c r="K94" i="21" s="1"/>
  <c r="F17" i="17"/>
  <c r="F57" i="17"/>
  <c r="F97" i="17"/>
  <c r="F44" i="15"/>
  <c r="F16" i="13"/>
  <c r="F40" i="13"/>
  <c r="F26" i="11"/>
  <c r="F27" i="11"/>
  <c r="F54" i="11"/>
  <c r="F65" i="11"/>
  <c r="F54" i="9"/>
  <c r="F75" i="9"/>
  <c r="F12" i="5"/>
  <c r="F34" i="5"/>
  <c r="F55" i="5"/>
  <c r="F103" i="5"/>
  <c r="I25" i="28"/>
  <c r="F55" i="28"/>
  <c r="F56" i="28"/>
  <c r="F71" i="28"/>
  <c r="F88" i="28"/>
  <c r="F104" i="28"/>
  <c r="F32" i="26"/>
  <c r="F55" i="26"/>
  <c r="F56" i="26"/>
  <c r="F76" i="26"/>
  <c r="F23" i="24"/>
  <c r="F62" i="24"/>
  <c r="F18" i="1"/>
  <c r="K18" i="1" s="1"/>
  <c r="F73" i="1"/>
  <c r="F35" i="21"/>
  <c r="I70" i="21"/>
  <c r="F94" i="19"/>
  <c r="F108" i="17"/>
  <c r="I60" i="15"/>
  <c r="I73" i="13"/>
  <c r="I77" i="13"/>
  <c r="F31" i="11"/>
  <c r="F63" i="11"/>
  <c r="F62" i="9"/>
  <c r="K62" i="9" s="1"/>
  <c r="F67" i="9"/>
  <c r="K67" i="9" s="1"/>
  <c r="F17" i="7"/>
  <c r="I24" i="7"/>
  <c r="K24" i="7" s="1"/>
  <c r="F68" i="7"/>
  <c r="I18" i="5"/>
  <c r="K18" i="5" s="1"/>
  <c r="I103" i="5"/>
  <c r="F108" i="5"/>
  <c r="F36" i="28"/>
  <c r="F48" i="28"/>
  <c r="F103" i="28"/>
  <c r="F31" i="26"/>
  <c r="F75" i="26"/>
  <c r="I23" i="24"/>
  <c r="K23" i="24" s="1"/>
  <c r="F33" i="24"/>
  <c r="I40" i="24"/>
  <c r="F57" i="24"/>
  <c r="I62" i="24"/>
  <c r="K62" i="24" s="1"/>
  <c r="I73" i="24"/>
  <c r="I81" i="24"/>
  <c r="F99" i="24"/>
  <c r="F25" i="1"/>
  <c r="I31" i="1"/>
  <c r="I56" i="21"/>
  <c r="F102" i="21"/>
  <c r="F107" i="21"/>
  <c r="F23" i="19"/>
  <c r="F63" i="19"/>
  <c r="I89" i="19"/>
  <c r="K32" i="17"/>
  <c r="F63" i="17"/>
  <c r="K64" i="17"/>
  <c r="F68" i="17"/>
  <c r="F73" i="17"/>
  <c r="I73" i="15"/>
  <c r="F93" i="15"/>
  <c r="F24" i="13"/>
  <c r="I25" i="13"/>
  <c r="K25" i="13" s="1"/>
  <c r="K36" i="9"/>
  <c r="K68" i="9"/>
  <c r="F28" i="5"/>
  <c r="K35" i="5"/>
  <c r="K56" i="5"/>
  <c r="K96" i="5"/>
  <c r="K109" i="5"/>
  <c r="F91" i="26"/>
  <c r="K31" i="24"/>
  <c r="F49" i="24"/>
  <c r="I30" i="1"/>
  <c r="I45" i="1"/>
  <c r="F62" i="1"/>
  <c r="K62" i="1" s="1"/>
  <c r="I45" i="21"/>
  <c r="F73" i="21"/>
  <c r="I74" i="21"/>
  <c r="I88" i="21"/>
  <c r="I103" i="19"/>
  <c r="K12" i="17"/>
  <c r="I73" i="17"/>
  <c r="K73" i="17" s="1"/>
  <c r="F105" i="17"/>
  <c r="F25" i="15"/>
  <c r="F100" i="15"/>
  <c r="F58" i="13"/>
  <c r="F63" i="13"/>
  <c r="I68" i="13"/>
  <c r="F100" i="13"/>
  <c r="F62" i="11"/>
  <c r="K62" i="11" s="1"/>
  <c r="F73" i="11"/>
  <c r="I24" i="9"/>
  <c r="I17" i="7"/>
  <c r="F77" i="7"/>
  <c r="I64" i="5"/>
  <c r="I92" i="5"/>
  <c r="K93" i="5"/>
  <c r="F100" i="5"/>
  <c r="I60" i="26"/>
  <c r="K60" i="26" s="1"/>
  <c r="F73" i="26"/>
  <c r="I74" i="26"/>
  <c r="I22" i="24"/>
  <c r="I56" i="24"/>
  <c r="F64" i="24"/>
  <c r="I70" i="24"/>
  <c r="K79" i="24"/>
  <c r="I85" i="24"/>
  <c r="K85" i="24" s="1"/>
  <c r="F58" i="28"/>
  <c r="F100" i="26"/>
  <c r="I21" i="24"/>
  <c r="I31" i="24"/>
  <c r="I75" i="24"/>
  <c r="I89" i="24"/>
  <c r="I93" i="24"/>
  <c r="I19" i="1"/>
  <c r="I58" i="1"/>
  <c r="I81" i="1"/>
  <c r="K81" i="1" s="1"/>
  <c r="I88" i="1"/>
  <c r="I29" i="21"/>
  <c r="I50" i="21"/>
  <c r="I93" i="21"/>
  <c r="I103" i="21"/>
  <c r="I19" i="19"/>
  <c r="I25" i="19"/>
  <c r="I63" i="19"/>
  <c r="K63" i="19" s="1"/>
  <c r="I62" i="17"/>
  <c r="I100" i="15"/>
  <c r="I66" i="13"/>
  <c r="K66" i="13" s="1"/>
  <c r="I70" i="13"/>
  <c r="I31" i="11"/>
  <c r="I73" i="9"/>
  <c r="I21" i="5"/>
  <c r="I45" i="5"/>
  <c r="I60" i="5"/>
  <c r="I89" i="5"/>
  <c r="I63" i="28"/>
  <c r="I74" i="28"/>
  <c r="I88" i="28"/>
  <c r="I92" i="26"/>
  <c r="K92" i="26" s="1"/>
  <c r="I103" i="26"/>
  <c r="I60" i="24"/>
  <c r="I56" i="1"/>
  <c r="I68" i="1"/>
  <c r="I93" i="1"/>
  <c r="I66" i="21"/>
  <c r="I100" i="17"/>
  <c r="I21" i="15"/>
  <c r="I35" i="13"/>
  <c r="I100" i="11"/>
  <c r="I70" i="5"/>
  <c r="I35" i="28"/>
  <c r="I62" i="28"/>
  <c r="I103" i="28"/>
  <c r="I66" i="1"/>
  <c r="K66" i="1" s="1"/>
  <c r="I63" i="1"/>
  <c r="I73" i="1"/>
  <c r="I79" i="1"/>
  <c r="K79" i="1" s="1"/>
  <c r="I92" i="1"/>
  <c r="I103" i="1"/>
  <c r="I45" i="19"/>
  <c r="I70" i="19"/>
  <c r="K70" i="19" s="1"/>
  <c r="I31" i="21"/>
  <c r="I60" i="21"/>
  <c r="I95" i="21"/>
  <c r="I100" i="21"/>
  <c r="K100" i="21" s="1"/>
  <c r="I74" i="19"/>
  <c r="I92" i="19"/>
  <c r="I19" i="17"/>
  <c r="I58" i="13"/>
  <c r="I63" i="13"/>
  <c r="I21" i="11"/>
  <c r="I60" i="11"/>
  <c r="I103" i="11"/>
  <c r="I31" i="9"/>
  <c r="I25" i="1"/>
  <c r="I41" i="1"/>
  <c r="K41" i="1" s="1"/>
  <c r="I18" i="21"/>
  <c r="I22" i="21"/>
  <c r="K22" i="21" s="1"/>
  <c r="I89" i="21"/>
  <c r="I21" i="19"/>
  <c r="I73" i="19"/>
  <c r="K73" i="19" s="1"/>
  <c r="I24" i="17"/>
  <c r="I60" i="17"/>
  <c r="K60" i="17" s="1"/>
  <c r="I92" i="17"/>
  <c r="K92" i="17" s="1"/>
  <c r="I92" i="15"/>
  <c r="K92" i="15" s="1"/>
  <c r="I31" i="13"/>
  <c r="I67" i="13"/>
  <c r="I89" i="11"/>
  <c r="I25" i="9"/>
  <c r="K25" i="9" s="1"/>
  <c r="I24" i="5"/>
  <c r="I35" i="5"/>
  <c r="I74" i="5"/>
  <c r="I70" i="28"/>
  <c r="I63" i="26"/>
  <c r="K63" i="26" s="1"/>
  <c r="I45" i="11"/>
  <c r="I70" i="11"/>
  <c r="I58" i="9"/>
  <c r="I89" i="9"/>
  <c r="I19" i="7"/>
  <c r="I73" i="5"/>
  <c r="I18" i="28"/>
  <c r="I45" i="28"/>
  <c r="I62" i="26"/>
  <c r="I70" i="26"/>
  <c r="I41" i="21"/>
  <c r="K41" i="21" s="1"/>
  <c r="I58" i="7"/>
  <c r="I63" i="5"/>
  <c r="K63" i="5" s="1"/>
  <c r="I24" i="26"/>
  <c r="I25" i="24"/>
  <c r="I41" i="24"/>
  <c r="K41" i="24" s="1"/>
  <c r="I29" i="1"/>
  <c r="K29" i="1" s="1"/>
  <c r="I73" i="21"/>
  <c r="I18" i="17"/>
  <c r="K18" i="17" s="1"/>
  <c r="I70" i="17"/>
  <c r="I92" i="28"/>
  <c r="K92" i="28" s="1"/>
  <c r="I100" i="24"/>
  <c r="I17" i="21"/>
  <c r="I79" i="19"/>
  <c r="I18" i="13"/>
  <c r="I63" i="11"/>
  <c r="I21" i="9"/>
  <c r="I79" i="5"/>
  <c r="K19" i="19"/>
  <c r="I92" i="24"/>
  <c r="F24" i="1"/>
  <c r="K24" i="1" s="1"/>
  <c r="F23" i="1"/>
  <c r="K37" i="1"/>
  <c r="F32" i="1"/>
  <c r="K46" i="1"/>
  <c r="F56" i="1"/>
  <c r="F64" i="1"/>
  <c r="K64" i="1" s="1"/>
  <c r="F70" i="1"/>
  <c r="F71" i="1"/>
  <c r="F72" i="1"/>
  <c r="K75" i="1"/>
  <c r="K86" i="1"/>
  <c r="K102" i="1"/>
  <c r="F28" i="21"/>
  <c r="F38" i="21"/>
  <c r="F48" i="21"/>
  <c r="F81" i="21"/>
  <c r="F99" i="21"/>
  <c r="K26" i="19"/>
  <c r="F71" i="19"/>
  <c r="F82" i="19"/>
  <c r="F83" i="19"/>
  <c r="K91" i="19"/>
  <c r="K103" i="19"/>
  <c r="K65" i="17"/>
  <c r="F65" i="17"/>
  <c r="K88" i="17"/>
  <c r="F26" i="15"/>
  <c r="K26" i="15"/>
  <c r="K56" i="15"/>
  <c r="K49" i="13"/>
  <c r="F49" i="13"/>
  <c r="K30" i="9"/>
  <c r="F30" i="9"/>
  <c r="K11" i="28"/>
  <c r="F11" i="28"/>
  <c r="K22" i="1"/>
  <c r="F67" i="1"/>
  <c r="K99" i="1"/>
  <c r="K12" i="21"/>
  <c r="F17" i="21"/>
  <c r="K20" i="21"/>
  <c r="K52" i="21"/>
  <c r="F79" i="21"/>
  <c r="K79" i="21" s="1"/>
  <c r="K84" i="21"/>
  <c r="F103" i="21"/>
  <c r="K34" i="19"/>
  <c r="K54" i="19"/>
  <c r="K55" i="19"/>
  <c r="K98" i="19"/>
  <c r="K89" i="17"/>
  <c r="F89" i="17"/>
  <c r="F42" i="15"/>
  <c r="K42" i="15"/>
  <c r="K61" i="15"/>
  <c r="K48" i="13"/>
  <c r="F48" i="13"/>
  <c r="K14" i="11"/>
  <c r="F14" i="11"/>
  <c r="K86" i="11"/>
  <c r="F86" i="11"/>
  <c r="K102" i="11"/>
  <c r="F102" i="11"/>
  <c r="K36" i="13"/>
  <c r="F36" i="13"/>
  <c r="K61" i="7"/>
  <c r="F61" i="7"/>
  <c r="K47" i="5"/>
  <c r="F47" i="5"/>
  <c r="K91" i="28"/>
  <c r="F91" i="28"/>
  <c r="K108" i="28"/>
  <c r="F108" i="28"/>
  <c r="K87" i="26"/>
  <c r="F87" i="26"/>
  <c r="F107" i="26"/>
  <c r="K107" i="26"/>
  <c r="F26" i="1"/>
  <c r="F40" i="1"/>
  <c r="K27" i="21"/>
  <c r="F44" i="21"/>
  <c r="K49" i="21"/>
  <c r="F64" i="21"/>
  <c r="F11" i="19"/>
  <c r="F30" i="19"/>
  <c r="F31" i="19"/>
  <c r="K35" i="19"/>
  <c r="K50" i="19"/>
  <c r="F66" i="19"/>
  <c r="F67" i="19"/>
  <c r="K99" i="19"/>
  <c r="F41" i="17"/>
  <c r="K41" i="17"/>
  <c r="K100" i="17"/>
  <c r="F24" i="15"/>
  <c r="K24" i="15"/>
  <c r="K50" i="15"/>
  <c r="F50" i="15"/>
  <c r="K89" i="13"/>
  <c r="F89" i="13"/>
  <c r="F19" i="11"/>
  <c r="K75" i="11"/>
  <c r="F75" i="11"/>
  <c r="K91" i="11"/>
  <c r="F91" i="11"/>
  <c r="K107" i="11"/>
  <c r="F107" i="11"/>
  <c r="K48" i="9"/>
  <c r="F48" i="9"/>
  <c r="K24" i="21"/>
  <c r="K33" i="17"/>
  <c r="F33" i="17"/>
  <c r="K34" i="15"/>
  <c r="F34" i="15"/>
  <c r="K32" i="7"/>
  <c r="F32" i="7"/>
  <c r="K48" i="7"/>
  <c r="F48" i="7"/>
  <c r="K27" i="26"/>
  <c r="F27" i="26"/>
  <c r="F39" i="1"/>
  <c r="F50" i="1"/>
  <c r="F95" i="1"/>
  <c r="F96" i="1"/>
  <c r="F106" i="1"/>
  <c r="F35" i="1"/>
  <c r="K35" i="1" s="1"/>
  <c r="F88" i="1"/>
  <c r="F16" i="21"/>
  <c r="F31" i="21"/>
  <c r="F32" i="21"/>
  <c r="F41" i="21"/>
  <c r="F56" i="21"/>
  <c r="K56" i="21" s="1"/>
  <c r="F88" i="21"/>
  <c r="K88" i="21" s="1"/>
  <c r="F96" i="21"/>
  <c r="F18" i="19"/>
  <c r="F64" i="19"/>
  <c r="F78" i="19"/>
  <c r="F90" i="19"/>
  <c r="F53" i="17"/>
  <c r="K53" i="17"/>
  <c r="F58" i="17"/>
  <c r="K58" i="17" s="1"/>
  <c r="F58" i="15"/>
  <c r="K76" i="15"/>
  <c r="F76" i="15"/>
  <c r="F55" i="11"/>
  <c r="K55" i="11"/>
  <c r="K80" i="17"/>
  <c r="F80" i="17"/>
  <c r="K14" i="1"/>
  <c r="K27" i="1"/>
  <c r="K51" i="1"/>
  <c r="F88" i="19"/>
  <c r="K101" i="17"/>
  <c r="F101" i="17"/>
  <c r="K32" i="15"/>
  <c r="K18" i="11"/>
  <c r="F18" i="11"/>
  <c r="K74" i="11"/>
  <c r="F74" i="11"/>
  <c r="K90" i="11"/>
  <c r="F90" i="11"/>
  <c r="K106" i="11"/>
  <c r="F106" i="11"/>
  <c r="K47" i="9"/>
  <c r="F47" i="9"/>
  <c r="K93" i="17"/>
  <c r="F93" i="17"/>
  <c r="K45" i="1"/>
  <c r="K79" i="19"/>
  <c r="K13" i="17"/>
  <c r="F13" i="17"/>
  <c r="K40" i="17"/>
  <c r="F40" i="17"/>
  <c r="K81" i="17"/>
  <c r="F81" i="17"/>
  <c r="K13" i="15"/>
  <c r="F13" i="15"/>
  <c r="K69" i="13"/>
  <c r="F69" i="13"/>
  <c r="K101" i="13"/>
  <c r="F101" i="13"/>
  <c r="F44" i="9"/>
  <c r="K44" i="9"/>
  <c r="K31" i="1"/>
  <c r="F82" i="1"/>
  <c r="K15" i="21"/>
  <c r="F30" i="21"/>
  <c r="K33" i="21"/>
  <c r="K55" i="21"/>
  <c r="K87" i="21"/>
  <c r="K95" i="21"/>
  <c r="K108" i="21"/>
  <c r="F46" i="19"/>
  <c r="K52" i="17"/>
  <c r="F52" i="17"/>
  <c r="K37" i="13"/>
  <c r="F37" i="13"/>
  <c r="K89" i="11"/>
  <c r="F89" i="11"/>
  <c r="K105" i="11"/>
  <c r="F105" i="11"/>
  <c r="K43" i="9"/>
  <c r="F43" i="9"/>
  <c r="F79" i="17"/>
  <c r="K16" i="15"/>
  <c r="K25" i="15"/>
  <c r="F65" i="15"/>
  <c r="F68" i="15"/>
  <c r="K74" i="15"/>
  <c r="F98" i="15"/>
  <c r="F106" i="15"/>
  <c r="F20" i="13"/>
  <c r="K56" i="13"/>
  <c r="F72" i="13"/>
  <c r="F79" i="13"/>
  <c r="F80" i="13"/>
  <c r="F81" i="13"/>
  <c r="F93" i="13"/>
  <c r="K15" i="11"/>
  <c r="F33" i="11"/>
  <c r="F34" i="11"/>
  <c r="F35" i="11"/>
  <c r="K38" i="11"/>
  <c r="K39" i="11"/>
  <c r="F46" i="11"/>
  <c r="F49" i="11"/>
  <c r="F59" i="11"/>
  <c r="K70" i="11"/>
  <c r="K71" i="11"/>
  <c r="F11" i="9"/>
  <c r="F15" i="9"/>
  <c r="F51" i="9"/>
  <c r="F55" i="9"/>
  <c r="F56" i="9"/>
  <c r="F57" i="9"/>
  <c r="K91" i="9"/>
  <c r="F91" i="9"/>
  <c r="F110" i="9"/>
  <c r="K110" i="9"/>
  <c r="K43" i="26"/>
  <c r="F43" i="26"/>
  <c r="K72" i="26"/>
  <c r="F72" i="26"/>
  <c r="F75" i="24"/>
  <c r="K69" i="15"/>
  <c r="K88" i="15"/>
  <c r="K89" i="15"/>
  <c r="K12" i="13"/>
  <c r="F25" i="13"/>
  <c r="K28" i="13"/>
  <c r="K44" i="13"/>
  <c r="K64" i="13"/>
  <c r="K81" i="11"/>
  <c r="K82" i="11"/>
  <c r="K97" i="11"/>
  <c r="K98" i="11"/>
  <c r="K97" i="7"/>
  <c r="F97" i="7"/>
  <c r="K71" i="26"/>
  <c r="F71" i="26"/>
  <c r="K28" i="24"/>
  <c r="F28" i="24"/>
  <c r="F74" i="24"/>
  <c r="K74" i="24"/>
  <c r="K64" i="15"/>
  <c r="K90" i="15"/>
  <c r="K96" i="15"/>
  <c r="K97" i="15"/>
  <c r="K13" i="13"/>
  <c r="K29" i="13"/>
  <c r="K65" i="13"/>
  <c r="K22" i="11"/>
  <c r="K23" i="11"/>
  <c r="K78" i="11"/>
  <c r="K79" i="11"/>
  <c r="K94" i="11"/>
  <c r="K95" i="11"/>
  <c r="K110" i="11"/>
  <c r="K12" i="9"/>
  <c r="K14" i="9"/>
  <c r="F28" i="9"/>
  <c r="K28" i="9"/>
  <c r="K52" i="9"/>
  <c r="K59" i="9"/>
  <c r="F59" i="9"/>
  <c r="F85" i="5"/>
  <c r="K85" i="5"/>
  <c r="K27" i="24"/>
  <c r="F27" i="24"/>
  <c r="K65" i="24"/>
  <c r="F65" i="24"/>
  <c r="F60" i="15"/>
  <c r="K60" i="15" s="1"/>
  <c r="F85" i="15"/>
  <c r="F17" i="13"/>
  <c r="K60" i="13"/>
  <c r="F76" i="13"/>
  <c r="F17" i="11"/>
  <c r="F41" i="11"/>
  <c r="F42" i="11"/>
  <c r="F43" i="11"/>
  <c r="K47" i="11"/>
  <c r="K31" i="9"/>
  <c r="K96" i="7"/>
  <c r="F96" i="7"/>
  <c r="K84" i="5"/>
  <c r="F84" i="5"/>
  <c r="F60" i="28"/>
  <c r="K60" i="28" s="1"/>
  <c r="F99" i="26"/>
  <c r="K99" i="26"/>
  <c r="K17" i="24"/>
  <c r="F17" i="24"/>
  <c r="F42" i="24"/>
  <c r="K42" i="24"/>
  <c r="K24" i="13"/>
  <c r="F31" i="13"/>
  <c r="K68" i="13"/>
  <c r="K88" i="13"/>
  <c r="K109" i="7"/>
  <c r="F109" i="7"/>
  <c r="F77" i="5"/>
  <c r="K77" i="5"/>
  <c r="K70" i="9"/>
  <c r="K76" i="5"/>
  <c r="F76" i="5"/>
  <c r="K44" i="26"/>
  <c r="F44" i="26"/>
  <c r="K95" i="24"/>
  <c r="F95" i="24"/>
  <c r="K109" i="17"/>
  <c r="F73" i="13"/>
  <c r="K73" i="13" s="1"/>
  <c r="F108" i="13"/>
  <c r="F50" i="11"/>
  <c r="F83" i="11"/>
  <c r="K87" i="11"/>
  <c r="F99" i="11"/>
  <c r="K103" i="11"/>
  <c r="F16" i="9"/>
  <c r="F17" i="9"/>
  <c r="K33" i="7"/>
  <c r="F33" i="7"/>
  <c r="K49" i="7"/>
  <c r="F49" i="7"/>
  <c r="K12" i="28"/>
  <c r="F12" i="28"/>
  <c r="K28" i="26"/>
  <c r="F28" i="26"/>
  <c r="K59" i="26"/>
  <c r="F59" i="26"/>
  <c r="K88" i="26"/>
  <c r="F88" i="26"/>
  <c r="F94" i="24"/>
  <c r="K60" i="9"/>
  <c r="K73" i="9"/>
  <c r="F96" i="9"/>
  <c r="F97" i="9"/>
  <c r="K102" i="9"/>
  <c r="K17" i="7"/>
  <c r="K40" i="7"/>
  <c r="K56" i="7"/>
  <c r="K77" i="7"/>
  <c r="F85" i="7"/>
  <c r="K105" i="7"/>
  <c r="K13" i="5"/>
  <c r="K31" i="5"/>
  <c r="K43" i="5"/>
  <c r="K51" i="5"/>
  <c r="F58" i="5"/>
  <c r="K58" i="5" s="1"/>
  <c r="K61" i="5"/>
  <c r="K71" i="5"/>
  <c r="F28" i="28"/>
  <c r="F44" i="28"/>
  <c r="F68" i="28"/>
  <c r="F80" i="28"/>
  <c r="K95" i="28"/>
  <c r="K11" i="26"/>
  <c r="K23" i="26"/>
  <c r="K35" i="26"/>
  <c r="K51" i="26"/>
  <c r="K79" i="26"/>
  <c r="F108" i="26"/>
  <c r="K29" i="24"/>
  <c r="F30" i="24"/>
  <c r="F43" i="24"/>
  <c r="F44" i="24"/>
  <c r="F59" i="24"/>
  <c r="K73" i="24"/>
  <c r="F76" i="24"/>
  <c r="F86" i="24"/>
  <c r="F87" i="24"/>
  <c r="K90" i="24"/>
  <c r="F97" i="24"/>
  <c r="F105" i="24"/>
  <c r="K19" i="9"/>
  <c r="F24" i="9"/>
  <c r="K24" i="9" s="1"/>
  <c r="F58" i="9"/>
  <c r="K103" i="9"/>
  <c r="K25" i="7"/>
  <c r="K41" i="7"/>
  <c r="K57" i="7"/>
  <c r="K11" i="5"/>
  <c r="F24" i="5"/>
  <c r="K29" i="5"/>
  <c r="K59" i="5"/>
  <c r="K69" i="5"/>
  <c r="K104" i="5"/>
  <c r="F25" i="28"/>
  <c r="K25" i="28" s="1"/>
  <c r="F79" i="28"/>
  <c r="K96" i="28"/>
  <c r="K12" i="26"/>
  <c r="F18" i="26"/>
  <c r="K18" i="26" s="1"/>
  <c r="K36" i="26"/>
  <c r="K52" i="26"/>
  <c r="F58" i="26"/>
  <c r="K58" i="26" s="1"/>
  <c r="K64" i="26"/>
  <c r="K80" i="26"/>
  <c r="K12" i="24"/>
  <c r="K25" i="24"/>
  <c r="F40" i="24"/>
  <c r="K54" i="24"/>
  <c r="F56" i="24"/>
  <c r="K70" i="24"/>
  <c r="K98" i="24"/>
  <c r="F103" i="24"/>
  <c r="K106" i="24"/>
  <c r="K73" i="7"/>
  <c r="K27" i="5"/>
  <c r="K40" i="5"/>
  <c r="K67" i="5"/>
  <c r="F73" i="5"/>
  <c r="K73" i="5" s="1"/>
  <c r="K101" i="5"/>
  <c r="F25" i="26"/>
  <c r="K25" i="26" s="1"/>
  <c r="F24" i="24"/>
  <c r="K35" i="24"/>
  <c r="K51" i="24"/>
  <c r="F83" i="9"/>
  <c r="F107" i="9"/>
  <c r="F58" i="7"/>
  <c r="K45" i="5"/>
  <c r="K60" i="5"/>
  <c r="F92" i="5"/>
  <c r="K92" i="5" s="1"/>
  <c r="K15" i="24"/>
  <c r="K22" i="24"/>
  <c r="K63" i="24"/>
  <c r="F106" i="9"/>
  <c r="F44" i="5"/>
  <c r="F52" i="5"/>
  <c r="K79" i="5"/>
  <c r="F88" i="5"/>
  <c r="F18" i="28"/>
  <c r="K18" i="28" s="1"/>
  <c r="F73" i="28"/>
  <c r="F103" i="26"/>
  <c r="F11" i="24"/>
  <c r="K19" i="24"/>
  <c r="F91" i="24"/>
  <c r="F63" i="7"/>
  <c r="F19" i="5"/>
  <c r="K100" i="5"/>
  <c r="K100" i="26"/>
  <c r="K75" i="24"/>
  <c r="F88" i="24"/>
  <c r="K60" i="24"/>
  <c r="K81" i="24"/>
  <c r="K16" i="24"/>
  <c r="K24" i="24"/>
  <c r="K32" i="24"/>
  <c r="K40" i="24"/>
  <c r="K48" i="24"/>
  <c r="K56" i="24"/>
  <c r="F60" i="24"/>
  <c r="K64" i="24"/>
  <c r="F68" i="24"/>
  <c r="K68" i="24" s="1"/>
  <c r="K72" i="24"/>
  <c r="K80" i="24"/>
  <c r="F84" i="24"/>
  <c r="K88" i="24"/>
  <c r="F92" i="24"/>
  <c r="K92" i="24" s="1"/>
  <c r="K96" i="24"/>
  <c r="F100" i="24"/>
  <c r="K100" i="24" s="1"/>
  <c r="K104" i="24"/>
  <c r="F108" i="24"/>
  <c r="F13" i="24"/>
  <c r="I18" i="24"/>
  <c r="K18" i="24" s="1"/>
  <c r="F21" i="24"/>
  <c r="F29" i="24"/>
  <c r="I34" i="24"/>
  <c r="K34" i="24" s="1"/>
  <c r="F37" i="24"/>
  <c r="F45" i="24"/>
  <c r="I50" i="24"/>
  <c r="K50" i="24" s="1"/>
  <c r="F53" i="24"/>
  <c r="I58" i="24"/>
  <c r="K58" i="24" s="1"/>
  <c r="F61" i="24"/>
  <c r="I66" i="24"/>
  <c r="K66" i="24" s="1"/>
  <c r="F69" i="24"/>
  <c r="F77" i="24"/>
  <c r="K77" i="24" s="1"/>
  <c r="F85" i="24"/>
  <c r="F93" i="24"/>
  <c r="F101" i="24"/>
  <c r="F109" i="24"/>
  <c r="F19" i="26"/>
  <c r="K19" i="26" s="1"/>
  <c r="F13" i="26"/>
  <c r="K17" i="26"/>
  <c r="F21" i="26"/>
  <c r="K21" i="26" s="1"/>
  <c r="F29" i="26"/>
  <c r="K33" i="26"/>
  <c r="F37" i="26"/>
  <c r="K41" i="26"/>
  <c r="F45" i="26"/>
  <c r="K49" i="26"/>
  <c r="F53" i="26"/>
  <c r="K57" i="26"/>
  <c r="F61" i="26"/>
  <c r="K65" i="26"/>
  <c r="F69" i="26"/>
  <c r="K73" i="26"/>
  <c r="F77" i="26"/>
  <c r="K77" i="26" s="1"/>
  <c r="K81" i="26"/>
  <c r="F85" i="26"/>
  <c r="K89" i="26"/>
  <c r="F93" i="26"/>
  <c r="K97" i="26"/>
  <c r="F101" i="26"/>
  <c r="K105" i="26"/>
  <c r="F109" i="26"/>
  <c r="F14" i="26"/>
  <c r="F22" i="26"/>
  <c r="K26" i="26"/>
  <c r="F30" i="26"/>
  <c r="K34" i="26"/>
  <c r="F38" i="26"/>
  <c r="K42" i="26"/>
  <c r="F46" i="26"/>
  <c r="K50" i="26"/>
  <c r="F54" i="26"/>
  <c r="F62" i="26"/>
  <c r="K62" i="26" s="1"/>
  <c r="K66" i="26"/>
  <c r="F70" i="26"/>
  <c r="K70" i="26" s="1"/>
  <c r="K74" i="26"/>
  <c r="F78" i="26"/>
  <c r="K82" i="26"/>
  <c r="F86" i="26"/>
  <c r="K90" i="26"/>
  <c r="F94" i="26"/>
  <c r="K98" i="26"/>
  <c r="F102" i="26"/>
  <c r="K106" i="26"/>
  <c r="F110" i="26"/>
  <c r="K63" i="28"/>
  <c r="K79" i="28"/>
  <c r="F107" i="28"/>
  <c r="F13" i="28"/>
  <c r="K17" i="28"/>
  <c r="F21" i="28"/>
  <c r="K21" i="28" s="1"/>
  <c r="F29" i="28"/>
  <c r="K33" i="28"/>
  <c r="F37" i="28"/>
  <c r="K41" i="28"/>
  <c r="F45" i="28"/>
  <c r="K49" i="28"/>
  <c r="F53" i="28"/>
  <c r="K57" i="28"/>
  <c r="F61" i="28"/>
  <c r="K65" i="28"/>
  <c r="F69" i="28"/>
  <c r="F77" i="28"/>
  <c r="K81" i="28"/>
  <c r="F85" i="28"/>
  <c r="K89" i="28"/>
  <c r="F93" i="28"/>
  <c r="K97" i="28"/>
  <c r="F101" i="28"/>
  <c r="K105" i="28"/>
  <c r="F109" i="28"/>
  <c r="F14" i="28"/>
  <c r="I19" i="28"/>
  <c r="K19" i="28" s="1"/>
  <c r="F22" i="28"/>
  <c r="K26" i="28"/>
  <c r="F30" i="28"/>
  <c r="K34" i="28"/>
  <c r="F38" i="28"/>
  <c r="K42" i="28"/>
  <c r="F46" i="28"/>
  <c r="K50" i="28"/>
  <c r="F54" i="28"/>
  <c r="K58" i="28"/>
  <c r="F62" i="28"/>
  <c r="K62" i="28" s="1"/>
  <c r="K66" i="28"/>
  <c r="F70" i="28"/>
  <c r="K74" i="28"/>
  <c r="F78" i="28"/>
  <c r="K82" i="28"/>
  <c r="F86" i="28"/>
  <c r="K90" i="28"/>
  <c r="F94" i="28"/>
  <c r="K98" i="28"/>
  <c r="F102" i="28"/>
  <c r="K106" i="28"/>
  <c r="F110" i="28"/>
  <c r="K21" i="5"/>
  <c r="F75" i="5"/>
  <c r="F83" i="5"/>
  <c r="F91" i="5"/>
  <c r="F99" i="5"/>
  <c r="F107" i="5"/>
  <c r="K17" i="5"/>
  <c r="K33" i="5"/>
  <c r="K41" i="5"/>
  <c r="K49" i="5"/>
  <c r="K57" i="5"/>
  <c r="K65" i="5"/>
  <c r="K81" i="5"/>
  <c r="F14" i="5"/>
  <c r="I19" i="5"/>
  <c r="F22" i="5"/>
  <c r="F30" i="5"/>
  <c r="F38" i="5"/>
  <c r="F46" i="5"/>
  <c r="K50" i="5"/>
  <c r="F54" i="5"/>
  <c r="F62" i="5"/>
  <c r="K62" i="5" s="1"/>
  <c r="F70" i="5"/>
  <c r="K70" i="5" s="1"/>
  <c r="F78" i="5"/>
  <c r="F86" i="5"/>
  <c r="F94" i="5"/>
  <c r="F102" i="5"/>
  <c r="F110" i="5"/>
  <c r="K60" i="7"/>
  <c r="F11" i="7"/>
  <c r="K15" i="7"/>
  <c r="F19" i="7"/>
  <c r="K23" i="7"/>
  <c r="F27" i="7"/>
  <c r="K31" i="7"/>
  <c r="F35" i="7"/>
  <c r="K39" i="7"/>
  <c r="F43" i="7"/>
  <c r="K47" i="7"/>
  <c r="F51" i="7"/>
  <c r="K55" i="7"/>
  <c r="F59" i="7"/>
  <c r="K63" i="7"/>
  <c r="F67" i="7"/>
  <c r="K67" i="7" s="1"/>
  <c r="K71" i="7"/>
  <c r="F75" i="7"/>
  <c r="K79" i="7"/>
  <c r="F83" i="7"/>
  <c r="K87" i="7"/>
  <c r="F91" i="7"/>
  <c r="K95" i="7"/>
  <c r="F99" i="7"/>
  <c r="K103" i="7"/>
  <c r="F107" i="7"/>
  <c r="F14" i="7"/>
  <c r="K18" i="7"/>
  <c r="F22" i="7"/>
  <c r="K26" i="7"/>
  <c r="F30" i="7"/>
  <c r="K34" i="7"/>
  <c r="F38" i="7"/>
  <c r="K42" i="7"/>
  <c r="F46" i="7"/>
  <c r="K50" i="7"/>
  <c r="F54" i="7"/>
  <c r="K58" i="7"/>
  <c r="F62" i="7"/>
  <c r="K62" i="7" s="1"/>
  <c r="K66" i="7"/>
  <c r="F70" i="7"/>
  <c r="K70" i="7" s="1"/>
  <c r="K74" i="7"/>
  <c r="F78" i="7"/>
  <c r="K82" i="7"/>
  <c r="F86" i="7"/>
  <c r="K90" i="7"/>
  <c r="F94" i="7"/>
  <c r="K98" i="7"/>
  <c r="F102" i="7"/>
  <c r="K106" i="7"/>
  <c r="F110" i="7"/>
  <c r="I60" i="7"/>
  <c r="I68" i="7"/>
  <c r="K68" i="7" s="1"/>
  <c r="I92" i="7"/>
  <c r="K92" i="7" s="1"/>
  <c r="F21" i="7"/>
  <c r="K21" i="7" s="1"/>
  <c r="F84" i="9"/>
  <c r="F92" i="9"/>
  <c r="F100" i="9"/>
  <c r="K100" i="9" s="1"/>
  <c r="F108" i="9"/>
  <c r="F13" i="9"/>
  <c r="F21" i="9"/>
  <c r="F29" i="9"/>
  <c r="F37" i="9"/>
  <c r="F45" i="9"/>
  <c r="F53" i="9"/>
  <c r="F61" i="9"/>
  <c r="F69" i="9"/>
  <c r="F77" i="9"/>
  <c r="F85" i="9"/>
  <c r="F93" i="9"/>
  <c r="F101" i="9"/>
  <c r="F109" i="9"/>
  <c r="K18" i="9"/>
  <c r="K26" i="9"/>
  <c r="K34" i="9"/>
  <c r="K42" i="9"/>
  <c r="K50" i="9"/>
  <c r="K66" i="9"/>
  <c r="K74" i="9"/>
  <c r="K82" i="9"/>
  <c r="K90" i="9"/>
  <c r="K50" i="11"/>
  <c r="F12" i="11"/>
  <c r="K16" i="11"/>
  <c r="F20" i="11"/>
  <c r="I25" i="11"/>
  <c r="K25" i="11" s="1"/>
  <c r="F28" i="11"/>
  <c r="K32" i="11"/>
  <c r="F36" i="11"/>
  <c r="K40" i="11"/>
  <c r="F44" i="11"/>
  <c r="K48" i="11"/>
  <c r="F52" i="11"/>
  <c r="K56" i="11"/>
  <c r="F60" i="11"/>
  <c r="K60" i="11" s="1"/>
  <c r="K64" i="11"/>
  <c r="F68" i="11"/>
  <c r="K72" i="11"/>
  <c r="I73" i="11"/>
  <c r="K73" i="11" s="1"/>
  <c r="F76" i="11"/>
  <c r="K80" i="11"/>
  <c r="F84" i="11"/>
  <c r="K88" i="11"/>
  <c r="F92" i="11"/>
  <c r="K96" i="11"/>
  <c r="F100" i="11"/>
  <c r="K104" i="11"/>
  <c r="F108" i="11"/>
  <c r="F13" i="11"/>
  <c r="F21" i="11"/>
  <c r="K21" i="11" s="1"/>
  <c r="F29" i="11"/>
  <c r="F37" i="11"/>
  <c r="F45" i="11"/>
  <c r="I50" i="11"/>
  <c r="F53" i="11"/>
  <c r="I58" i="11"/>
  <c r="K58" i="11" s="1"/>
  <c r="F61" i="11"/>
  <c r="F69" i="11"/>
  <c r="F77" i="11"/>
  <c r="F85" i="11"/>
  <c r="F93" i="11"/>
  <c r="F101" i="11"/>
  <c r="F109" i="11"/>
  <c r="F11" i="13"/>
  <c r="K15" i="13"/>
  <c r="F19" i="13"/>
  <c r="K19" i="13" s="1"/>
  <c r="K23" i="13"/>
  <c r="F27" i="13"/>
  <c r="F35" i="13"/>
  <c r="K35" i="13" s="1"/>
  <c r="K39" i="13"/>
  <c r="F43" i="13"/>
  <c r="K47" i="13"/>
  <c r="F51" i="13"/>
  <c r="K55" i="13"/>
  <c r="F59" i="13"/>
  <c r="F67" i="13"/>
  <c r="K67" i="13" s="1"/>
  <c r="K71" i="13"/>
  <c r="F75" i="13"/>
  <c r="K79" i="13"/>
  <c r="F83" i="13"/>
  <c r="K87" i="13"/>
  <c r="F91" i="13"/>
  <c r="K95" i="13"/>
  <c r="F99" i="13"/>
  <c r="K103" i="13"/>
  <c r="F107" i="13"/>
  <c r="K17" i="13"/>
  <c r="F21" i="13"/>
  <c r="K21" i="13" s="1"/>
  <c r="F45" i="13"/>
  <c r="F77" i="13"/>
  <c r="F14" i="13"/>
  <c r="K18" i="13"/>
  <c r="F22" i="13"/>
  <c r="K26" i="13"/>
  <c r="F30" i="13"/>
  <c r="K34" i="13"/>
  <c r="F38" i="13"/>
  <c r="K42" i="13"/>
  <c r="F46" i="13"/>
  <c r="K50" i="13"/>
  <c r="F54" i="13"/>
  <c r="F62" i="13"/>
  <c r="K62" i="13" s="1"/>
  <c r="F70" i="13"/>
  <c r="K74" i="13"/>
  <c r="F78" i="13"/>
  <c r="K82" i="13"/>
  <c r="F86" i="13"/>
  <c r="K90" i="13"/>
  <c r="F94" i="13"/>
  <c r="K98" i="13"/>
  <c r="F102" i="13"/>
  <c r="K106" i="13"/>
  <c r="F110" i="13"/>
  <c r="I92" i="13"/>
  <c r="K92" i="13" s="1"/>
  <c r="I100" i="13"/>
  <c r="F11" i="15"/>
  <c r="K15" i="15"/>
  <c r="F19" i="15"/>
  <c r="K23" i="15"/>
  <c r="F27" i="15"/>
  <c r="K31" i="15"/>
  <c r="F35" i="15"/>
  <c r="K39" i="15"/>
  <c r="F43" i="15"/>
  <c r="K47" i="15"/>
  <c r="F51" i="15"/>
  <c r="K55" i="15"/>
  <c r="F59" i="15"/>
  <c r="K63" i="15"/>
  <c r="F67" i="15"/>
  <c r="K71" i="15"/>
  <c r="F75" i="15"/>
  <c r="K79" i="15"/>
  <c r="F83" i="15"/>
  <c r="K87" i="15"/>
  <c r="F91" i="15"/>
  <c r="K95" i="15"/>
  <c r="F99" i="15"/>
  <c r="K103" i="15"/>
  <c r="F107" i="15"/>
  <c r="F21" i="15"/>
  <c r="K21" i="15" s="1"/>
  <c r="I58" i="15"/>
  <c r="K58" i="15" s="1"/>
  <c r="K105" i="15"/>
  <c r="F109" i="15"/>
  <c r="F14" i="15"/>
  <c r="F22" i="15"/>
  <c r="F30" i="15"/>
  <c r="F38" i="15"/>
  <c r="F46" i="15"/>
  <c r="F54" i="15"/>
  <c r="F62" i="15"/>
  <c r="K62" i="15" s="1"/>
  <c r="F70" i="15"/>
  <c r="F78" i="15"/>
  <c r="F86" i="15"/>
  <c r="F94" i="15"/>
  <c r="F102" i="15"/>
  <c r="F110" i="15"/>
  <c r="F11" i="17"/>
  <c r="K15" i="17"/>
  <c r="F19" i="17"/>
  <c r="K23" i="17"/>
  <c r="F27" i="17"/>
  <c r="K31" i="17"/>
  <c r="F35" i="17"/>
  <c r="K39" i="17"/>
  <c r="F43" i="17"/>
  <c r="K47" i="17"/>
  <c r="F51" i="17"/>
  <c r="K55" i="17"/>
  <c r="F59" i="17"/>
  <c r="K63" i="17"/>
  <c r="F67" i="17"/>
  <c r="K71" i="17"/>
  <c r="F75" i="17"/>
  <c r="K79" i="17"/>
  <c r="F83" i="17"/>
  <c r="K87" i="17"/>
  <c r="F91" i="17"/>
  <c r="K95" i="17"/>
  <c r="F99" i="17"/>
  <c r="K103" i="17"/>
  <c r="F107" i="17"/>
  <c r="F21" i="17"/>
  <c r="K21" i="17" s="1"/>
  <c r="F45" i="17"/>
  <c r="F14" i="17"/>
  <c r="F22" i="17"/>
  <c r="K26" i="17"/>
  <c r="F30" i="17"/>
  <c r="K34" i="17"/>
  <c r="F38" i="17"/>
  <c r="K42" i="17"/>
  <c r="F46" i="17"/>
  <c r="K50" i="17"/>
  <c r="F54" i="17"/>
  <c r="F62" i="17"/>
  <c r="K62" i="17" s="1"/>
  <c r="K66" i="17"/>
  <c r="F70" i="17"/>
  <c r="K70" i="17" s="1"/>
  <c r="K74" i="17"/>
  <c r="F78" i="17"/>
  <c r="K82" i="17"/>
  <c r="F86" i="17"/>
  <c r="K90" i="17"/>
  <c r="F94" i="17"/>
  <c r="K98" i="17"/>
  <c r="F102" i="17"/>
  <c r="K106" i="17"/>
  <c r="F110" i="17"/>
  <c r="F110" i="19"/>
  <c r="K62" i="19"/>
  <c r="F12" i="19"/>
  <c r="K16" i="19"/>
  <c r="F20" i="19"/>
  <c r="K24" i="19"/>
  <c r="F28" i="19"/>
  <c r="K32" i="19"/>
  <c r="F36" i="19"/>
  <c r="K40" i="19"/>
  <c r="F44" i="19"/>
  <c r="K48" i="19"/>
  <c r="F52" i="19"/>
  <c r="K56" i="19"/>
  <c r="F60" i="19"/>
  <c r="K60" i="19" s="1"/>
  <c r="F68" i="19"/>
  <c r="K72" i="19"/>
  <c r="F76" i="19"/>
  <c r="K80" i="19"/>
  <c r="F84" i="19"/>
  <c r="K88" i="19"/>
  <c r="F92" i="19"/>
  <c r="K96" i="19"/>
  <c r="F100" i="19"/>
  <c r="K100" i="19" s="1"/>
  <c r="K104" i="19"/>
  <c r="F108" i="19"/>
  <c r="F13" i="19"/>
  <c r="K17" i="19"/>
  <c r="I18" i="19"/>
  <c r="K18" i="19" s="1"/>
  <c r="F21" i="19"/>
  <c r="K21" i="19" s="1"/>
  <c r="K25" i="19"/>
  <c r="F29" i="19"/>
  <c r="K33" i="19"/>
  <c r="F37" i="19"/>
  <c r="K41" i="19"/>
  <c r="F45" i="19"/>
  <c r="K49" i="19"/>
  <c r="I50" i="19"/>
  <c r="F53" i="19"/>
  <c r="K57" i="19"/>
  <c r="I58" i="19"/>
  <c r="K58" i="19" s="1"/>
  <c r="F61" i="19"/>
  <c r="K65" i="19"/>
  <c r="F69" i="19"/>
  <c r="F77" i="19"/>
  <c r="K81" i="19"/>
  <c r="F85" i="19"/>
  <c r="K89" i="19"/>
  <c r="F93" i="19"/>
  <c r="K97" i="19"/>
  <c r="F101" i="19"/>
  <c r="K105" i="19"/>
  <c r="F109" i="19"/>
  <c r="K62" i="21"/>
  <c r="F18" i="21"/>
  <c r="F26" i="21"/>
  <c r="F34" i="21"/>
  <c r="F42" i="21"/>
  <c r="F50" i="21"/>
  <c r="K50" i="21" s="1"/>
  <c r="F58" i="21"/>
  <c r="K58" i="21" s="1"/>
  <c r="F66" i="21"/>
  <c r="F74" i="21"/>
  <c r="F82" i="21"/>
  <c r="F90" i="21"/>
  <c r="F98" i="21"/>
  <c r="F106" i="21"/>
  <c r="F60" i="21"/>
  <c r="K60" i="21" s="1"/>
  <c r="F68" i="21"/>
  <c r="K68" i="21" s="1"/>
  <c r="F92" i="21"/>
  <c r="K92" i="21" s="1"/>
  <c r="F13" i="21"/>
  <c r="K17" i="21"/>
  <c r="F21" i="21"/>
  <c r="K21" i="21" s="1"/>
  <c r="F29" i="21"/>
  <c r="K29" i="21" s="1"/>
  <c r="F37" i="21"/>
  <c r="F45" i="21"/>
  <c r="F53" i="21"/>
  <c r="K57" i="21"/>
  <c r="F61" i="21"/>
  <c r="K65" i="21"/>
  <c r="F69" i="21"/>
  <c r="K73" i="21"/>
  <c r="F77" i="21"/>
  <c r="K77" i="21" s="1"/>
  <c r="K81" i="21"/>
  <c r="F85" i="21"/>
  <c r="K85" i="21" s="1"/>
  <c r="K89" i="21"/>
  <c r="F93" i="21"/>
  <c r="K97" i="21"/>
  <c r="F101" i="21"/>
  <c r="K105" i="21"/>
  <c r="F109" i="21"/>
  <c r="I19" i="21"/>
  <c r="K19" i="21" s="1"/>
  <c r="I35" i="21"/>
  <c r="K35" i="21" s="1"/>
  <c r="I67" i="21"/>
  <c r="K67" i="21" s="1"/>
  <c r="K58" i="1"/>
  <c r="K67" i="1"/>
  <c r="F12" i="1"/>
  <c r="F20" i="1"/>
  <c r="F28" i="1"/>
  <c r="F36" i="1"/>
  <c r="F44" i="1"/>
  <c r="F52" i="1"/>
  <c r="K56" i="1"/>
  <c r="F60" i="1"/>
  <c r="K60" i="1" s="1"/>
  <c r="F68" i="1"/>
  <c r="F76" i="1"/>
  <c r="F84" i="1"/>
  <c r="K88" i="1"/>
  <c r="F92" i="1"/>
  <c r="K92" i="1" s="1"/>
  <c r="F100" i="1"/>
  <c r="K100" i="1" s="1"/>
  <c r="F108" i="1"/>
  <c r="K17" i="1"/>
  <c r="K33" i="1"/>
  <c r="F45" i="1"/>
  <c r="K49" i="1"/>
  <c r="K57" i="1"/>
  <c r="K65" i="1"/>
  <c r="K73" i="1"/>
  <c r="F77" i="1"/>
  <c r="K77" i="1" s="1"/>
  <c r="K89" i="1"/>
  <c r="F93" i="1"/>
  <c r="K93" i="1" s="1"/>
  <c r="K97" i="1"/>
  <c r="K105" i="1"/>
  <c r="F109" i="1"/>
  <c r="I21" i="1"/>
  <c r="K21" i="1" s="1"/>
  <c r="I70" i="1"/>
  <c r="I94" i="1"/>
  <c r="K93" i="24" l="1"/>
  <c r="K21" i="24"/>
  <c r="K94" i="24"/>
  <c r="K77" i="13"/>
  <c r="K63" i="11"/>
  <c r="K73" i="28"/>
  <c r="K58" i="9"/>
  <c r="K63" i="13"/>
  <c r="K31" i="11"/>
  <c r="K73" i="15"/>
  <c r="K25" i="5"/>
  <c r="K67" i="11"/>
  <c r="K58" i="13"/>
  <c r="K21" i="9"/>
  <c r="K24" i="26"/>
  <c r="K70" i="21"/>
  <c r="K19" i="11"/>
  <c r="K25" i="1"/>
  <c r="K100" i="11"/>
  <c r="K24" i="17"/>
  <c r="K24" i="5"/>
  <c r="K31" i="21"/>
  <c r="K103" i="21"/>
  <c r="K18" i="21"/>
  <c r="K64" i="21"/>
  <c r="K100" i="15"/>
  <c r="K19" i="5"/>
  <c r="K70" i="13"/>
  <c r="K31" i="13"/>
  <c r="K66" i="21"/>
  <c r="K100" i="13"/>
  <c r="K70" i="28"/>
  <c r="K93" i="21"/>
  <c r="K94" i="1"/>
  <c r="K70" i="1"/>
  <c r="K19" i="17"/>
  <c r="K19" i="1"/>
  <c r="K68" i="1"/>
  <c r="K19" i="7"/>
  <c r="K92" i="19"/>
  <c r="B10" i="5"/>
  <c r="C10" i="5"/>
  <c r="D10" i="5"/>
  <c r="E10" i="5"/>
  <c r="G10" i="5"/>
  <c r="H10" i="5"/>
  <c r="H10" i="24"/>
  <c r="G10" i="24"/>
  <c r="H10" i="26"/>
  <c r="G10" i="26"/>
  <c r="H10" i="28"/>
  <c r="G10" i="28"/>
  <c r="H10" i="7"/>
  <c r="G10" i="7"/>
  <c r="H10" i="9"/>
  <c r="G10" i="9"/>
  <c r="H10" i="11"/>
  <c r="G10" i="11"/>
  <c r="H10" i="13"/>
  <c r="G10" i="13"/>
  <c r="H10" i="15"/>
  <c r="G10" i="15"/>
  <c r="H10" i="17"/>
  <c r="G10" i="17"/>
  <c r="H10" i="19"/>
  <c r="G10" i="19"/>
  <c r="H10" i="21"/>
  <c r="G10" i="21"/>
  <c r="H10" i="1"/>
  <c r="G10" i="1"/>
  <c r="E10" i="24"/>
  <c r="D10" i="24"/>
  <c r="C10" i="24"/>
  <c r="B10" i="24"/>
  <c r="F7" i="24"/>
  <c r="H7" i="24"/>
  <c r="I7" i="24"/>
  <c r="E10" i="26"/>
  <c r="D10" i="26"/>
  <c r="F10" i="26" s="1"/>
  <c r="C10" i="26"/>
  <c r="B10" i="26"/>
  <c r="E7" i="26"/>
  <c r="F7" i="26" s="1"/>
  <c r="H7" i="26" s="1"/>
  <c r="I7" i="26" s="1"/>
  <c r="E10" i="28"/>
  <c r="D10" i="28"/>
  <c r="F10" i="28" s="1"/>
  <c r="C10" i="28"/>
  <c r="B10" i="28"/>
  <c r="E7" i="28"/>
  <c r="F7" i="28" s="1"/>
  <c r="H7" i="28" s="1"/>
  <c r="I7" i="28" s="1"/>
  <c r="E7" i="5"/>
  <c r="F7" i="5" s="1"/>
  <c r="H7" i="5" s="1"/>
  <c r="I7" i="5" s="1"/>
  <c r="E10" i="7"/>
  <c r="D10" i="7"/>
  <c r="F10" i="7" s="1"/>
  <c r="C10" i="7"/>
  <c r="B10" i="7"/>
  <c r="E7" i="7"/>
  <c r="F7" i="7" s="1"/>
  <c r="H7" i="7" s="1"/>
  <c r="I7" i="7" s="1"/>
  <c r="E10" i="9"/>
  <c r="D10" i="9"/>
  <c r="C10" i="9"/>
  <c r="B10" i="9"/>
  <c r="E7" i="9"/>
  <c r="F7" i="9" s="1"/>
  <c r="H7" i="9" s="1"/>
  <c r="I7" i="9" s="1"/>
  <c r="E10" i="11"/>
  <c r="D10" i="11"/>
  <c r="C10" i="11"/>
  <c r="B10" i="11"/>
  <c r="E7" i="11"/>
  <c r="F7" i="11" s="1"/>
  <c r="H7" i="11" s="1"/>
  <c r="I7" i="11" s="1"/>
  <c r="E10" i="13"/>
  <c r="D10" i="13"/>
  <c r="C10" i="13"/>
  <c r="B10" i="13"/>
  <c r="E7" i="13"/>
  <c r="F7" i="13" s="1"/>
  <c r="H7" i="13" s="1"/>
  <c r="I7" i="13" s="1"/>
  <c r="E10" i="15"/>
  <c r="D10" i="15"/>
  <c r="F10" i="15" s="1"/>
  <c r="C10" i="15"/>
  <c r="B10" i="15"/>
  <c r="E7" i="15"/>
  <c r="F7" i="15" s="1"/>
  <c r="H7" i="15" s="1"/>
  <c r="I7" i="15" s="1"/>
  <c r="E10" i="17"/>
  <c r="D10" i="17"/>
  <c r="F10" i="17" s="1"/>
  <c r="C10" i="1"/>
  <c r="C10" i="17" s="1"/>
  <c r="B10" i="1"/>
  <c r="B10" i="17" s="1"/>
  <c r="E7" i="17"/>
  <c r="F7" i="17" s="1"/>
  <c r="H7" i="17" s="1"/>
  <c r="I7" i="17" s="1"/>
  <c r="E10" i="19"/>
  <c r="D10" i="19"/>
  <c r="C10" i="19"/>
  <c r="B10" i="19"/>
  <c r="E7" i="19"/>
  <c r="F7" i="19" s="1"/>
  <c r="H7" i="19" s="1"/>
  <c r="I7" i="19" s="1"/>
  <c r="E10" i="21"/>
  <c r="D10" i="21"/>
  <c r="C10" i="21"/>
  <c r="B10" i="21"/>
  <c r="E7" i="21"/>
  <c r="F7" i="21" s="1"/>
  <c r="H7" i="21" s="1"/>
  <c r="I7" i="21" s="1"/>
  <c r="E7" i="1"/>
  <c r="F7" i="1"/>
  <c r="H7" i="1" s="1"/>
  <c r="I7" i="1" s="1"/>
  <c r="E10" i="1"/>
  <c r="D10" i="1"/>
  <c r="I10" i="28" l="1"/>
  <c r="F10" i="13"/>
  <c r="I10" i="17"/>
  <c r="I10" i="15"/>
  <c r="F10" i="19"/>
  <c r="K10" i="15"/>
  <c r="I10" i="5"/>
  <c r="I10" i="21"/>
  <c r="I10" i="13"/>
  <c r="I10" i="19"/>
  <c r="K10" i="19" s="1"/>
  <c r="I10" i="11"/>
  <c r="I10" i="26"/>
  <c r="K10" i="26" s="1"/>
  <c r="I10" i="9"/>
  <c r="I10" i="1"/>
  <c r="I10" i="7"/>
  <c r="K10" i="7" s="1"/>
  <c r="F10" i="5"/>
  <c r="F10" i="21"/>
  <c r="F10" i="11"/>
  <c r="K10" i="13"/>
  <c r="K10" i="28"/>
  <c r="F10" i="1"/>
  <c r="I10" i="24"/>
  <c r="K10" i="17"/>
  <c r="F10" i="9"/>
  <c r="K10" i="9" s="1"/>
  <c r="F10" i="24"/>
  <c r="K10" i="24" l="1"/>
  <c r="K10" i="5"/>
  <c r="K10" i="1"/>
  <c r="K10" i="11"/>
  <c r="K10" i="21"/>
</calcChain>
</file>

<file path=xl/sharedStrings.xml><?xml version="1.0" encoding="utf-8"?>
<sst xmlns="http://schemas.openxmlformats.org/spreadsheetml/2006/main" count="474" uniqueCount="181">
  <si>
    <t>BK2.076</t>
  </si>
  <si>
    <t>Page</t>
  </si>
  <si>
    <t>NURSERY (ACCOUNT 6170)</t>
  </si>
  <si>
    <t>TOTAL REVENUE/NEWBORN DAY</t>
  </si>
  <si>
    <t>GROSS</t>
  </si>
  <si>
    <t>PER</t>
  </si>
  <si>
    <t>LICNO</t>
  </si>
  <si>
    <t>HOSPITAL</t>
  </si>
  <si>
    <t>REVENUE</t>
  </si>
  <si>
    <t>U O M</t>
  </si>
  <si>
    <t>BK2.094</t>
  </si>
  <si>
    <t>BK2.078</t>
  </si>
  <si>
    <t>TOTAL OPERATING EXP/NEWBORN DAY</t>
  </si>
  <si>
    <t>OPERATING</t>
  </si>
  <si>
    <t>EXPENSE</t>
  </si>
  <si>
    <t>BK2.080</t>
  </si>
  <si>
    <t>SALARIES &amp; WAGES/NEWBORN DAY</t>
  </si>
  <si>
    <t>SALARIES</t>
  </si>
  <si>
    <t>BK2.082</t>
  </si>
  <si>
    <t>EMPLOYEE BENEFITS/NEWBORN DAY</t>
  </si>
  <si>
    <t>EMPLOYEE</t>
  </si>
  <si>
    <t>BENEFITS</t>
  </si>
  <si>
    <t>BK2.084</t>
  </si>
  <si>
    <t>PROFESSIONAL FEES/NEWBORN DAY</t>
  </si>
  <si>
    <t>PRO</t>
  </si>
  <si>
    <t>FEES</t>
  </si>
  <si>
    <t>BK2.086</t>
  </si>
  <si>
    <t>SUPPLIES EXPENSE/NEWBORN DAY</t>
  </si>
  <si>
    <t>SUPPLIES</t>
  </si>
  <si>
    <t>BK2.088</t>
  </si>
  <si>
    <t>PURCHASED SERVICES/NEWBORN DAY</t>
  </si>
  <si>
    <t>PURCHASED</t>
  </si>
  <si>
    <t>SERVICES</t>
  </si>
  <si>
    <t>BK2.090</t>
  </si>
  <si>
    <t>DEPRECIATION/RENTAL/LEASE / NEWBORN DAY</t>
  </si>
  <si>
    <t>DEPRE/RENT</t>
  </si>
  <si>
    <t>LEASE</t>
  </si>
  <si>
    <t>BK2.092</t>
  </si>
  <si>
    <t>OTHER DIRECT EXPENSE/NEWBORN DAY</t>
  </si>
  <si>
    <t>OTHER DIR.</t>
  </si>
  <si>
    <t>SALARIES &amp; WAGES/FTE</t>
  </si>
  <si>
    <t>F T E's</t>
  </si>
  <si>
    <t>F T E</t>
  </si>
  <si>
    <t>BK2.096</t>
  </si>
  <si>
    <t>EMPLOYEE BENEFITS/FTE</t>
  </si>
  <si>
    <t>BK2.098</t>
  </si>
  <si>
    <t xml:space="preserve">PAID HOURS/NEWBORN DAY      </t>
  </si>
  <si>
    <t>PAID</t>
  </si>
  <si>
    <t>HOURS</t>
  </si>
  <si>
    <t>BK2.100</t>
  </si>
  <si>
    <t>PERCENT OCCUPANCY IN NURSERY</t>
  </si>
  <si>
    <t>PATIENT</t>
  </si>
  <si>
    <t>AVAIL PAT</t>
  </si>
  <si>
    <t>DAY</t>
  </si>
  <si>
    <t>% OCC.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</si>
  <si>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</si>
  <si>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</si>
  <si>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</si>
  <si>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</si>
  <si>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</si>
  <si>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</si>
  <si>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</si>
  <si>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</si>
  <si>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</si>
  <si>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</si>
  <si>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</si>
  <si>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</si>
  <si>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</si>
  <si>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</si>
  <si>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</si>
  <si>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</si>
  <si>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</si>
  <si>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</si>
  <si>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</si>
  <si>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%</t>
  </si>
  <si>
    <t>CHANGE</t>
  </si>
  <si>
    <t>Bassinets</t>
  </si>
  <si>
    <t>YBAS</t>
  </si>
  <si>
    <t>CAPITAL MEDICAL CENTER</t>
  </si>
  <si>
    <t>CASCADE VALLEY HOSPITAL</t>
  </si>
  <si>
    <t>CENTRAL WASHINGTON HOSPITAL</t>
  </si>
  <si>
    <t>FERRY COUNTY MEMORIAL HOSPITAL</t>
  </si>
  <si>
    <t>FORKS COMMUNITY HOSPITAL</t>
  </si>
  <si>
    <t>ISLAND HOSPITAL</t>
  </si>
  <si>
    <t>LAKE CHELAN COMMUNITY HOSPITAL</t>
  </si>
  <si>
    <t>LINCOLN HOSPITAL</t>
  </si>
  <si>
    <t>MASON GENERAL HOSPITAL</t>
  </si>
  <si>
    <t>MORTON GENERAL HOSPITAL</t>
  </si>
  <si>
    <t>OVERLAKE HOSPITAL MEDICAL CENTER</t>
  </si>
  <si>
    <t>SKYLINE HOSPITAL</t>
  </si>
  <si>
    <t>WALLA WALLA GENERAL HOSPITAL</t>
  </si>
  <si>
    <t>LOURDES MEDICAL CENTER</t>
  </si>
  <si>
    <t>PROVIDENCE CENTRALIA HOSPITAL</t>
  </si>
  <si>
    <t>HARRISON MEDICAL CENTER</t>
  </si>
  <si>
    <t>MID VALLEY HOSPITAL</t>
  </si>
  <si>
    <t>OLYMPIC MEDICAL CENTER</t>
  </si>
  <si>
    <t>PULLMAN REGIONAL HOSPITAL</t>
  </si>
  <si>
    <t>WHITMAN HOSPITAL AND MEDICAL CENTER</t>
  </si>
  <si>
    <t>GRAYS HARBOR COMMUNITY HOSPITAL</t>
  </si>
  <si>
    <t>OTHELLO COMMUNITY HOSPITAL</t>
  </si>
  <si>
    <t>UNIVERSITY OF WASHINGTON MEDICAL CENTER</t>
  </si>
  <si>
    <t>BHC FAIRFAX HOSPITAL</t>
  </si>
  <si>
    <t>CASCADE MEDICAL CENTER</t>
  </si>
  <si>
    <t>COLUMBIA BASIN HOSPITAL</t>
  </si>
  <si>
    <t>DAYTON GENERAL HOSPITAL</t>
  </si>
  <si>
    <t>GARFIELD COUNTY MEMORIAL HOSPITAL</t>
  </si>
  <si>
    <t>HARBORVIEW MEDICAL CENTER</t>
  </si>
  <si>
    <t>HIGHLINE MEDICAL CENTER</t>
  </si>
  <si>
    <t>LEGACY SALMON CREEK HOSPITAL</t>
  </si>
  <si>
    <t>LOURDES COUNSELING CENTER</t>
  </si>
  <si>
    <t>MARY BRIDGE CHILDRENS HEALTH CENTER</t>
  </si>
  <si>
    <t>NORTH VALLEY HOSPITAL</t>
  </si>
  <si>
    <t>OCEAN BEACH HOSPITAL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</si>
  <si>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</si>
  <si>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</si>
  <si>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</si>
  <si>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</si>
  <si>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</si>
  <si>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CANCER CARE ALLIANCE</t>
  </si>
  <si>
    <t>SEATTLE CHILDRENS HOSPITAL</t>
  </si>
  <si>
    <t>SNOQUALMIE VALLEY HOSPITAL</t>
  </si>
  <si>
    <t>TRI-STATE MEMORIAL HOSPITAL</t>
  </si>
  <si>
    <t>VALLEY GENERAL HOSPITAL</t>
  </si>
  <si>
    <t>VIRGINIA MASON MEDICAL CENTER</t>
  </si>
  <si>
    <t>WILLAPA HARBOR HOSPITAL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</si>
  <si>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</si>
  <si>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</si>
  <si>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</si>
  <si>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</si>
  <si>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</si>
  <si>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</si>
  <si>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</si>
  <si>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</si>
  <si>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</si>
  <si>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</si>
  <si>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</si>
  <si>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</si>
  <si>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</si>
  <si>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</si>
  <si>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</si>
  <si>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</si>
  <si>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</si>
  <si>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</si>
  <si>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</si>
  <si>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</si>
  <si>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</si>
  <si>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</si>
  <si>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</si>
  <si>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</si>
  <si>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</si>
  <si>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</si>
  <si>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</si>
  <si>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</si>
  <si>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</si>
  <si>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</si>
  <si>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</si>
  <si>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</si>
  <si>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</si>
  <si>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</si>
  <si>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</si>
  <si>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</si>
  <si>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</si>
  <si>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</si>
  <si>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</si>
  <si>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</si>
  <si>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</si>
  <si>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`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</si>
  <si>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</si>
  <si>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</si>
  <si>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</si>
  <si>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</si>
  <si>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</si>
  <si>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</si>
  <si>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</si>
  <si>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</si>
  <si>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</si>
  <si>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</si>
  <si>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</si>
  <si>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</si>
  <si>
    <t>EVERGREENHEALTH MONROE</t>
  </si>
  <si>
    <t>FAIRFAX BEHAVIORAL HEALTH MONROE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</si>
</sst>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0_)"/>
    <numFmt numFmtId="166" formatCode="General_)"/>
  </numFmts>
  <fonts count="6" x14ac:knownFonts="1"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2"/>
      <name val="Courier"/>
      <family val="3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164" fontId="0" fillId="0" borderId="0" xfId="0" applyNumberFormat="1" applyAlignment="1" applyProtection="1">
      <alignment horizontal="centerContinuous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3" fontId="0" fillId="0" borderId="0" xfId="0" applyNumberFormat="1"/>
    <xf numFmtId="10" fontId="0" fillId="0" borderId="0" xfId="0" applyNumberFormat="1"/>
    <xf numFmtId="4" fontId="0" fillId="0" borderId="0" xfId="0" applyNumberFormat="1"/>
    <xf numFmtId="0" fontId="2" fillId="0" borderId="0" xfId="0" applyFont="1" applyAlignment="1" applyProtection="1">
      <alignment horizontal="center"/>
      <protection locked="0"/>
    </xf>
    <xf numFmtId="0" fontId="3" fillId="0" borderId="0" xfId="0" applyFont="1"/>
    <xf numFmtId="0" fontId="2" fillId="0" borderId="0" xfId="0" applyFont="1" applyProtection="1">
      <protection locked="0"/>
    </xf>
    <xf numFmtId="0" fontId="2" fillId="0" borderId="0" xfId="0" quotePrefix="1" applyFont="1" applyAlignment="1" applyProtection="1">
      <alignment horizontal="center"/>
      <protection locked="0"/>
    </xf>
    <xf numFmtId="3" fontId="0" fillId="0" borderId="0" xfId="0" applyNumberFormat="1" applyAlignment="1">
      <alignment horizontal="centerContinuous"/>
    </xf>
    <xf numFmtId="3" fontId="0" fillId="0" borderId="0" xfId="0" applyNumberFormat="1" applyAlignment="1">
      <alignment horizontal="center"/>
    </xf>
    <xf numFmtId="3" fontId="0" fillId="0" borderId="0" xfId="0" applyNumberFormat="1" applyAlignment="1" applyProtection="1">
      <alignment horizontal="center"/>
    </xf>
    <xf numFmtId="0" fontId="4" fillId="0" borderId="0" xfId="0" applyFont="1" applyProtection="1">
      <protection locked="0"/>
    </xf>
    <xf numFmtId="39" fontId="0" fillId="0" borderId="0" xfId="0" applyNumberFormat="1"/>
    <xf numFmtId="37" fontId="0" fillId="0" borderId="0" xfId="0" applyNumberFormat="1"/>
    <xf numFmtId="0" fontId="4" fillId="0" borderId="0" xfId="0" applyFont="1" applyAlignment="1" applyProtection="1">
      <alignment horizontal="left"/>
      <protection locked="0"/>
    </xf>
    <xf numFmtId="0" fontId="4" fillId="0" borderId="0" xfId="0" quotePrefix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  <protection locked="0"/>
    </xf>
    <xf numFmtId="37" fontId="4" fillId="0" borderId="0" xfId="0" applyNumberFormat="1" applyFont="1" applyProtection="1">
      <protection locked="0"/>
    </xf>
    <xf numFmtId="0" fontId="5" fillId="0" borderId="0" xfId="0" applyFont="1"/>
    <xf numFmtId="165" fontId="4" fillId="0" borderId="0" xfId="0" applyNumberFormat="1" applyFont="1" applyProtection="1">
      <protection locked="0"/>
    </xf>
    <xf numFmtId="166" fontId="4" fillId="0" borderId="0" xfId="0" applyNumberFormat="1" applyFont="1" applyProtection="1">
      <protection locked="0"/>
    </xf>
    <xf numFmtId="37" fontId="0" fillId="0" borderId="0" xfId="0" applyNumberFormat="1" applyProtection="1"/>
    <xf numFmtId="37" fontId="0" fillId="0" borderId="0" xfId="0" applyNumberFormat="1" applyFon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165" fontId="2" fillId="0" borderId="0" xfId="0" applyNumberFormat="1" applyFont="1" applyProtection="1">
      <protection locked="0"/>
    </xf>
    <xf numFmtId="166" fontId="3" fillId="0" borderId="0" xfId="0" applyNumberFormat="1" applyFont="1" applyAlignment="1" applyProtection="1">
      <alignment horizontal="left"/>
    </xf>
    <xf numFmtId="37" fontId="1" fillId="0" borderId="0" xfId="2" applyNumberFormat="1"/>
    <xf numFmtId="37" fontId="3" fillId="0" borderId="0" xfId="0" applyNumberFormat="1" applyFont="1" applyProtection="1"/>
    <xf numFmtId="166" fontId="2" fillId="0" borderId="0" xfId="0" applyNumberFormat="1" applyFont="1" applyProtection="1">
      <protection locked="0"/>
    </xf>
    <xf numFmtId="166" fontId="3" fillId="0" borderId="0" xfId="0" quotePrefix="1" applyNumberFormat="1" applyFont="1" applyAlignment="1" applyProtection="1">
      <alignment horizontal="left"/>
    </xf>
    <xf numFmtId="39" fontId="3" fillId="0" borderId="0" xfId="0" applyNumberFormat="1" applyFont="1"/>
    <xf numFmtId="37" fontId="3" fillId="0" borderId="0" xfId="0" applyNumberFormat="1" applyFont="1"/>
    <xf numFmtId="3" fontId="3" fillId="0" borderId="0" xfId="0" applyNumberFormat="1" applyFont="1"/>
    <xf numFmtId="39" fontId="1" fillId="0" borderId="0" xfId="1" applyNumberFormat="1" applyFill="1"/>
    <xf numFmtId="37" fontId="1" fillId="0" borderId="0" xfId="1" applyNumberFormat="1" applyFill="1"/>
    <xf numFmtId="0" fontId="1" fillId="0" borderId="0" xfId="0" applyFont="1"/>
  </cellXfs>
  <cellStyles count="3">
    <cellStyle name="Normal" xfId="0" builtinId="0"/>
    <cellStyle name="Normal_DEP" xfId="1"/>
    <cellStyle name="Normal_HO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110"/>
  <sheetViews>
    <sheetView tabSelected="1" zoomScale="75" workbookViewId="0">
      <selection activeCell="C13" sqref="C13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0.44140625" bestFit="1" customWidth="1"/>
    <col min="5" max="5" width="6.44140625" bestFit="1" customWidth="1"/>
    <col min="6" max="6" width="9.33203125" bestFit="1" customWidth="1"/>
    <col min="7" max="7" width="10.44140625" bestFit="1" customWidth="1"/>
    <col min="8" max="8" width="7.6640625" customWidth="1"/>
    <col min="9" max="9" width="7.5546875" bestFit="1" customWidth="1"/>
    <col min="10" max="10" width="2.6640625" customWidth="1"/>
    <col min="11" max="11" width="9.33203125" bestFit="1" customWidth="1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111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3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Nursery!D5</f>
        <v>2015</v>
      </c>
      <c r="F7" s="3">
        <f>+E7</f>
        <v>2015</v>
      </c>
      <c r="G7" s="3"/>
      <c r="H7" s="5">
        <f>+F7+1</f>
        <v>2016</v>
      </c>
      <c r="I7" s="3">
        <f>+H7</f>
        <v>2016</v>
      </c>
    </row>
    <row r="8" spans="1:11" x14ac:dyDescent="0.25">
      <c r="A8" s="3"/>
      <c r="B8" s="3"/>
      <c r="C8" s="3"/>
      <c r="D8" s="5" t="s">
        <v>4</v>
      </c>
      <c r="F8" s="5" t="s">
        <v>5</v>
      </c>
      <c r="G8" s="5" t="s">
        <v>4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8</v>
      </c>
      <c r="E9" s="5" t="s">
        <v>9</v>
      </c>
      <c r="F9" s="5" t="s">
        <v>9</v>
      </c>
      <c r="G9" s="5" t="s">
        <v>8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Nursery!A5</f>
        <v>1</v>
      </c>
      <c r="C10" t="str">
        <f>Nursery!B5</f>
        <v>SWEDISH MEDICAL CENTER - FIRST HILL</v>
      </c>
      <c r="D10" s="19">
        <f>Nursery!S5</f>
        <v>6796685</v>
      </c>
      <c r="E10" s="7">
        <f>ROUND(+Nursery!F5,0)</f>
        <v>12745</v>
      </c>
      <c r="F10" s="9">
        <f>IF(D10=0,"",IF(E10=0,"",ROUND(D10/E10,2)))</f>
        <v>533.28</v>
      </c>
      <c r="G10" s="19">
        <f>Nursery!S108</f>
        <v>82231265</v>
      </c>
      <c r="H10" s="7">
        <f>ROUND(+Nursery!F108,0)</f>
        <v>13415</v>
      </c>
      <c r="I10" s="9">
        <f>IF(G10=0,"",IF(H10=0,"",ROUND(G10/H10,2)))</f>
        <v>6129.8</v>
      </c>
      <c r="J10" s="9"/>
      <c r="K10" s="8">
        <f>IF(D10=0,"",IF(E10=0,"",IF(G10=0,"",IF(H10=0,"",ROUND(I10/F10-1,4)))))</f>
        <v>10.4945</v>
      </c>
    </row>
    <row r="11" spans="1:11" x14ac:dyDescent="0.25">
      <c r="B11">
        <f>Nursery!A6</f>
        <v>3</v>
      </c>
      <c r="C11" t="str">
        <f>Nursery!B6</f>
        <v>SWEDISH MEDICAL CENTER - CHERRY HILL</v>
      </c>
      <c r="D11" s="19">
        <f>Nursery!S6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19">
        <f>Nursery!S109</f>
        <v>0</v>
      </c>
      <c r="H11" s="7">
        <f>ROUND(+Nursery!F109,0)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Nursery!A7</f>
        <v>8</v>
      </c>
      <c r="C12" t="str">
        <f>Nursery!B7</f>
        <v>KLICKITAT VALLEY HEALTH</v>
      </c>
      <c r="D12" s="19">
        <f>Nursery!S7</f>
        <v>0</v>
      </c>
      <c r="E12" s="7">
        <f>ROUND(+Nursery!F7,0)</f>
        <v>0</v>
      </c>
      <c r="F12" s="9" t="str">
        <f t="shared" si="0"/>
        <v/>
      </c>
      <c r="G12" s="19">
        <f>Nursery!S110</f>
        <v>0</v>
      </c>
      <c r="H12" s="7">
        <f>ROUND(+Nursery!F110,0)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Nursery!A8</f>
        <v>10</v>
      </c>
      <c r="C13" t="str">
        <f>Nursery!B8</f>
        <v>VIRGINIA MASON MEDICAL CENTER</v>
      </c>
      <c r="D13" s="19">
        <f>Nursery!S8</f>
        <v>0</v>
      </c>
      <c r="E13" s="7">
        <f>ROUND(+Nursery!F8,0)</f>
        <v>0</v>
      </c>
      <c r="F13" s="9" t="str">
        <f t="shared" si="0"/>
        <v/>
      </c>
      <c r="G13" s="19">
        <f>Nursery!S111</f>
        <v>0</v>
      </c>
      <c r="H13" s="7">
        <f>ROUND(+Nursery!F111,0)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Nursery!A9</f>
        <v>14</v>
      </c>
      <c r="C14" t="str">
        <f>Nursery!B9</f>
        <v>SEATTLE CHILDRENS HOSPITAL</v>
      </c>
      <c r="D14" s="19">
        <f>Nursery!S9</f>
        <v>0</v>
      </c>
      <c r="E14" s="7">
        <f>ROUND(+Nursery!F9,0)</f>
        <v>0</v>
      </c>
      <c r="F14" s="9" t="str">
        <f t="shared" si="0"/>
        <v/>
      </c>
      <c r="G14" s="19">
        <f>Nursery!S112</f>
        <v>0</v>
      </c>
      <c r="H14" s="7">
        <f>ROUND(+Nursery!F112,0)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Nursery!A10</f>
        <v>20</v>
      </c>
      <c r="C15" t="str">
        <f>Nursery!B10</f>
        <v>GROUP HEALTH CENTRAL HOSPITAL</v>
      </c>
      <c r="D15" s="19">
        <f>Nursery!S10</f>
        <v>0</v>
      </c>
      <c r="E15" s="7">
        <f>ROUND(+Nursery!F10,0)</f>
        <v>299</v>
      </c>
      <c r="F15" s="9" t="str">
        <f t="shared" si="0"/>
        <v/>
      </c>
      <c r="G15" s="19">
        <f>Nursery!S113</f>
        <v>0</v>
      </c>
      <c r="H15" s="7">
        <f>ROUND(+Nursery!F113,0)</f>
        <v>0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Nursery!A11</f>
        <v>21</v>
      </c>
      <c r="C16" t="str">
        <f>Nursery!B11</f>
        <v>NEWPORT HOSPITAL AND HEALTH SERVICES</v>
      </c>
      <c r="D16" s="19">
        <f>Nursery!S11</f>
        <v>0</v>
      </c>
      <c r="E16" s="7">
        <f>ROUND(+Nursery!F11,0)</f>
        <v>112</v>
      </c>
      <c r="F16" s="9" t="str">
        <f t="shared" si="0"/>
        <v/>
      </c>
      <c r="G16" s="19">
        <f>Nursery!S114</f>
        <v>343027</v>
      </c>
      <c r="H16" s="7">
        <f>ROUND(+Nursery!F114,0)</f>
        <v>0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Nursery!A12</f>
        <v>22</v>
      </c>
      <c r="C17" t="str">
        <f>Nursery!B12</f>
        <v>LOURDES MEDICAL CENTER</v>
      </c>
      <c r="D17" s="19">
        <f>Nursery!S12</f>
        <v>0</v>
      </c>
      <c r="E17" s="7">
        <f>ROUND(+Nursery!F12,0)</f>
        <v>0</v>
      </c>
      <c r="F17" s="9" t="str">
        <f t="shared" si="0"/>
        <v/>
      </c>
      <c r="G17" s="19">
        <f>Nursery!S115</f>
        <v>0</v>
      </c>
      <c r="H17" s="7">
        <f>ROUND(+Nursery!F115,0)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Nursery!A13</f>
        <v>23</v>
      </c>
      <c r="C18" t="str">
        <f>Nursery!B13</f>
        <v>THREE RIVERS HOSPITAL</v>
      </c>
      <c r="D18" s="19">
        <f>Nursery!S13</f>
        <v>111104</v>
      </c>
      <c r="E18" s="7">
        <f>ROUND(+Nursery!F13,0)</f>
        <v>137</v>
      </c>
      <c r="F18" s="9">
        <f t="shared" si="0"/>
        <v>810.98</v>
      </c>
      <c r="G18" s="19">
        <f>Nursery!S116</f>
        <v>145824</v>
      </c>
      <c r="H18" s="7">
        <f>ROUND(+Nursery!F116,0)</f>
        <v>171</v>
      </c>
      <c r="I18" s="9">
        <f t="shared" si="1"/>
        <v>852.77</v>
      </c>
      <c r="J18" s="9"/>
      <c r="K18" s="8">
        <f t="shared" si="2"/>
        <v>5.1499999999999997E-2</v>
      </c>
    </row>
    <row r="19" spans="2:11" x14ac:dyDescent="0.25">
      <c r="B19">
        <f>Nursery!A14</f>
        <v>26</v>
      </c>
      <c r="C19" t="str">
        <f>Nursery!B14</f>
        <v>PEACEHEALTH ST JOHN MEDICAL CENTER</v>
      </c>
      <c r="D19" s="19">
        <f>Nursery!S14</f>
        <v>1904086</v>
      </c>
      <c r="E19" s="7">
        <f>ROUND(+Nursery!F14,0)</f>
        <v>1733</v>
      </c>
      <c r="F19" s="9">
        <f t="shared" si="0"/>
        <v>1098.72</v>
      </c>
      <c r="G19" s="19">
        <f>Nursery!S117</f>
        <v>2192338</v>
      </c>
      <c r="H19" s="7">
        <f>ROUND(+Nursery!F117,0)</f>
        <v>1709</v>
      </c>
      <c r="I19" s="9">
        <f t="shared" si="1"/>
        <v>1282.82</v>
      </c>
      <c r="J19" s="9"/>
      <c r="K19" s="8">
        <f t="shared" si="2"/>
        <v>0.1676</v>
      </c>
    </row>
    <row r="20" spans="2:11" x14ac:dyDescent="0.25">
      <c r="B20">
        <f>Nursery!A15</f>
        <v>29</v>
      </c>
      <c r="C20" t="str">
        <f>Nursery!B15</f>
        <v>HARBORVIEW MEDICAL CENTER</v>
      </c>
      <c r="D20" s="19">
        <f>Nursery!S15</f>
        <v>0</v>
      </c>
      <c r="E20" s="7">
        <f>ROUND(+Nursery!F15,0)</f>
        <v>0</v>
      </c>
      <c r="F20" s="9" t="str">
        <f t="shared" si="0"/>
        <v/>
      </c>
      <c r="G20" s="19">
        <f>Nursery!S118</f>
        <v>0</v>
      </c>
      <c r="H20" s="7">
        <f>ROUND(+Nursery!F118,0)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Nursery!A16</f>
        <v>32</v>
      </c>
      <c r="C21" t="str">
        <f>Nursery!B16</f>
        <v>ST JOSEPH MEDICAL CENTER</v>
      </c>
      <c r="D21" s="19">
        <f>Nursery!S16</f>
        <v>27968436</v>
      </c>
      <c r="E21" s="7">
        <f>ROUND(+Nursery!F16,0)</f>
        <v>9183</v>
      </c>
      <c r="F21" s="9">
        <f t="shared" si="0"/>
        <v>3045.68</v>
      </c>
      <c r="G21" s="19">
        <f>Nursery!S119</f>
        <v>32368918</v>
      </c>
      <c r="H21" s="7">
        <f>ROUND(+Nursery!F119,0)</f>
        <v>10211</v>
      </c>
      <c r="I21" s="9">
        <f t="shared" si="1"/>
        <v>3170</v>
      </c>
      <c r="J21" s="9"/>
      <c r="K21" s="8">
        <f t="shared" si="2"/>
        <v>4.0800000000000003E-2</v>
      </c>
    </row>
    <row r="22" spans="2:11" x14ac:dyDescent="0.25">
      <c r="B22">
        <f>Nursery!A17</f>
        <v>35</v>
      </c>
      <c r="C22" t="str">
        <f>Nursery!B17</f>
        <v>ST ELIZABETH HOSPITAL</v>
      </c>
      <c r="D22" s="19">
        <f>Nursery!S17</f>
        <v>0</v>
      </c>
      <c r="E22" s="7">
        <f>ROUND(+Nursery!F17,0)</f>
        <v>472</v>
      </c>
      <c r="F22" s="9" t="str">
        <f t="shared" si="0"/>
        <v/>
      </c>
      <c r="G22" s="19">
        <f>Nursery!S120</f>
        <v>0</v>
      </c>
      <c r="H22" s="7">
        <f>ROUND(+Nursery!F120,0)</f>
        <v>532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Nursery!A18</f>
        <v>37</v>
      </c>
      <c r="C23" t="str">
        <f>Nursery!B18</f>
        <v>MULTICARE DEACONESS HOSPITAL</v>
      </c>
      <c r="D23" s="19">
        <f>Nursery!S18</f>
        <v>0</v>
      </c>
      <c r="E23" s="7">
        <f>ROUND(+Nursery!F18,0)</f>
        <v>2199</v>
      </c>
      <c r="F23" s="9" t="str">
        <f t="shared" si="0"/>
        <v/>
      </c>
      <c r="G23" s="19">
        <f>Nursery!S121</f>
        <v>0</v>
      </c>
      <c r="H23" s="7">
        <f>ROUND(+Nursery!F121,0)</f>
        <v>2459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Nursery!A19</f>
        <v>38</v>
      </c>
      <c r="C24" t="str">
        <f>Nursery!B19</f>
        <v>OLYMPIC MEDICAL CENTER</v>
      </c>
      <c r="D24" s="19">
        <f>Nursery!S19</f>
        <v>1752090</v>
      </c>
      <c r="E24" s="7">
        <f>ROUND(+Nursery!F19,0)</f>
        <v>986</v>
      </c>
      <c r="F24" s="9">
        <f t="shared" si="0"/>
        <v>1776.97</v>
      </c>
      <c r="G24" s="19">
        <f>Nursery!S122</f>
        <v>1612084</v>
      </c>
      <c r="H24" s="7">
        <f>ROUND(+Nursery!F122,0)</f>
        <v>944</v>
      </c>
      <c r="I24" s="9">
        <f t="shared" si="1"/>
        <v>1707.72</v>
      </c>
      <c r="J24" s="9"/>
      <c r="K24" s="8">
        <f t="shared" si="2"/>
        <v>-3.9E-2</v>
      </c>
    </row>
    <row r="25" spans="2:11" x14ac:dyDescent="0.25">
      <c r="B25">
        <f>Nursery!A20</f>
        <v>39</v>
      </c>
      <c r="C25" t="str">
        <f>Nursery!B20</f>
        <v>TRIOS HEALTH</v>
      </c>
      <c r="D25" s="19">
        <f>Nursery!S20</f>
        <v>2129205</v>
      </c>
      <c r="E25" s="7">
        <f>ROUND(+Nursery!F20,0)</f>
        <v>2708</v>
      </c>
      <c r="F25" s="9">
        <f t="shared" si="0"/>
        <v>786.26</v>
      </c>
      <c r="G25" s="19">
        <f>Nursery!S123</f>
        <v>2284158</v>
      </c>
      <c r="H25" s="7">
        <f>ROUND(+Nursery!F123,0)</f>
        <v>2982</v>
      </c>
      <c r="I25" s="9">
        <f t="shared" si="1"/>
        <v>765.98</v>
      </c>
      <c r="J25" s="9"/>
      <c r="K25" s="8">
        <f t="shared" si="2"/>
        <v>-2.58E-2</v>
      </c>
    </row>
    <row r="26" spans="2:11" x14ac:dyDescent="0.25">
      <c r="B26">
        <f>Nursery!A21</f>
        <v>42</v>
      </c>
      <c r="C26" t="str">
        <f>Nursery!B21</f>
        <v>SHRINERS HOSPITAL FOR CHILDREN</v>
      </c>
      <c r="D26" s="19">
        <f>Nursery!S21</f>
        <v>0</v>
      </c>
      <c r="E26" s="7">
        <f>ROUND(+Nursery!F21,0)</f>
        <v>0</v>
      </c>
      <c r="F26" s="9" t="str">
        <f t="shared" si="0"/>
        <v/>
      </c>
      <c r="G26" s="19">
        <f>Nursery!S124</f>
        <v>0</v>
      </c>
      <c r="H26" s="7">
        <f>ROUND(+Nursery!F124,0)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Nursery!A22</f>
        <v>43</v>
      </c>
      <c r="C27" t="str">
        <f>Nursery!B22</f>
        <v>WALLA WALLA GENERAL HOSPITAL</v>
      </c>
      <c r="D27" s="19">
        <f>Nursery!S22</f>
        <v>0</v>
      </c>
      <c r="E27" s="7">
        <f>ROUND(+Nursery!F22,0)</f>
        <v>0</v>
      </c>
      <c r="F27" s="9" t="str">
        <f t="shared" si="0"/>
        <v/>
      </c>
      <c r="G27" s="19">
        <f>Nursery!S125</f>
        <v>0</v>
      </c>
      <c r="H27" s="7">
        <f>ROUND(+Nursery!F125,0)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Nursery!A23</f>
        <v>45</v>
      </c>
      <c r="C28" t="str">
        <f>Nursery!B23</f>
        <v>COLUMBIA BASIN HOSPITAL</v>
      </c>
      <c r="D28" s="19">
        <f>Nursery!S23</f>
        <v>0</v>
      </c>
      <c r="E28" s="7">
        <f>ROUND(+Nursery!F23,0)</f>
        <v>0</v>
      </c>
      <c r="F28" s="9" t="str">
        <f t="shared" si="0"/>
        <v/>
      </c>
      <c r="G28" s="19">
        <f>Nursery!S126</f>
        <v>0</v>
      </c>
      <c r="H28" s="7">
        <f>ROUND(+Nursery!F126,0)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Nursery!A24</f>
        <v>46</v>
      </c>
      <c r="C29" t="str">
        <f>Nursery!B24</f>
        <v>PMH MEDICAL CENTER</v>
      </c>
      <c r="D29" s="19">
        <f>Nursery!S24</f>
        <v>817749</v>
      </c>
      <c r="E29" s="7">
        <f>ROUND(+Nursery!F24,0)</f>
        <v>523</v>
      </c>
      <c r="F29" s="9">
        <f t="shared" si="0"/>
        <v>1563.57</v>
      </c>
      <c r="G29" s="19">
        <f>Nursery!S127</f>
        <v>955229</v>
      </c>
      <c r="H29" s="7">
        <f>ROUND(+Nursery!F127,0)</f>
        <v>552</v>
      </c>
      <c r="I29" s="9">
        <f t="shared" si="1"/>
        <v>1730.49</v>
      </c>
      <c r="J29" s="9"/>
      <c r="K29" s="8">
        <f t="shared" si="2"/>
        <v>0.10680000000000001</v>
      </c>
    </row>
    <row r="30" spans="2:11" x14ac:dyDescent="0.25">
      <c r="B30">
        <f>Nursery!A25</f>
        <v>50</v>
      </c>
      <c r="C30" t="str">
        <f>Nursery!B25</f>
        <v>PROVIDENCE ST MARY MEDICAL CENTER</v>
      </c>
      <c r="D30" s="19">
        <f>Nursery!S25</f>
        <v>0</v>
      </c>
      <c r="E30" s="7">
        <f>ROUND(+Nursery!F25,0)</f>
        <v>0</v>
      </c>
      <c r="F30" s="9" t="str">
        <f t="shared" si="0"/>
        <v/>
      </c>
      <c r="G30" s="19">
        <f>Nursery!S128</f>
        <v>870518</v>
      </c>
      <c r="H30" s="7">
        <f>ROUND(+Nursery!F128,0)</f>
        <v>1430</v>
      </c>
      <c r="I30" s="9">
        <f t="shared" si="1"/>
        <v>608.75</v>
      </c>
      <c r="J30" s="9"/>
      <c r="K30" s="8" t="str">
        <f t="shared" si="2"/>
        <v/>
      </c>
    </row>
    <row r="31" spans="2:11" x14ac:dyDescent="0.25">
      <c r="B31">
        <f>Nursery!A26</f>
        <v>54</v>
      </c>
      <c r="C31" t="str">
        <f>Nursery!B26</f>
        <v>FORKS COMMUNITY HOSPITAL</v>
      </c>
      <c r="D31" s="19">
        <f>Nursery!S26</f>
        <v>85353</v>
      </c>
      <c r="E31" s="7">
        <f>ROUND(+Nursery!F26,0)</f>
        <v>102</v>
      </c>
      <c r="F31" s="9">
        <f t="shared" si="0"/>
        <v>836.79</v>
      </c>
      <c r="G31" s="19">
        <f>Nursery!S129</f>
        <v>100376</v>
      </c>
      <c r="H31" s="7">
        <f>ROUND(+Nursery!F129,0)</f>
        <v>127</v>
      </c>
      <c r="I31" s="9">
        <f t="shared" si="1"/>
        <v>790.36</v>
      </c>
      <c r="J31" s="9"/>
      <c r="K31" s="8">
        <f t="shared" si="2"/>
        <v>-5.5500000000000001E-2</v>
      </c>
    </row>
    <row r="32" spans="2:11" x14ac:dyDescent="0.25">
      <c r="B32">
        <f>Nursery!A27</f>
        <v>56</v>
      </c>
      <c r="C32" t="str">
        <f>Nursery!B27</f>
        <v>WILLAPA HARBOR HOSPITAL</v>
      </c>
      <c r="D32" s="19">
        <f>Nursery!S27</f>
        <v>0</v>
      </c>
      <c r="E32" s="7">
        <f>ROUND(+Nursery!F27,0)</f>
        <v>0</v>
      </c>
      <c r="F32" s="9" t="str">
        <f t="shared" si="0"/>
        <v/>
      </c>
      <c r="G32" s="19">
        <f>Nursery!S130</f>
        <v>0</v>
      </c>
      <c r="H32" s="7">
        <f>ROUND(+Nursery!F130,0)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Nursery!A28</f>
        <v>58</v>
      </c>
      <c r="C33" t="str">
        <f>Nursery!B28</f>
        <v>VIRGINIA MASON MEMORIAL</v>
      </c>
      <c r="D33" s="19">
        <f>Nursery!S28</f>
        <v>0</v>
      </c>
      <c r="E33" s="7">
        <f>ROUND(+Nursery!F28,0)</f>
        <v>0</v>
      </c>
      <c r="F33" s="9" t="str">
        <f t="shared" si="0"/>
        <v/>
      </c>
      <c r="G33" s="19">
        <f>Nursery!S131</f>
        <v>0</v>
      </c>
      <c r="H33" s="7">
        <f>ROUND(+Nursery!F131,0)</f>
        <v>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Nursery!A29</f>
        <v>63</v>
      </c>
      <c r="C34" t="str">
        <f>Nursery!B29</f>
        <v>GRAYS HARBOR COMMUNITY HOSPITAL</v>
      </c>
      <c r="D34" s="19">
        <f>Nursery!S29</f>
        <v>0</v>
      </c>
      <c r="E34" s="7">
        <f>ROUND(+Nursery!F29,0)</f>
        <v>846</v>
      </c>
      <c r="F34" s="9" t="str">
        <f t="shared" si="0"/>
        <v/>
      </c>
      <c r="G34" s="19">
        <f>Nursery!S132</f>
        <v>0</v>
      </c>
      <c r="H34" s="7">
        <f>ROUND(+Nursery!F132,0)</f>
        <v>776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Nursery!A30</f>
        <v>78</v>
      </c>
      <c r="C35" t="str">
        <f>Nursery!B30</f>
        <v>SAMARITAN HEALTHCARE</v>
      </c>
      <c r="D35" s="19">
        <f>Nursery!S30</f>
        <v>3148395</v>
      </c>
      <c r="E35" s="7">
        <f>ROUND(+Nursery!F30,0)</f>
        <v>1778</v>
      </c>
      <c r="F35" s="9">
        <f t="shared" si="0"/>
        <v>1770.75</v>
      </c>
      <c r="G35" s="19">
        <f>Nursery!S133</f>
        <v>0</v>
      </c>
      <c r="H35" s="7">
        <f>ROUND(+Nursery!F133,0)</f>
        <v>1764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Nursery!A31</f>
        <v>79</v>
      </c>
      <c r="C36" t="str">
        <f>Nursery!B31</f>
        <v>OCEAN BEACH HOSPITAL</v>
      </c>
      <c r="D36" s="19">
        <f>Nursery!S31</f>
        <v>0</v>
      </c>
      <c r="E36" s="7">
        <f>ROUND(+Nursery!F31,0)</f>
        <v>0</v>
      </c>
      <c r="F36" s="9" t="str">
        <f t="shared" si="0"/>
        <v/>
      </c>
      <c r="G36" s="19">
        <f>Nursery!S134</f>
        <v>0</v>
      </c>
      <c r="H36" s="7">
        <f>ROUND(+Nursery!F134,0)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Nursery!A32</f>
        <v>80</v>
      </c>
      <c r="C37" t="str">
        <f>Nursery!B32</f>
        <v>ODESSA MEMORIAL HEALTHCARE CENTER</v>
      </c>
      <c r="D37" s="19">
        <f>Nursery!S32</f>
        <v>0</v>
      </c>
      <c r="E37" s="7">
        <f>ROUND(+Nursery!F32,0)</f>
        <v>0</v>
      </c>
      <c r="F37" s="9" t="str">
        <f t="shared" si="0"/>
        <v/>
      </c>
      <c r="G37" s="19">
        <f>Nursery!S135</f>
        <v>0</v>
      </c>
      <c r="H37" s="7">
        <f>ROUND(+Nursery!F135,0)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Nursery!A33</f>
        <v>81</v>
      </c>
      <c r="C38" t="str">
        <f>Nursery!B33</f>
        <v>MULTICARE GOOD SAMARITAN</v>
      </c>
      <c r="D38" s="19">
        <f>Nursery!S33</f>
        <v>0</v>
      </c>
      <c r="E38" s="7">
        <f>ROUND(+Nursery!F33,0)</f>
        <v>0</v>
      </c>
      <c r="F38" s="9" t="str">
        <f t="shared" si="0"/>
        <v/>
      </c>
      <c r="G38" s="19">
        <f>Nursery!S136</f>
        <v>0</v>
      </c>
      <c r="H38" s="7">
        <f>ROUND(+Nursery!F136,0)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Nursery!A34</f>
        <v>82</v>
      </c>
      <c r="C39" t="str">
        <f>Nursery!B34</f>
        <v>GARFIELD COUNTY MEMORIAL HOSPITAL</v>
      </c>
      <c r="D39" s="19">
        <f>Nursery!S34</f>
        <v>0</v>
      </c>
      <c r="E39" s="7">
        <f>ROUND(+Nursery!F34,0)</f>
        <v>0</v>
      </c>
      <c r="F39" s="9" t="str">
        <f t="shared" si="0"/>
        <v/>
      </c>
      <c r="G39" s="19">
        <f>Nursery!S137</f>
        <v>0</v>
      </c>
      <c r="H39" s="7">
        <f>ROUND(+Nursery!F137,0)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Nursery!A35</f>
        <v>84</v>
      </c>
      <c r="C40" t="str">
        <f>Nursery!B35</f>
        <v>PROVIDENCE REGIONAL MEDICAL CENTER EVERETT</v>
      </c>
      <c r="D40" s="19">
        <f>Nursery!S35</f>
        <v>0</v>
      </c>
      <c r="E40" s="7">
        <f>ROUND(+Nursery!F35,0)</f>
        <v>5870</v>
      </c>
      <c r="F40" s="9" t="str">
        <f t="shared" si="0"/>
        <v/>
      </c>
      <c r="G40" s="19">
        <f>Nursery!S138</f>
        <v>0</v>
      </c>
      <c r="H40" s="7">
        <f>ROUND(+Nursery!F138,0)</f>
        <v>6250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Nursery!A36</f>
        <v>85</v>
      </c>
      <c r="C41" t="str">
        <f>Nursery!B36</f>
        <v>JEFFERSON HEALTHCARE</v>
      </c>
      <c r="D41" s="19">
        <f>Nursery!S36</f>
        <v>370038</v>
      </c>
      <c r="E41" s="7">
        <f>ROUND(+Nursery!F36,0)</f>
        <v>226</v>
      </c>
      <c r="F41" s="9">
        <f t="shared" si="0"/>
        <v>1637.34</v>
      </c>
      <c r="G41" s="19">
        <f>Nursery!S139</f>
        <v>314119</v>
      </c>
      <c r="H41" s="7">
        <f>ROUND(+Nursery!F139,0)</f>
        <v>191</v>
      </c>
      <c r="I41" s="9">
        <f t="shared" si="1"/>
        <v>1644.6</v>
      </c>
      <c r="J41" s="9"/>
      <c r="K41" s="8">
        <f t="shared" si="2"/>
        <v>4.4000000000000003E-3</v>
      </c>
    </row>
    <row r="42" spans="2:11" x14ac:dyDescent="0.25">
      <c r="B42">
        <f>Nursery!A37</f>
        <v>96</v>
      </c>
      <c r="C42" t="str">
        <f>Nursery!B37</f>
        <v>SKYLINE HOSPITAL</v>
      </c>
      <c r="D42" s="19">
        <f>Nursery!S37</f>
        <v>0</v>
      </c>
      <c r="E42" s="7">
        <f>ROUND(+Nursery!F37,0)</f>
        <v>0</v>
      </c>
      <c r="F42" s="9" t="str">
        <f t="shared" si="0"/>
        <v/>
      </c>
      <c r="G42" s="19">
        <f>Nursery!S140</f>
        <v>0</v>
      </c>
      <c r="H42" s="7">
        <f>ROUND(+Nursery!F140,0)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Nursery!A38</f>
        <v>102</v>
      </c>
      <c r="C43" t="str">
        <f>Nursery!B38</f>
        <v>ASTRIA REGIONAL MEDICAL CENTER</v>
      </c>
      <c r="D43" s="19">
        <f>Nursery!S38</f>
        <v>0</v>
      </c>
      <c r="E43" s="7">
        <f>ROUND(+Nursery!F38,0)</f>
        <v>0</v>
      </c>
      <c r="F43" s="9" t="str">
        <f t="shared" si="0"/>
        <v/>
      </c>
      <c r="G43" s="19">
        <f>Nursery!S141</f>
        <v>0</v>
      </c>
      <c r="H43" s="7">
        <f>ROUND(+Nursery!F141,0)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Nursery!A39</f>
        <v>104</v>
      </c>
      <c r="C44" t="str">
        <f>Nursery!B39</f>
        <v>VALLEY GENERAL HOSPITAL</v>
      </c>
      <c r="D44" s="19">
        <f>Nursery!S39</f>
        <v>0</v>
      </c>
      <c r="E44" s="7">
        <f>ROUND(+Nursery!F39,0)</f>
        <v>0</v>
      </c>
      <c r="F44" s="9" t="str">
        <f t="shared" si="0"/>
        <v/>
      </c>
      <c r="G44" s="19">
        <f>Nursery!S142</f>
        <v>0</v>
      </c>
      <c r="H44" s="7">
        <f>ROUND(+Nursery!F142,0)</f>
        <v>0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Nursery!A40</f>
        <v>106</v>
      </c>
      <c r="C45" t="str">
        <f>Nursery!B40</f>
        <v>CASCADE VALLEY HOSPITAL</v>
      </c>
      <c r="D45" s="19">
        <f>Nursery!S40</f>
        <v>0</v>
      </c>
      <c r="E45" s="7">
        <f>ROUND(+Nursery!F40,0)</f>
        <v>0</v>
      </c>
      <c r="F45" s="9" t="str">
        <f t="shared" si="0"/>
        <v/>
      </c>
      <c r="G45" s="19">
        <f>Nursery!S143</f>
        <v>495336</v>
      </c>
      <c r="H45" s="7">
        <f>ROUND(+Nursery!F143,0)</f>
        <v>268</v>
      </c>
      <c r="I45" s="9">
        <f t="shared" si="1"/>
        <v>1848.27</v>
      </c>
      <c r="J45" s="9"/>
      <c r="K45" s="8" t="str">
        <f t="shared" si="2"/>
        <v/>
      </c>
    </row>
    <row r="46" spans="2:11" x14ac:dyDescent="0.25">
      <c r="B46">
        <f>Nursery!A41</f>
        <v>107</v>
      </c>
      <c r="C46" t="str">
        <f>Nursery!B41</f>
        <v>NORTH VALLEY HOSPITAL</v>
      </c>
      <c r="D46" s="19">
        <f>Nursery!S41</f>
        <v>0</v>
      </c>
      <c r="E46" s="7">
        <f>ROUND(+Nursery!F41,0)</f>
        <v>0</v>
      </c>
      <c r="F46" s="9" t="str">
        <f t="shared" si="0"/>
        <v/>
      </c>
      <c r="G46" s="19">
        <f>Nursery!S144</f>
        <v>0</v>
      </c>
      <c r="H46" s="7">
        <f>ROUND(+Nursery!F144,0)</f>
        <v>60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Nursery!A42</f>
        <v>108</v>
      </c>
      <c r="C47" t="str">
        <f>Nursery!B42</f>
        <v>TRI-STATE MEMORIAL HOSPITAL</v>
      </c>
      <c r="D47" s="19">
        <f>Nursery!S42</f>
        <v>0</v>
      </c>
      <c r="E47" s="7">
        <f>ROUND(+Nursery!F42,0)</f>
        <v>0</v>
      </c>
      <c r="F47" s="9" t="str">
        <f t="shared" si="0"/>
        <v/>
      </c>
      <c r="G47" s="19">
        <f>Nursery!S145</f>
        <v>0</v>
      </c>
      <c r="H47" s="7">
        <f>ROUND(+Nursery!F145,0)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Nursery!A43</f>
        <v>111</v>
      </c>
      <c r="C48" t="str">
        <f>Nursery!B43</f>
        <v>EAST ADAMS RURAL HEALTHCARE</v>
      </c>
      <c r="D48" s="19">
        <f>Nursery!S43</f>
        <v>0</v>
      </c>
      <c r="E48" s="7">
        <f>ROUND(+Nursery!F43,0)</f>
        <v>0</v>
      </c>
      <c r="F48" s="9" t="str">
        <f t="shared" si="0"/>
        <v/>
      </c>
      <c r="G48" s="19">
        <f>Nursery!S146</f>
        <v>0</v>
      </c>
      <c r="H48" s="7">
        <f>ROUND(+Nursery!F146,0)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Nursery!A44</f>
        <v>125</v>
      </c>
      <c r="C49" t="str">
        <f>Nursery!B44</f>
        <v>OTHELLO COMMUNITY HOSPITAL</v>
      </c>
      <c r="D49" s="19">
        <f>Nursery!S44</f>
        <v>0</v>
      </c>
      <c r="E49" s="7">
        <f>ROUND(+Nursery!F44,0)</f>
        <v>0</v>
      </c>
      <c r="F49" s="9" t="str">
        <f t="shared" si="0"/>
        <v/>
      </c>
      <c r="G49" s="19">
        <f>Nursery!S147</f>
        <v>0</v>
      </c>
      <c r="H49" s="7">
        <f>ROUND(+Nursery!F147,0)</f>
        <v>0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Nursery!A45</f>
        <v>126</v>
      </c>
      <c r="C50" t="str">
        <f>Nursery!B45</f>
        <v>HIGHLINE MEDICAL CENTER</v>
      </c>
      <c r="D50" s="19">
        <f>Nursery!S45</f>
        <v>0</v>
      </c>
      <c r="E50" s="7">
        <f>ROUND(+Nursery!F45,0)</f>
        <v>1677</v>
      </c>
      <c r="F50" s="9" t="str">
        <f t="shared" si="0"/>
        <v/>
      </c>
      <c r="G50" s="19">
        <f>Nursery!S148</f>
        <v>0</v>
      </c>
      <c r="H50" s="7">
        <f>ROUND(+Nursery!F148,0)</f>
        <v>1538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Nursery!A46</f>
        <v>128</v>
      </c>
      <c r="C51" t="str">
        <f>Nursery!B46</f>
        <v>UNIVERSITY OF WASHINGTON MEDICAL CENTER</v>
      </c>
      <c r="D51" s="19">
        <f>Nursery!S46</f>
        <v>0</v>
      </c>
      <c r="E51" s="7">
        <f>ROUND(+Nursery!F46,0)</f>
        <v>3217</v>
      </c>
      <c r="F51" s="9" t="str">
        <f t="shared" si="0"/>
        <v/>
      </c>
      <c r="G51" s="19">
        <f>Nursery!S149</f>
        <v>0</v>
      </c>
      <c r="H51" s="7">
        <f>ROUND(+Nursery!F149,0)</f>
        <v>3073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Nursery!A47</f>
        <v>129</v>
      </c>
      <c r="C52" t="str">
        <f>Nursery!B47</f>
        <v>QUINCY VALLEY MEDICAL CENTER</v>
      </c>
      <c r="D52" s="19">
        <f>Nursery!S47</f>
        <v>0</v>
      </c>
      <c r="E52" s="7">
        <f>ROUND(+Nursery!F47,0)</f>
        <v>0</v>
      </c>
      <c r="F52" s="9" t="str">
        <f t="shared" si="0"/>
        <v/>
      </c>
      <c r="G52" s="19">
        <f>Nursery!S150</f>
        <v>0</v>
      </c>
      <c r="H52" s="7">
        <f>ROUND(+Nursery!F150,0)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Nursery!A48</f>
        <v>130</v>
      </c>
      <c r="C53" t="str">
        <f>Nursery!B48</f>
        <v>UW MEDICINE/NORTHWEST HOSPITAL</v>
      </c>
      <c r="D53" s="19">
        <f>Nursery!S48</f>
        <v>0</v>
      </c>
      <c r="E53" s="7">
        <f>ROUND(+Nursery!F48,0)</f>
        <v>0</v>
      </c>
      <c r="F53" s="9" t="str">
        <f t="shared" si="0"/>
        <v/>
      </c>
      <c r="G53" s="19">
        <f>Nursery!S151</f>
        <v>0</v>
      </c>
      <c r="H53" s="7">
        <f>ROUND(+Nursery!F151,0)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Nursery!A49</f>
        <v>131</v>
      </c>
      <c r="C54" t="str">
        <f>Nursery!B49</f>
        <v>OVERLAKE HOSPITAL MEDICAL CENTER</v>
      </c>
      <c r="D54" s="19">
        <f>Nursery!S49</f>
        <v>0</v>
      </c>
      <c r="E54" s="7">
        <f>ROUND(+Nursery!F49,0)</f>
        <v>5589</v>
      </c>
      <c r="F54" s="9" t="str">
        <f t="shared" si="0"/>
        <v/>
      </c>
      <c r="G54" s="19">
        <f>Nursery!S152</f>
        <v>0</v>
      </c>
      <c r="H54" s="7">
        <f>ROUND(+Nursery!F152,0)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Nursery!A50</f>
        <v>132</v>
      </c>
      <c r="C55" t="str">
        <f>Nursery!B50</f>
        <v>ST CLARE HOSPITAL</v>
      </c>
      <c r="D55" s="19">
        <f>Nursery!S50</f>
        <v>0</v>
      </c>
      <c r="E55" s="7">
        <f>ROUND(+Nursery!F50,0)</f>
        <v>0</v>
      </c>
      <c r="F55" s="9" t="str">
        <f t="shared" si="0"/>
        <v/>
      </c>
      <c r="G55" s="19">
        <f>Nursery!S153</f>
        <v>0</v>
      </c>
      <c r="H55" s="7">
        <f>ROUND(+Nursery!F153,0)</f>
        <v>0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Nursery!A51</f>
        <v>134</v>
      </c>
      <c r="C56" t="str">
        <f>Nursery!B51</f>
        <v>ISLAND HOSPITAL</v>
      </c>
      <c r="D56" s="19">
        <f>Nursery!S51</f>
        <v>714175</v>
      </c>
      <c r="E56" s="7">
        <f>ROUND(+Nursery!F51,0)</f>
        <v>732</v>
      </c>
      <c r="F56" s="9">
        <f t="shared" si="0"/>
        <v>975.65</v>
      </c>
      <c r="G56" s="19">
        <f>Nursery!S154</f>
        <v>686070</v>
      </c>
      <c r="H56" s="7">
        <f>ROUND(+Nursery!F154,0)</f>
        <v>704</v>
      </c>
      <c r="I56" s="9">
        <f t="shared" si="1"/>
        <v>974.53</v>
      </c>
      <c r="J56" s="9"/>
      <c r="K56" s="8">
        <f t="shared" si="2"/>
        <v>-1.1000000000000001E-3</v>
      </c>
    </row>
    <row r="57" spans="2:11" x14ac:dyDescent="0.25">
      <c r="B57">
        <f>Nursery!A52</f>
        <v>137</v>
      </c>
      <c r="C57" t="str">
        <f>Nursery!B52</f>
        <v>LINCOLN HOSPITAL</v>
      </c>
      <c r="D57" s="19">
        <f>Nursery!S52</f>
        <v>0</v>
      </c>
      <c r="E57" s="7">
        <f>ROUND(+Nursery!F52,0)</f>
        <v>0</v>
      </c>
      <c r="F57" s="9" t="str">
        <f t="shared" si="0"/>
        <v/>
      </c>
      <c r="G57" s="19">
        <f>Nursery!S155</f>
        <v>0</v>
      </c>
      <c r="H57" s="7">
        <f>ROUND(+Nursery!F155,0)</f>
        <v>0</v>
      </c>
      <c r="I57" s="9" t="str">
        <f t="shared" si="1"/>
        <v/>
      </c>
      <c r="J57" s="9"/>
      <c r="K57" s="8" t="str">
        <f t="shared" si="2"/>
        <v/>
      </c>
    </row>
    <row r="58" spans="2:11" x14ac:dyDescent="0.25">
      <c r="B58">
        <f>Nursery!A53</f>
        <v>138</v>
      </c>
      <c r="C58" t="str">
        <f>Nursery!B53</f>
        <v>SWEDISH EDMONDS</v>
      </c>
      <c r="D58" s="19">
        <f>Nursery!S53</f>
        <v>8731169</v>
      </c>
      <c r="E58" s="7">
        <f>ROUND(+Nursery!F53,0)</f>
        <v>1827</v>
      </c>
      <c r="F58" s="9">
        <f t="shared" si="0"/>
        <v>4778.96</v>
      </c>
      <c r="G58" s="19">
        <f>Nursery!S156</f>
        <v>8418105</v>
      </c>
      <c r="H58" s="7">
        <f>ROUND(+Nursery!F156,0)</f>
        <v>1919</v>
      </c>
      <c r="I58" s="9">
        <f t="shared" si="1"/>
        <v>4386.71</v>
      </c>
      <c r="J58" s="9"/>
      <c r="K58" s="8">
        <f t="shared" si="2"/>
        <v>-8.2100000000000006E-2</v>
      </c>
    </row>
    <row r="59" spans="2:11" x14ac:dyDescent="0.25">
      <c r="B59">
        <f>Nursery!A54</f>
        <v>139</v>
      </c>
      <c r="C59" t="str">
        <f>Nursery!B54</f>
        <v>PROVIDENCE HOLY FAMILY HOSPITAL</v>
      </c>
      <c r="D59" s="19">
        <f>Nursery!S54</f>
        <v>0</v>
      </c>
      <c r="E59" s="7">
        <f>ROUND(+Nursery!F54,0)</f>
        <v>0</v>
      </c>
      <c r="F59" s="9" t="str">
        <f t="shared" si="0"/>
        <v/>
      </c>
      <c r="G59" s="19">
        <f>Nursery!S157</f>
        <v>0</v>
      </c>
      <c r="H59" s="7">
        <f>ROUND(+Nursery!F157,0)</f>
        <v>2981</v>
      </c>
      <c r="I59" s="9" t="str">
        <f t="shared" si="1"/>
        <v/>
      </c>
      <c r="J59" s="9"/>
      <c r="K59" s="8" t="str">
        <f t="shared" si="2"/>
        <v/>
      </c>
    </row>
    <row r="60" spans="2:11" x14ac:dyDescent="0.25">
      <c r="B60">
        <f>Nursery!A55</f>
        <v>140</v>
      </c>
      <c r="C60" t="str">
        <f>Nursery!B55</f>
        <v>KITTITAS VALLEY HEALTHCARE</v>
      </c>
      <c r="D60" s="19">
        <f>Nursery!S55</f>
        <v>610989</v>
      </c>
      <c r="E60" s="7">
        <f>ROUND(+Nursery!F55,0)</f>
        <v>617</v>
      </c>
      <c r="F60" s="9">
        <f t="shared" si="0"/>
        <v>990.26</v>
      </c>
      <c r="G60" s="19">
        <f>Nursery!S158</f>
        <v>508239</v>
      </c>
      <c r="H60" s="7">
        <f>ROUND(+Nursery!F158,0)</f>
        <v>478</v>
      </c>
      <c r="I60" s="9">
        <f t="shared" si="1"/>
        <v>1063.26</v>
      </c>
      <c r="J60" s="9"/>
      <c r="K60" s="8">
        <f t="shared" si="2"/>
        <v>7.3700000000000002E-2</v>
      </c>
    </row>
    <row r="61" spans="2:11" x14ac:dyDescent="0.25">
      <c r="B61">
        <f>Nursery!A56</f>
        <v>141</v>
      </c>
      <c r="C61" t="str">
        <f>Nursery!B56</f>
        <v>DAYTON GENERAL HOSPITAL</v>
      </c>
      <c r="D61" s="19">
        <f>Nursery!S56</f>
        <v>0</v>
      </c>
      <c r="E61" s="7">
        <f>ROUND(+Nursery!F56,0)</f>
        <v>0</v>
      </c>
      <c r="F61" s="9" t="str">
        <f t="shared" si="0"/>
        <v/>
      </c>
      <c r="G61" s="19">
        <f>Nursery!S159</f>
        <v>0</v>
      </c>
      <c r="H61" s="7">
        <f>ROUND(+Nursery!F159,0)</f>
        <v>0</v>
      </c>
      <c r="I61" s="9" t="str">
        <f t="shared" si="1"/>
        <v/>
      </c>
      <c r="J61" s="9"/>
      <c r="K61" s="8" t="str">
        <f t="shared" si="2"/>
        <v/>
      </c>
    </row>
    <row r="62" spans="2:11" x14ac:dyDescent="0.25">
      <c r="B62">
        <f>Nursery!A57</f>
        <v>142</v>
      </c>
      <c r="C62" t="str">
        <f>Nursery!B57</f>
        <v>HARRISON MEDICAL CENTER</v>
      </c>
      <c r="D62" s="19">
        <f>Nursery!S57</f>
        <v>43150886</v>
      </c>
      <c r="E62" s="7">
        <f>ROUND(+Nursery!F57,0)</f>
        <v>3468</v>
      </c>
      <c r="F62" s="9">
        <f t="shared" si="0"/>
        <v>12442.59</v>
      </c>
      <c r="G62" s="19">
        <f>Nursery!S160</f>
        <v>45858972</v>
      </c>
      <c r="H62" s="7">
        <f>ROUND(+Nursery!F160,0)</f>
        <v>3618</v>
      </c>
      <c r="I62" s="9">
        <f t="shared" si="1"/>
        <v>12675.23</v>
      </c>
      <c r="J62" s="9"/>
      <c r="K62" s="8">
        <f t="shared" si="2"/>
        <v>1.8700000000000001E-2</v>
      </c>
    </row>
    <row r="63" spans="2:11" x14ac:dyDescent="0.25">
      <c r="B63">
        <f>Nursery!A58</f>
        <v>145</v>
      </c>
      <c r="C63" t="str">
        <f>Nursery!B58</f>
        <v>PEACEHEALTH ST JOSEPH MEDICAL CENTER</v>
      </c>
      <c r="D63" s="19">
        <f>Nursery!S58</f>
        <v>3745572</v>
      </c>
      <c r="E63" s="7">
        <f>ROUND(+Nursery!F58,0)</f>
        <v>3535</v>
      </c>
      <c r="F63" s="9">
        <f t="shared" si="0"/>
        <v>1059.57</v>
      </c>
      <c r="G63" s="19">
        <f>Nursery!S161</f>
        <v>3017286</v>
      </c>
      <c r="H63" s="7">
        <f>ROUND(+Nursery!F161,0)</f>
        <v>3532</v>
      </c>
      <c r="I63" s="9">
        <f t="shared" si="1"/>
        <v>854.27</v>
      </c>
      <c r="J63" s="9"/>
      <c r="K63" s="8">
        <f t="shared" si="2"/>
        <v>-0.1938</v>
      </c>
    </row>
    <row r="64" spans="2:11" x14ac:dyDescent="0.25">
      <c r="B64">
        <f>Nursery!A59</f>
        <v>147</v>
      </c>
      <c r="C64" t="str">
        <f>Nursery!B59</f>
        <v>MID VALLEY HOSPITAL</v>
      </c>
      <c r="D64" s="19">
        <f>Nursery!S59</f>
        <v>366704</v>
      </c>
      <c r="E64" s="7">
        <f>ROUND(+Nursery!F59,0)</f>
        <v>353</v>
      </c>
      <c r="F64" s="9">
        <f t="shared" si="0"/>
        <v>1038.82</v>
      </c>
      <c r="G64" s="19">
        <f>Nursery!S162</f>
        <v>387186</v>
      </c>
      <c r="H64" s="7">
        <f>ROUND(+Nursery!F162,0)</f>
        <v>358</v>
      </c>
      <c r="I64" s="9">
        <f t="shared" si="1"/>
        <v>1081.53</v>
      </c>
      <c r="J64" s="9"/>
      <c r="K64" s="8">
        <f t="shared" si="2"/>
        <v>4.1099999999999998E-2</v>
      </c>
    </row>
    <row r="65" spans="2:11" x14ac:dyDescent="0.25">
      <c r="B65">
        <f>Nursery!A60</f>
        <v>148</v>
      </c>
      <c r="C65" t="str">
        <f>Nursery!B60</f>
        <v>KINDRED HOSPITAL SEATTLE - NORTHGATE</v>
      </c>
      <c r="D65" s="19">
        <f>Nursery!S60</f>
        <v>0</v>
      </c>
      <c r="E65" s="7">
        <f>ROUND(+Nursery!F60,0)</f>
        <v>0</v>
      </c>
      <c r="F65" s="9" t="str">
        <f t="shared" si="0"/>
        <v/>
      </c>
      <c r="G65" s="19">
        <f>Nursery!S163</f>
        <v>0</v>
      </c>
      <c r="H65" s="7">
        <f>ROUND(+Nursery!F163,0)</f>
        <v>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Nursery!A61</f>
        <v>150</v>
      </c>
      <c r="C66" t="str">
        <f>Nursery!B61</f>
        <v>COULEE MEDICAL CENTER</v>
      </c>
      <c r="D66" s="19">
        <f>Nursery!S61</f>
        <v>124174</v>
      </c>
      <c r="E66" s="7">
        <f>ROUND(+Nursery!F61,0)</f>
        <v>84</v>
      </c>
      <c r="F66" s="9">
        <f t="shared" si="0"/>
        <v>1478.26</v>
      </c>
      <c r="G66" s="19">
        <f>Nursery!S164</f>
        <v>192666</v>
      </c>
      <c r="H66" s="7">
        <f>ROUND(+Nursery!F164,0)</f>
        <v>128</v>
      </c>
      <c r="I66" s="9">
        <f t="shared" si="1"/>
        <v>1505.2</v>
      </c>
      <c r="J66" s="9"/>
      <c r="K66" s="8">
        <f t="shared" si="2"/>
        <v>1.8200000000000001E-2</v>
      </c>
    </row>
    <row r="67" spans="2:11" x14ac:dyDescent="0.25">
      <c r="B67">
        <f>Nursery!A62</f>
        <v>152</v>
      </c>
      <c r="C67" t="str">
        <f>Nursery!B62</f>
        <v>MASON GENERAL HOSPITAL</v>
      </c>
      <c r="D67" s="19">
        <f>Nursery!S62</f>
        <v>817974</v>
      </c>
      <c r="E67" s="7">
        <f>ROUND(+Nursery!F62,0)</f>
        <v>544</v>
      </c>
      <c r="F67" s="9">
        <f t="shared" si="0"/>
        <v>1503.63</v>
      </c>
      <c r="G67" s="19">
        <f>Nursery!S165</f>
        <v>1001400</v>
      </c>
      <c r="H67" s="7">
        <f>ROUND(+Nursery!F165,0)</f>
        <v>604</v>
      </c>
      <c r="I67" s="9">
        <f t="shared" si="1"/>
        <v>1657.95</v>
      </c>
      <c r="J67" s="9"/>
      <c r="K67" s="8">
        <f t="shared" si="2"/>
        <v>0.1026</v>
      </c>
    </row>
    <row r="68" spans="2:11" x14ac:dyDescent="0.25">
      <c r="B68">
        <f>Nursery!A63</f>
        <v>153</v>
      </c>
      <c r="C68" t="str">
        <f>Nursery!B63</f>
        <v>WHITMAN HOSPITAL AND MEDICAL CENTER</v>
      </c>
      <c r="D68" s="19">
        <f>Nursery!S63</f>
        <v>64409</v>
      </c>
      <c r="E68" s="7">
        <f>ROUND(+Nursery!F63,0)</f>
        <v>67</v>
      </c>
      <c r="F68" s="9">
        <f t="shared" si="0"/>
        <v>961.33</v>
      </c>
      <c r="G68" s="19">
        <f>Nursery!S166</f>
        <v>62492</v>
      </c>
      <c r="H68" s="7">
        <f>ROUND(+Nursery!F166,0)</f>
        <v>69</v>
      </c>
      <c r="I68" s="9">
        <f t="shared" si="1"/>
        <v>905.68</v>
      </c>
      <c r="J68" s="9"/>
      <c r="K68" s="8">
        <f t="shared" si="2"/>
        <v>-5.79E-2</v>
      </c>
    </row>
    <row r="69" spans="2:11" x14ac:dyDescent="0.25">
      <c r="B69">
        <f>Nursery!A64</f>
        <v>155</v>
      </c>
      <c r="C69" t="str">
        <f>Nursery!B64</f>
        <v>UW MEDICINE/VALLEY MEDICAL CENTER</v>
      </c>
      <c r="D69" s="19">
        <f>Nursery!S64</f>
        <v>0</v>
      </c>
      <c r="E69" s="7">
        <f>ROUND(+Nursery!F64,0)</f>
        <v>0</v>
      </c>
      <c r="F69" s="9" t="str">
        <f t="shared" si="0"/>
        <v/>
      </c>
      <c r="G69" s="19">
        <f>Nursery!S167</f>
        <v>0</v>
      </c>
      <c r="H69" s="7">
        <f>ROUND(+Nursery!F167,0)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Nursery!A65</f>
        <v>156</v>
      </c>
      <c r="C70" t="str">
        <f>Nursery!B65</f>
        <v>WHIDBEYHEALTH MEDICAL CENTER</v>
      </c>
      <c r="D70" s="19">
        <f>Nursery!S65</f>
        <v>553737</v>
      </c>
      <c r="E70" s="7">
        <f>ROUND(+Nursery!F65,0)</f>
        <v>374</v>
      </c>
      <c r="F70" s="9">
        <f t="shared" si="0"/>
        <v>1480.58</v>
      </c>
      <c r="G70" s="19">
        <f>Nursery!S168</f>
        <v>581769</v>
      </c>
      <c r="H70" s="7">
        <f>ROUND(+Nursery!F168,0)</f>
        <v>328</v>
      </c>
      <c r="I70" s="9">
        <f t="shared" si="1"/>
        <v>1773.69</v>
      </c>
      <c r="J70" s="9"/>
      <c r="K70" s="8">
        <f t="shared" si="2"/>
        <v>0.19800000000000001</v>
      </c>
    </row>
    <row r="71" spans="2:11" x14ac:dyDescent="0.25">
      <c r="B71">
        <f>Nursery!A66</f>
        <v>157</v>
      </c>
      <c r="C71" t="str">
        <f>Nursery!B66</f>
        <v>ST LUKES REHABILIATION INSTITUTE</v>
      </c>
      <c r="D71" s="19">
        <f>Nursery!S66</f>
        <v>0</v>
      </c>
      <c r="E71" s="7">
        <f>ROUND(+Nursery!F66,0)</f>
        <v>0</v>
      </c>
      <c r="F71" s="9" t="str">
        <f t="shared" si="0"/>
        <v/>
      </c>
      <c r="G71" s="19">
        <f>Nursery!S169</f>
        <v>0</v>
      </c>
      <c r="H71" s="7">
        <f>ROUND(+Nursery!F169,0)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Nursery!A67</f>
        <v>158</v>
      </c>
      <c r="C72" t="str">
        <f>Nursery!B67</f>
        <v>CASCADE MEDICAL CENTER</v>
      </c>
      <c r="D72" s="19">
        <f>Nursery!S67</f>
        <v>0</v>
      </c>
      <c r="E72" s="7">
        <f>ROUND(+Nursery!F67,0)</f>
        <v>0</v>
      </c>
      <c r="F72" s="9" t="str">
        <f t="shared" si="0"/>
        <v/>
      </c>
      <c r="G72" s="19">
        <f>Nursery!S170</f>
        <v>0</v>
      </c>
      <c r="H72" s="7">
        <f>ROUND(+Nursery!F170,0)</f>
        <v>0</v>
      </c>
      <c r="I72" s="9" t="str">
        <f t="shared" si="1"/>
        <v/>
      </c>
      <c r="J72" s="9"/>
      <c r="K72" s="8" t="str">
        <f t="shared" si="2"/>
        <v/>
      </c>
    </row>
    <row r="73" spans="2:11" x14ac:dyDescent="0.25">
      <c r="B73">
        <f>Nursery!A68</f>
        <v>159</v>
      </c>
      <c r="C73" t="str">
        <f>Nursery!B68</f>
        <v>PROVIDENCE ST PETER HOSPITAL</v>
      </c>
      <c r="D73" s="19">
        <f>Nursery!S68</f>
        <v>5517316</v>
      </c>
      <c r="E73" s="7">
        <f>ROUND(+Nursery!F68,0)</f>
        <v>4854</v>
      </c>
      <c r="F73" s="9">
        <f t="shared" si="0"/>
        <v>1136.6500000000001</v>
      </c>
      <c r="G73" s="19">
        <f>Nursery!S171</f>
        <v>5029023</v>
      </c>
      <c r="H73" s="7">
        <f>ROUND(+Nursery!F171,0)</f>
        <v>4650</v>
      </c>
      <c r="I73" s="9">
        <f t="shared" si="1"/>
        <v>1081.51</v>
      </c>
      <c r="J73" s="9"/>
      <c r="K73" s="8">
        <f t="shared" si="2"/>
        <v>-4.8500000000000001E-2</v>
      </c>
    </row>
    <row r="74" spans="2:11" x14ac:dyDescent="0.25">
      <c r="B74">
        <f>Nursery!A69</f>
        <v>161</v>
      </c>
      <c r="C74" t="str">
        <f>Nursery!B69</f>
        <v>KADLEC REGIONAL MEDICAL CENTER</v>
      </c>
      <c r="D74" s="19">
        <f>Nursery!S69</f>
        <v>0</v>
      </c>
      <c r="E74" s="7">
        <f>ROUND(+Nursery!F69,0)</f>
        <v>0</v>
      </c>
      <c r="F74" s="9" t="str">
        <f t="shared" si="0"/>
        <v/>
      </c>
      <c r="G74" s="19">
        <f>Nursery!S172</f>
        <v>4166693</v>
      </c>
      <c r="H74" s="7">
        <f>ROUND(+Nursery!F172,0)</f>
        <v>4761</v>
      </c>
      <c r="I74" s="9">
        <f t="shared" si="1"/>
        <v>875.17</v>
      </c>
      <c r="J74" s="9"/>
      <c r="K74" s="8" t="str">
        <f t="shared" si="2"/>
        <v/>
      </c>
    </row>
    <row r="75" spans="2:11" x14ac:dyDescent="0.25">
      <c r="B75">
        <f>Nursery!A70</f>
        <v>162</v>
      </c>
      <c r="C75" t="str">
        <f>Nursery!B70</f>
        <v>PROVIDENCE SACRED HEART MEDICAL CENTER</v>
      </c>
      <c r="D75" s="19">
        <f>Nursery!S70</f>
        <v>0</v>
      </c>
      <c r="E75" s="7">
        <f>ROUND(+Nursery!F70,0)</f>
        <v>4202</v>
      </c>
      <c r="F75" s="9" t="str">
        <f t="shared" ref="F75:F110" si="3">IF(D75=0,"",IF(E75=0,"",ROUND(D75/E75,2)))</f>
        <v/>
      </c>
      <c r="G75" s="19">
        <f>Nursery!S173</f>
        <v>0</v>
      </c>
      <c r="H75" s="7">
        <f>ROUND(+Nursery!F173,0)</f>
        <v>4184</v>
      </c>
      <c r="I75" s="9" t="str">
        <f t="shared" ref="I75:I110" si="4">IF(G75=0,"",IF(H75=0,"",ROUND(G75/H75,2)))</f>
        <v/>
      </c>
      <c r="J75" s="9"/>
      <c r="K75" s="8" t="str">
        <f t="shared" ref="K75:K110" si="5">IF(D75=0,"",IF(E75=0,"",IF(G75=0,"",IF(H75=0,"",ROUND(I75/F75-1,4)))))</f>
        <v/>
      </c>
    </row>
    <row r="76" spans="2:11" x14ac:dyDescent="0.25">
      <c r="B76">
        <f>Nursery!A71</f>
        <v>164</v>
      </c>
      <c r="C76" t="str">
        <f>Nursery!B71</f>
        <v>EVERGREENHEALTH MEDICAL CENTER</v>
      </c>
      <c r="D76" s="19">
        <f>Nursery!S71</f>
        <v>0</v>
      </c>
      <c r="E76" s="7">
        <f>ROUND(+Nursery!F71,0)</f>
        <v>0</v>
      </c>
      <c r="F76" s="9" t="str">
        <f t="shared" si="3"/>
        <v/>
      </c>
      <c r="G76" s="19">
        <f>Nursery!S174</f>
        <v>0</v>
      </c>
      <c r="H76" s="7">
        <f>ROUND(+Nursery!F174,0)</f>
        <v>0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Nursery!A72</f>
        <v>165</v>
      </c>
      <c r="C77" t="str">
        <f>Nursery!B72</f>
        <v>LAKE CHELAN COMMUNITY HOSPITAL</v>
      </c>
      <c r="D77" s="19">
        <f>Nursery!S72</f>
        <v>204860</v>
      </c>
      <c r="E77" s="7">
        <f>ROUND(+Nursery!F72,0)</f>
        <v>137</v>
      </c>
      <c r="F77" s="9">
        <f t="shared" si="3"/>
        <v>1495.33</v>
      </c>
      <c r="G77" s="19">
        <f>Nursery!S175</f>
        <v>267518</v>
      </c>
      <c r="H77" s="7">
        <f>ROUND(+Nursery!F175,0)</f>
        <v>180</v>
      </c>
      <c r="I77" s="9">
        <f t="shared" si="4"/>
        <v>1486.21</v>
      </c>
      <c r="J77" s="9"/>
      <c r="K77" s="8">
        <f t="shared" si="5"/>
        <v>-6.1000000000000004E-3</v>
      </c>
    </row>
    <row r="78" spans="2:11" x14ac:dyDescent="0.25">
      <c r="B78">
        <f>Nursery!A73</f>
        <v>167</v>
      </c>
      <c r="C78" t="str">
        <f>Nursery!B73</f>
        <v>FERRY COUNTY MEMORIAL HOSPITAL</v>
      </c>
      <c r="D78" s="19">
        <f>Nursery!S73</f>
        <v>0</v>
      </c>
      <c r="E78" s="7">
        <f>ROUND(+Nursery!F73,0)</f>
        <v>0</v>
      </c>
      <c r="F78" s="9" t="str">
        <f t="shared" si="3"/>
        <v/>
      </c>
      <c r="G78" s="19">
        <f>Nursery!S176</f>
        <v>0</v>
      </c>
      <c r="H78" s="7">
        <f>ROUND(+Nursery!F176,0)</f>
        <v>0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Nursery!A74</f>
        <v>168</v>
      </c>
      <c r="C79" t="str">
        <f>Nursery!B74</f>
        <v>CENTRAL WASHINGTON HOSPITAL</v>
      </c>
      <c r="D79" s="19">
        <f>Nursery!S74</f>
        <v>4186863</v>
      </c>
      <c r="E79" s="7">
        <f>ROUND(+Nursery!F74,0)</f>
        <v>2145</v>
      </c>
      <c r="F79" s="9">
        <f t="shared" si="3"/>
        <v>1951.92</v>
      </c>
      <c r="G79" s="19">
        <f>Nursery!S177</f>
        <v>3942467</v>
      </c>
      <c r="H79" s="7">
        <f>ROUND(+Nursery!F177,0)</f>
        <v>1940</v>
      </c>
      <c r="I79" s="9">
        <f t="shared" si="4"/>
        <v>2032.2</v>
      </c>
      <c r="J79" s="9"/>
      <c r="K79" s="8">
        <f t="shared" si="5"/>
        <v>4.1099999999999998E-2</v>
      </c>
    </row>
    <row r="80" spans="2:11" x14ac:dyDescent="0.25">
      <c r="B80">
        <f>Nursery!A75</f>
        <v>170</v>
      </c>
      <c r="C80" t="str">
        <f>Nursery!B75</f>
        <v>PEACEHEALTH SOUTHWEST MEDICAL CENTER</v>
      </c>
      <c r="D80" s="19">
        <f>Nursery!S75</f>
        <v>0</v>
      </c>
      <c r="E80" s="7">
        <f>ROUND(+Nursery!F75,0)</f>
        <v>0</v>
      </c>
      <c r="F80" s="9" t="str">
        <f t="shared" si="3"/>
        <v/>
      </c>
      <c r="G80" s="19">
        <f>Nursery!S178</f>
        <v>0</v>
      </c>
      <c r="H80" s="7">
        <f>ROUND(+Nursery!F178,0)</f>
        <v>0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Nursery!A76</f>
        <v>172</v>
      </c>
      <c r="C81" t="str">
        <f>Nursery!B76</f>
        <v>PULLMAN REGIONAL HOSPITAL</v>
      </c>
      <c r="D81" s="19">
        <f>Nursery!S76</f>
        <v>447255</v>
      </c>
      <c r="E81" s="7">
        <f>ROUND(+Nursery!F76,0)</f>
        <v>874</v>
      </c>
      <c r="F81" s="9">
        <f t="shared" si="3"/>
        <v>511.73</v>
      </c>
      <c r="G81" s="19">
        <f>Nursery!S179</f>
        <v>435540</v>
      </c>
      <c r="H81" s="7">
        <f>ROUND(+Nursery!F179,0)</f>
        <v>818</v>
      </c>
      <c r="I81" s="9">
        <f t="shared" si="4"/>
        <v>532.44000000000005</v>
      </c>
      <c r="J81" s="9"/>
      <c r="K81" s="8">
        <f t="shared" si="5"/>
        <v>4.0500000000000001E-2</v>
      </c>
    </row>
    <row r="82" spans="2:11" x14ac:dyDescent="0.25">
      <c r="B82">
        <f>Nursery!A77</f>
        <v>173</v>
      </c>
      <c r="C82" t="str">
        <f>Nursery!B77</f>
        <v>MORTON GENERAL HOSPITAL</v>
      </c>
      <c r="D82" s="19">
        <f>Nursery!S77</f>
        <v>0</v>
      </c>
      <c r="E82" s="7">
        <f>ROUND(+Nursery!F77,0)</f>
        <v>0</v>
      </c>
      <c r="F82" s="9" t="str">
        <f t="shared" si="3"/>
        <v/>
      </c>
      <c r="G82" s="19">
        <f>Nursery!S180</f>
        <v>0</v>
      </c>
      <c r="H82" s="7">
        <f>ROUND(+Nursery!F180,0)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Nursery!A78</f>
        <v>175</v>
      </c>
      <c r="C83" t="str">
        <f>Nursery!B78</f>
        <v>MARY BRIDGE CHILDRENS HEALTH CENTER</v>
      </c>
      <c r="D83" s="19">
        <f>Nursery!S78</f>
        <v>0</v>
      </c>
      <c r="E83" s="7">
        <f>ROUND(+Nursery!F78,0)</f>
        <v>0</v>
      </c>
      <c r="F83" s="9" t="str">
        <f t="shared" si="3"/>
        <v/>
      </c>
      <c r="G83" s="19">
        <f>Nursery!S181</f>
        <v>0</v>
      </c>
      <c r="H83" s="7">
        <f>ROUND(+Nursery!F181,0)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Nursery!A79</f>
        <v>176</v>
      </c>
      <c r="C84" t="str">
        <f>Nursery!B79</f>
        <v>TACOMA GENERAL/ALLENMORE HOSPITAL</v>
      </c>
      <c r="D84" s="19">
        <f>Nursery!S79</f>
        <v>0</v>
      </c>
      <c r="E84" s="7">
        <f>ROUND(+Nursery!F79,0)</f>
        <v>0</v>
      </c>
      <c r="F84" s="9" t="str">
        <f t="shared" si="3"/>
        <v/>
      </c>
      <c r="G84" s="19">
        <f>Nursery!S182</f>
        <v>0</v>
      </c>
      <c r="H84" s="7">
        <f>ROUND(+Nursery!F182,0)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Nursery!A80</f>
        <v>180</v>
      </c>
      <c r="C85" t="str">
        <f>Nursery!B80</f>
        <v>MULTICARE VALLEY HOSPITAL</v>
      </c>
      <c r="D85" s="19">
        <f>Nursery!S80</f>
        <v>0</v>
      </c>
      <c r="E85" s="7">
        <f>ROUND(+Nursery!F80,0)</f>
        <v>157</v>
      </c>
      <c r="F85" s="9" t="str">
        <f t="shared" si="3"/>
        <v/>
      </c>
      <c r="G85" s="19">
        <f>Nursery!S183</f>
        <v>0</v>
      </c>
      <c r="H85" s="7">
        <f>ROUND(+Nursery!F183,0)</f>
        <v>137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Nursery!A81</f>
        <v>183</v>
      </c>
      <c r="C86" t="str">
        <f>Nursery!B81</f>
        <v>MULTICARE AUBURN MEDICAL CENTER</v>
      </c>
      <c r="D86" s="19">
        <f>Nursery!S81</f>
        <v>0</v>
      </c>
      <c r="E86" s="7">
        <f>ROUND(+Nursery!F81,0)</f>
        <v>0</v>
      </c>
      <c r="F86" s="9" t="str">
        <f t="shared" si="3"/>
        <v/>
      </c>
      <c r="G86" s="19">
        <f>Nursery!S184</f>
        <v>0</v>
      </c>
      <c r="H86" s="7">
        <f>ROUND(+Nursery!F184,0)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Nursery!A82</f>
        <v>186</v>
      </c>
      <c r="C87" t="str">
        <f>Nursery!B82</f>
        <v>SUMMIT PACIFIC MEDICAL CENTER</v>
      </c>
      <c r="D87" s="19">
        <f>Nursery!S82</f>
        <v>0</v>
      </c>
      <c r="E87" s="7">
        <f>ROUND(+Nursery!F82,0)</f>
        <v>0</v>
      </c>
      <c r="F87" s="9" t="str">
        <f t="shared" si="3"/>
        <v/>
      </c>
      <c r="G87" s="19">
        <f>Nursery!S185</f>
        <v>0</v>
      </c>
      <c r="H87" s="7">
        <f>ROUND(+Nursery!F185,0)</f>
        <v>0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Nursery!A83</f>
        <v>191</v>
      </c>
      <c r="C88" t="str">
        <f>Nursery!B83</f>
        <v>PROVIDENCE CENTRALIA HOSPITAL</v>
      </c>
      <c r="D88" s="19">
        <f>Nursery!S83</f>
        <v>118795</v>
      </c>
      <c r="E88" s="7">
        <f>ROUND(+Nursery!F83,0)</f>
        <v>1072</v>
      </c>
      <c r="F88" s="9">
        <f t="shared" si="3"/>
        <v>110.82</v>
      </c>
      <c r="G88" s="19">
        <f>Nursery!S186</f>
        <v>103628</v>
      </c>
      <c r="H88" s="7">
        <f>ROUND(+Nursery!F186,0)</f>
        <v>1227</v>
      </c>
      <c r="I88" s="9">
        <f t="shared" si="4"/>
        <v>84.46</v>
      </c>
      <c r="J88" s="9"/>
      <c r="K88" s="8">
        <f t="shared" si="5"/>
        <v>-0.2379</v>
      </c>
    </row>
    <row r="89" spans="2:11" x14ac:dyDescent="0.25">
      <c r="B89">
        <f>Nursery!A84</f>
        <v>193</v>
      </c>
      <c r="C89" t="str">
        <f>Nursery!B84</f>
        <v>PROVIDENCE MOUNT CARMEL HOSPITAL</v>
      </c>
      <c r="D89" s="19">
        <f>Nursery!S84</f>
        <v>0</v>
      </c>
      <c r="E89" s="7">
        <f>ROUND(+Nursery!F84,0)</f>
        <v>0</v>
      </c>
      <c r="F89" s="9" t="str">
        <f t="shared" si="3"/>
        <v/>
      </c>
      <c r="G89" s="19">
        <f>Nursery!S187</f>
        <v>24</v>
      </c>
      <c r="H89" s="7">
        <f>ROUND(+Nursery!F187,0)</f>
        <v>361</v>
      </c>
      <c r="I89" s="9">
        <f t="shared" si="4"/>
        <v>7.0000000000000007E-2</v>
      </c>
      <c r="J89" s="9"/>
      <c r="K89" s="8" t="str">
        <f t="shared" si="5"/>
        <v/>
      </c>
    </row>
    <row r="90" spans="2:11" x14ac:dyDescent="0.25">
      <c r="B90">
        <f>Nursery!A85</f>
        <v>194</v>
      </c>
      <c r="C90" t="str">
        <f>Nursery!B85</f>
        <v>PROVIDENCE ST JOSEPHS HOSPITAL</v>
      </c>
      <c r="D90" s="19">
        <f>Nursery!S85</f>
        <v>0</v>
      </c>
      <c r="E90" s="7">
        <f>ROUND(+Nursery!F85,0)</f>
        <v>0</v>
      </c>
      <c r="F90" s="9" t="str">
        <f t="shared" si="3"/>
        <v/>
      </c>
      <c r="G90" s="19">
        <f>Nursery!S188</f>
        <v>0</v>
      </c>
      <c r="H90" s="7">
        <f>ROUND(+Nursery!F188,0)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Nursery!A86</f>
        <v>195</v>
      </c>
      <c r="C91" t="str">
        <f>Nursery!B86</f>
        <v>SNOQUALMIE VALLEY HOSPITAL</v>
      </c>
      <c r="D91" s="19">
        <f>Nursery!S86</f>
        <v>0</v>
      </c>
      <c r="E91" s="7">
        <f>ROUND(+Nursery!F86,0)</f>
        <v>0</v>
      </c>
      <c r="F91" s="9" t="str">
        <f t="shared" si="3"/>
        <v/>
      </c>
      <c r="G91" s="19">
        <f>Nursery!S189</f>
        <v>0</v>
      </c>
      <c r="H91" s="7">
        <f>ROUND(+Nursery!F189,0)</f>
        <v>0</v>
      </c>
      <c r="I91" s="9" t="str">
        <f t="shared" si="4"/>
        <v/>
      </c>
      <c r="J91" s="9"/>
      <c r="K91" s="8" t="str">
        <f t="shared" si="5"/>
        <v/>
      </c>
    </row>
    <row r="92" spans="2:11" x14ac:dyDescent="0.25">
      <c r="B92">
        <f>Nursery!A87</f>
        <v>197</v>
      </c>
      <c r="C92" t="str">
        <f>Nursery!B87</f>
        <v>CAPITAL MEDICAL CENTER</v>
      </c>
      <c r="D92" s="19">
        <f>Nursery!S87</f>
        <v>1939123</v>
      </c>
      <c r="E92" s="7">
        <f>ROUND(+Nursery!F87,0)</f>
        <v>1106</v>
      </c>
      <c r="F92" s="9">
        <f t="shared" si="3"/>
        <v>1753.28</v>
      </c>
      <c r="G92" s="19">
        <f>Nursery!S190</f>
        <v>2111763</v>
      </c>
      <c r="H92" s="7">
        <f>ROUND(+Nursery!F190,0)</f>
        <v>1136</v>
      </c>
      <c r="I92" s="9">
        <f t="shared" si="4"/>
        <v>1858.95</v>
      </c>
      <c r="J92" s="9"/>
      <c r="K92" s="8">
        <f t="shared" si="5"/>
        <v>6.0299999999999999E-2</v>
      </c>
    </row>
    <row r="93" spans="2:11" x14ac:dyDescent="0.25">
      <c r="B93">
        <f>Nursery!A88</f>
        <v>198</v>
      </c>
      <c r="C93" t="str">
        <f>Nursery!B88</f>
        <v>ASTRIA SUNNYSIDE HOSPITAL</v>
      </c>
      <c r="D93" s="19">
        <f>Nursery!S88</f>
        <v>1563252</v>
      </c>
      <c r="E93" s="7">
        <f>ROUND(+Nursery!F88,0)</f>
        <v>865</v>
      </c>
      <c r="F93" s="9">
        <f t="shared" si="3"/>
        <v>1807.23</v>
      </c>
      <c r="G93" s="19">
        <f>Nursery!S191</f>
        <v>1655334</v>
      </c>
      <c r="H93" s="7">
        <f>ROUND(+Nursery!F191,0)</f>
        <v>828</v>
      </c>
      <c r="I93" s="9">
        <f t="shared" si="4"/>
        <v>1999.2</v>
      </c>
      <c r="J93" s="9"/>
      <c r="K93" s="8">
        <f t="shared" si="5"/>
        <v>0.1062</v>
      </c>
    </row>
    <row r="94" spans="2:11" x14ac:dyDescent="0.25">
      <c r="B94">
        <f>Nursery!A89</f>
        <v>199</v>
      </c>
      <c r="C94" t="str">
        <f>Nursery!B89</f>
        <v>ASTRIA TOPPENISH HOSPITAL</v>
      </c>
      <c r="D94" s="19">
        <f>Nursery!S89</f>
        <v>658701</v>
      </c>
      <c r="E94" s="7">
        <f>ROUND(+Nursery!F89,0)</f>
        <v>811</v>
      </c>
      <c r="F94" s="9">
        <f t="shared" si="3"/>
        <v>812.21</v>
      </c>
      <c r="G94" s="19">
        <f>Nursery!S192</f>
        <v>736226</v>
      </c>
      <c r="H94" s="7">
        <f>ROUND(+Nursery!F192,0)</f>
        <v>805</v>
      </c>
      <c r="I94" s="9">
        <f t="shared" si="4"/>
        <v>914.57</v>
      </c>
      <c r="J94" s="9"/>
      <c r="K94" s="8">
        <f t="shared" si="5"/>
        <v>0.126</v>
      </c>
    </row>
    <row r="95" spans="2:11" x14ac:dyDescent="0.25">
      <c r="B95">
        <f>Nursery!A90</f>
        <v>201</v>
      </c>
      <c r="C95" t="str">
        <f>Nursery!B90</f>
        <v>ST FRANCIS COMMUNITY HOSPITAL</v>
      </c>
      <c r="D95" s="19">
        <f>Nursery!S90</f>
        <v>0</v>
      </c>
      <c r="E95" s="7">
        <f>ROUND(+Nursery!F90,0)</f>
        <v>0</v>
      </c>
      <c r="F95" s="9" t="str">
        <f t="shared" si="3"/>
        <v/>
      </c>
      <c r="G95" s="19">
        <f>Nursery!S193</f>
        <v>0</v>
      </c>
      <c r="H95" s="7">
        <f>ROUND(+Nursery!F193,0)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Nursery!A91</f>
        <v>202</v>
      </c>
      <c r="C96" t="str">
        <f>Nursery!B91</f>
        <v>REGIONAL HOSPITAL</v>
      </c>
      <c r="D96" s="19">
        <f>Nursery!S91</f>
        <v>0</v>
      </c>
      <c r="E96" s="7">
        <f>ROUND(+Nursery!F91,0)</f>
        <v>0</v>
      </c>
      <c r="F96" s="9" t="str">
        <f t="shared" si="3"/>
        <v/>
      </c>
      <c r="G96" s="19">
        <f>Nursery!S194</f>
        <v>0</v>
      </c>
      <c r="H96" s="7">
        <f>ROUND(+Nursery!F194,0)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Nursery!A92</f>
        <v>204</v>
      </c>
      <c r="C97" t="str">
        <f>Nursery!B92</f>
        <v>SEATTLE CANCER CARE ALLIANCE</v>
      </c>
      <c r="D97" s="19">
        <f>Nursery!S92</f>
        <v>0</v>
      </c>
      <c r="E97" s="7">
        <f>ROUND(+Nursery!F92,0)</f>
        <v>0</v>
      </c>
      <c r="F97" s="9" t="str">
        <f t="shared" si="3"/>
        <v/>
      </c>
      <c r="G97" s="19">
        <f>Nursery!S195</f>
        <v>0</v>
      </c>
      <c r="H97" s="7">
        <f>ROUND(+Nursery!F195,0)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Nursery!A93</f>
        <v>205</v>
      </c>
      <c r="C98" t="str">
        <f>Nursery!B93</f>
        <v>WENATCHEE VALLEY HOSPITAL</v>
      </c>
      <c r="D98" s="19">
        <f>Nursery!S93</f>
        <v>0</v>
      </c>
      <c r="E98" s="7">
        <f>ROUND(+Nursery!F93,0)</f>
        <v>0</v>
      </c>
      <c r="F98" s="9" t="str">
        <f t="shared" si="3"/>
        <v/>
      </c>
      <c r="G98" s="19">
        <f>Nursery!S196</f>
        <v>0</v>
      </c>
      <c r="H98" s="7">
        <f>ROUND(+Nursery!F196,0)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Nursery!A94</f>
        <v>206</v>
      </c>
      <c r="C99" t="str">
        <f>Nursery!B94</f>
        <v>PEACEHEALTH UNITED GENERAL MEDICAL CENTER</v>
      </c>
      <c r="D99" s="19">
        <f>Nursery!S94</f>
        <v>0</v>
      </c>
      <c r="E99" s="7">
        <f>ROUND(+Nursery!F94,0)</f>
        <v>0</v>
      </c>
      <c r="F99" s="9" t="str">
        <f t="shared" si="3"/>
        <v/>
      </c>
      <c r="G99" s="19">
        <f>Nursery!S197</f>
        <v>0</v>
      </c>
      <c r="H99" s="7">
        <f>ROUND(+Nursery!F197,0)</f>
        <v>0</v>
      </c>
      <c r="I99" s="9" t="str">
        <f t="shared" si="4"/>
        <v/>
      </c>
      <c r="J99" s="9"/>
      <c r="K99" s="8" t="str">
        <f t="shared" si="5"/>
        <v/>
      </c>
    </row>
    <row r="100" spans="2:11" x14ac:dyDescent="0.25">
      <c r="B100">
        <f>Nursery!A95</f>
        <v>207</v>
      </c>
      <c r="C100" t="str">
        <f>Nursery!B95</f>
        <v>SKAGIT REGIONAL HEALTH</v>
      </c>
      <c r="D100" s="19">
        <f>Nursery!S95</f>
        <v>4858418</v>
      </c>
      <c r="E100" s="7">
        <f>ROUND(+Nursery!F95,0)</f>
        <v>2657</v>
      </c>
      <c r="F100" s="9">
        <f t="shared" si="3"/>
        <v>1828.54</v>
      </c>
      <c r="G100" s="19">
        <f>Nursery!S198</f>
        <v>4363427</v>
      </c>
      <c r="H100" s="7">
        <f>ROUND(+Nursery!F198,0)</f>
        <v>2403</v>
      </c>
      <c r="I100" s="9">
        <f t="shared" si="4"/>
        <v>1815.82</v>
      </c>
      <c r="J100" s="9"/>
      <c r="K100" s="8">
        <f t="shared" si="5"/>
        <v>-7.0000000000000001E-3</v>
      </c>
    </row>
    <row r="101" spans="2:11" x14ac:dyDescent="0.25">
      <c r="B101">
        <f>Nursery!A96</f>
        <v>208</v>
      </c>
      <c r="C101" t="str">
        <f>Nursery!B96</f>
        <v>LEGACY SALMON CREEK HOSPITAL</v>
      </c>
      <c r="D101" s="19">
        <f>Nursery!S96</f>
        <v>0</v>
      </c>
      <c r="E101" s="7">
        <f>ROUND(+Nursery!F96,0)</f>
        <v>0</v>
      </c>
      <c r="F101" s="9" t="str">
        <f t="shared" si="3"/>
        <v/>
      </c>
      <c r="G101" s="19">
        <f>Nursery!S199</f>
        <v>0</v>
      </c>
      <c r="H101" s="7">
        <f>ROUND(+Nursery!F199,0)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Nursery!A97</f>
        <v>209</v>
      </c>
      <c r="C102" t="str">
        <f>Nursery!B97</f>
        <v>ST ANTHONY HOSPITAL</v>
      </c>
      <c r="D102" s="19">
        <f>Nursery!S97</f>
        <v>0</v>
      </c>
      <c r="E102" s="7">
        <f>ROUND(+Nursery!F97,0)</f>
        <v>0</v>
      </c>
      <c r="F102" s="9" t="str">
        <f t="shared" si="3"/>
        <v/>
      </c>
      <c r="G102" s="19">
        <f>Nursery!S200</f>
        <v>0</v>
      </c>
      <c r="H102" s="7">
        <f>ROUND(+Nursery!F200,0)</f>
        <v>0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Nursery!A98</f>
        <v>210</v>
      </c>
      <c r="C103" t="str">
        <f>Nursery!B98</f>
        <v>SWEDISH MEDICAL CENTER - ISSAQUAH CAMPUS</v>
      </c>
      <c r="D103" s="19">
        <f>Nursery!S98</f>
        <v>0</v>
      </c>
      <c r="E103" s="7">
        <f>ROUND(+Nursery!F98,0)</f>
        <v>2048</v>
      </c>
      <c r="F103" s="9" t="str">
        <f t="shared" si="3"/>
        <v/>
      </c>
      <c r="G103" s="19">
        <f>Nursery!S201</f>
        <v>8186760</v>
      </c>
      <c r="H103" s="7">
        <f>ROUND(+Nursery!F201,0)</f>
        <v>2517</v>
      </c>
      <c r="I103" s="9">
        <f t="shared" si="4"/>
        <v>3252.59</v>
      </c>
      <c r="J103" s="9"/>
      <c r="K103" s="8" t="str">
        <f t="shared" si="5"/>
        <v/>
      </c>
    </row>
    <row r="104" spans="2:11" x14ac:dyDescent="0.25">
      <c r="B104">
        <f>Nursery!A99</f>
        <v>211</v>
      </c>
      <c r="C104" t="str">
        <f>Nursery!B99</f>
        <v>PEACEHEALTH PEACE ISLAND MEDICAL CENTER</v>
      </c>
      <c r="D104" s="19">
        <f>Nursery!S99</f>
        <v>0</v>
      </c>
      <c r="E104" s="7">
        <f>ROUND(+Nursery!F99,0)</f>
        <v>0</v>
      </c>
      <c r="F104" s="9" t="str">
        <f t="shared" si="3"/>
        <v/>
      </c>
      <c r="G104" s="19">
        <f>Nursery!S202</f>
        <v>0</v>
      </c>
      <c r="H104" s="7">
        <f>ROUND(+Nursery!F202,0)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Nursery!A100</f>
        <v>904</v>
      </c>
      <c r="C105" t="str">
        <f>Nursery!B100</f>
        <v>BHC FAIRFAX HOSPITAL</v>
      </c>
      <c r="D105" s="19">
        <f>Nursery!S100</f>
        <v>0</v>
      </c>
      <c r="E105" s="7">
        <f>ROUND(+Nursery!F100,0)</f>
        <v>0</v>
      </c>
      <c r="F105" s="9" t="str">
        <f t="shared" si="3"/>
        <v/>
      </c>
      <c r="G105" s="19">
        <f>Nursery!S203</f>
        <v>0</v>
      </c>
      <c r="H105" s="7">
        <f>ROUND(+Nursery!F203,0)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Nursery!A101</f>
        <v>915</v>
      </c>
      <c r="C106" t="str">
        <f>Nursery!B101</f>
        <v>LOURDES COUNSELING CENTER</v>
      </c>
      <c r="D106" s="19">
        <f>Nursery!S101</f>
        <v>0</v>
      </c>
      <c r="E106" s="7">
        <f>ROUND(+Nursery!F101,0)</f>
        <v>0</v>
      </c>
      <c r="F106" s="9" t="str">
        <f t="shared" si="3"/>
        <v/>
      </c>
      <c r="G106" s="19">
        <f>Nursery!S204</f>
        <v>0</v>
      </c>
      <c r="H106" s="7">
        <f>ROUND(+Nursery!F204,0)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Nursery!A102</f>
        <v>919</v>
      </c>
      <c r="C107" t="str">
        <f>Nursery!B102</f>
        <v>NAVOS</v>
      </c>
      <c r="D107" s="19">
        <f>Nursery!S102</f>
        <v>0</v>
      </c>
      <c r="E107" s="7">
        <f>ROUND(+Nursery!F102,0)</f>
        <v>0</v>
      </c>
      <c r="F107" s="9" t="str">
        <f t="shared" si="3"/>
        <v/>
      </c>
      <c r="G107" s="19">
        <f>Nursery!S205</f>
        <v>0</v>
      </c>
      <c r="H107" s="7">
        <f>ROUND(+Nursery!F205,0)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Nursery!A103</f>
        <v>921</v>
      </c>
      <c r="C108" t="str">
        <f>Nursery!B103</f>
        <v>CASCADE BEHAVIORAL HOSPITAL</v>
      </c>
      <c r="D108" s="19">
        <f>Nursery!S103</f>
        <v>0</v>
      </c>
      <c r="E108" s="7">
        <f>ROUND(+Nursery!F103,0)</f>
        <v>0</v>
      </c>
      <c r="F108" s="9" t="str">
        <f t="shared" si="3"/>
        <v/>
      </c>
      <c r="G108" s="19">
        <f>Nursery!S206</f>
        <v>0</v>
      </c>
      <c r="H108" s="7">
        <f>ROUND(+Nursery!F206,0)</f>
        <v>0</v>
      </c>
      <c r="I108" s="9" t="str">
        <f t="shared" si="4"/>
        <v/>
      </c>
      <c r="J108" s="9"/>
      <c r="K108" s="8" t="str">
        <f t="shared" si="5"/>
        <v/>
      </c>
    </row>
    <row r="109" spans="2:11" x14ac:dyDescent="0.25">
      <c r="B109">
        <f>Nursery!A104</f>
        <v>922</v>
      </c>
      <c r="C109" t="str">
        <f>Nursery!B104</f>
        <v>BHC FAIRFAX HOSPITAL NORTH</v>
      </c>
      <c r="D109" s="19">
        <f>Nursery!S104</f>
        <v>0</v>
      </c>
      <c r="E109" s="7">
        <f>ROUND(+Nursery!F104,0)</f>
        <v>0</v>
      </c>
      <c r="F109" s="9" t="str">
        <f t="shared" si="3"/>
        <v/>
      </c>
      <c r="G109" s="19">
        <f>Nursery!S207</f>
        <v>0</v>
      </c>
      <c r="H109" s="7">
        <f>ROUND(+Nursery!F207,0)</f>
        <v>0</v>
      </c>
      <c r="I109" s="9" t="str">
        <f t="shared" si="4"/>
        <v/>
      </c>
      <c r="J109" s="9"/>
      <c r="K109" s="8" t="str">
        <f t="shared" si="5"/>
        <v/>
      </c>
    </row>
    <row r="110" spans="2:11" x14ac:dyDescent="0.25">
      <c r="B110">
        <f>Nursery!A105</f>
        <v>923</v>
      </c>
      <c r="C110" t="str">
        <f>Nursery!B105</f>
        <v>FAIRFAX BEHAVIORAL HEALTH MONROE</v>
      </c>
      <c r="D110" s="19">
        <f>Nursery!S105</f>
        <v>0</v>
      </c>
      <c r="E110" s="7">
        <f>ROUND(+Nursery!F105,0)</f>
        <v>0</v>
      </c>
      <c r="F110" s="9" t="str">
        <f t="shared" si="3"/>
        <v/>
      </c>
      <c r="G110" s="19">
        <f>Nursery!S208</f>
        <v>0</v>
      </c>
      <c r="H110" s="7">
        <f>ROUND(+Nursery!F208,0)</f>
        <v>0</v>
      </c>
      <c r="I110" s="9" t="str">
        <f t="shared" si="4"/>
        <v/>
      </c>
      <c r="J110" s="9"/>
      <c r="K110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110"/>
  <sheetViews>
    <sheetView zoomScale="75" workbookViewId="0">
      <selection activeCell="C26" sqref="C26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0.5546875" customWidth="1"/>
    <col min="5" max="5" width="7" bestFit="1" customWidth="1"/>
    <col min="6" max="6" width="10.44140625" bestFit="1" customWidth="1"/>
    <col min="7" max="7" width="10.5546875" bestFit="1" customWidth="1"/>
    <col min="8" max="8" width="7" bestFit="1" customWidth="1"/>
    <col min="9" max="9" width="10.44140625" bestFit="1" customWidth="1"/>
    <col min="10" max="10" width="2.6640625" customWidth="1"/>
    <col min="11" max="11" width="9.33203125" bestFit="1" customWidth="1"/>
  </cols>
  <sheetData>
    <row r="1" spans="1:11" x14ac:dyDescent="0.25">
      <c r="A1" s="1" t="s">
        <v>10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129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40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2015</v>
      </c>
      <c r="F7" s="3">
        <f>+E7</f>
        <v>2015</v>
      </c>
      <c r="G7" s="3"/>
      <c r="H7" s="5">
        <f>+F7+1</f>
        <v>2016</v>
      </c>
      <c r="I7" s="3">
        <f>+H7</f>
        <v>2016</v>
      </c>
    </row>
    <row r="8" spans="1:11" x14ac:dyDescent="0.25">
      <c r="A8" s="3"/>
      <c r="B8" s="3"/>
      <c r="C8" s="3"/>
      <c r="F8" s="5" t="s">
        <v>5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17</v>
      </c>
      <c r="E9" s="5" t="s">
        <v>41</v>
      </c>
      <c r="F9" s="5" t="s">
        <v>42</v>
      </c>
      <c r="G9" s="5" t="s">
        <v>17</v>
      </c>
      <c r="H9" s="5" t="s">
        <v>41</v>
      </c>
      <c r="I9" s="5" t="s">
        <v>42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ROUND(+Nursery!G5,0)</f>
        <v>1017462</v>
      </c>
      <c r="E10" s="9">
        <f>ROUND(+Nursery!E5,2)</f>
        <v>8.14</v>
      </c>
      <c r="F10" s="9">
        <f>IF(D10=0,"",IF(E10=0,"",ROUND(D10/E10,2)))</f>
        <v>124995.33</v>
      </c>
      <c r="G10" s="7">
        <f>ROUND(+Nursery!G108,0)</f>
        <v>7455807</v>
      </c>
      <c r="H10" s="9">
        <f>ROUND(+Nursery!E108,2)</f>
        <v>67.459999999999994</v>
      </c>
      <c r="I10" s="9">
        <f>IF(G10=0,"",IF(H10=0,"",ROUND(G10/H10,2)))</f>
        <v>110521.89</v>
      </c>
      <c r="J10" s="9"/>
      <c r="K10" s="8">
        <f>IF(D10=0,"",IF(E10=0,"",IF(G10=0,"",IF(H10=0,"",ROUND(I10/F10-1,4)))))</f>
        <v>-0.1158</v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ROUND(+Nursery!G6,0)</f>
        <v>0</v>
      </c>
      <c r="E11" s="9">
        <f>ROUND(+Nursery!E6,2)</f>
        <v>0</v>
      </c>
      <c r="F11" s="9" t="str">
        <f t="shared" ref="F11:F74" si="0">IF(D11=0,"",IF(E11=0,"",ROUND(D11/E11,2)))</f>
        <v/>
      </c>
      <c r="G11" s="7">
        <f>ROUND(+Nursery!G109,0)</f>
        <v>0</v>
      </c>
      <c r="H11" s="9">
        <f>ROUND(+Nursery!E109,2)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ROUND(+Nursery!G7,0)</f>
        <v>0</v>
      </c>
      <c r="E12" s="9">
        <f>ROUND(+Nursery!E7,2)</f>
        <v>0</v>
      </c>
      <c r="F12" s="9" t="str">
        <f t="shared" si="0"/>
        <v/>
      </c>
      <c r="G12" s="7">
        <f>ROUND(+Nursery!G110,0)</f>
        <v>0</v>
      </c>
      <c r="H12" s="9">
        <f>ROUND(+Nursery!E110,2)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ROUND(+Nursery!G8,0)</f>
        <v>0</v>
      </c>
      <c r="E13" s="9">
        <f>ROUND(+Nursery!E8,2)</f>
        <v>0</v>
      </c>
      <c r="F13" s="9" t="str">
        <f t="shared" si="0"/>
        <v/>
      </c>
      <c r="G13" s="7">
        <f>ROUND(+Nursery!G111,0)</f>
        <v>0</v>
      </c>
      <c r="H13" s="9">
        <f>ROUND(+Nursery!E111,2)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ROUND(+Nursery!G9,0)</f>
        <v>0</v>
      </c>
      <c r="E14" s="9">
        <f>ROUND(+Nursery!E9,2)</f>
        <v>0</v>
      </c>
      <c r="F14" s="9" t="str">
        <f t="shared" si="0"/>
        <v/>
      </c>
      <c r="G14" s="7">
        <f>ROUND(+Nursery!G112,0)</f>
        <v>0</v>
      </c>
      <c r="H14" s="9">
        <f>ROUND(+Nursery!E112,2)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ROUND(+Nursery!G10,0)</f>
        <v>0</v>
      </c>
      <c r="E15" s="9">
        <f>ROUND(+Nursery!E10,2)</f>
        <v>0</v>
      </c>
      <c r="F15" s="9" t="str">
        <f t="shared" si="0"/>
        <v/>
      </c>
      <c r="G15" s="7">
        <f>ROUND(+Nursery!G113,0)</f>
        <v>0</v>
      </c>
      <c r="H15" s="9">
        <f>ROUND(+Nursery!E113,2)</f>
        <v>0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ROUND(+Nursery!G11,0)</f>
        <v>0</v>
      </c>
      <c r="E16" s="9">
        <f>ROUND(+Nursery!E11,2)</f>
        <v>0</v>
      </c>
      <c r="F16" s="9" t="str">
        <f t="shared" si="0"/>
        <v/>
      </c>
      <c r="G16" s="7">
        <f>ROUND(+Nursery!G114,0)</f>
        <v>0</v>
      </c>
      <c r="H16" s="9">
        <f>ROUND(+Nursery!E114,2)</f>
        <v>0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ROUND(+Nursery!G12,0)</f>
        <v>0</v>
      </c>
      <c r="E17" s="9">
        <f>ROUND(+Nursery!E12,2)</f>
        <v>0</v>
      </c>
      <c r="F17" s="9" t="str">
        <f t="shared" si="0"/>
        <v/>
      </c>
      <c r="G17" s="7">
        <f>ROUND(+Nursery!G115,0)</f>
        <v>0</v>
      </c>
      <c r="H17" s="9">
        <f>ROUND(+Nursery!E115,2)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ROUND(+Nursery!G13,0)</f>
        <v>5223</v>
      </c>
      <c r="E18" s="9">
        <f>ROUND(+Nursery!E13,2)</f>
        <v>7.0000000000000007E-2</v>
      </c>
      <c r="F18" s="9">
        <f t="shared" si="0"/>
        <v>74614.289999999994</v>
      </c>
      <c r="G18" s="7">
        <f>ROUND(+Nursery!G116,0)</f>
        <v>10832</v>
      </c>
      <c r="H18" s="9">
        <f>ROUND(+Nursery!E116,2)</f>
        <v>0.14000000000000001</v>
      </c>
      <c r="I18" s="9">
        <f t="shared" si="1"/>
        <v>77371.429999999993</v>
      </c>
      <c r="J18" s="9"/>
      <c r="K18" s="8">
        <f t="shared" si="2"/>
        <v>3.6999999999999998E-2</v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ROUND(+Nursery!G14,0)</f>
        <v>237040</v>
      </c>
      <c r="E19" s="9">
        <f>ROUND(+Nursery!E14,2)</f>
        <v>2.5</v>
      </c>
      <c r="F19" s="9">
        <f t="shared" si="0"/>
        <v>94816</v>
      </c>
      <c r="G19" s="7">
        <f>ROUND(+Nursery!G117,0)</f>
        <v>262592</v>
      </c>
      <c r="H19" s="9">
        <f>ROUND(+Nursery!E117,2)</f>
        <v>2.66</v>
      </c>
      <c r="I19" s="9">
        <f t="shared" si="1"/>
        <v>98718.8</v>
      </c>
      <c r="J19" s="9"/>
      <c r="K19" s="8">
        <f t="shared" si="2"/>
        <v>4.1200000000000001E-2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ROUND(+Nursery!G15,0)</f>
        <v>0</v>
      </c>
      <c r="E20" s="9">
        <f>ROUND(+Nursery!E15,2)</f>
        <v>0</v>
      </c>
      <c r="F20" s="9" t="str">
        <f t="shared" si="0"/>
        <v/>
      </c>
      <c r="G20" s="7">
        <f>ROUND(+Nursery!G118,0)</f>
        <v>0</v>
      </c>
      <c r="H20" s="9">
        <f>ROUND(+Nursery!E118,2)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ROUND(+Nursery!G16,0)</f>
        <v>3689458</v>
      </c>
      <c r="E21" s="9">
        <f>ROUND(+Nursery!E16,2)</f>
        <v>42.16</v>
      </c>
      <c r="F21" s="9">
        <f t="shared" si="0"/>
        <v>87510.86</v>
      </c>
      <c r="G21" s="7">
        <f>ROUND(+Nursery!G119,0)</f>
        <v>3888028</v>
      </c>
      <c r="H21" s="9">
        <f>ROUND(+Nursery!E119,2)</f>
        <v>44.63</v>
      </c>
      <c r="I21" s="9">
        <f t="shared" si="1"/>
        <v>87116.92</v>
      </c>
      <c r="J21" s="9"/>
      <c r="K21" s="8">
        <f t="shared" si="2"/>
        <v>-4.4999999999999997E-3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ROUND(+Nursery!G17,0)</f>
        <v>0</v>
      </c>
      <c r="E22" s="9">
        <f>ROUND(+Nursery!E17,2)</f>
        <v>0</v>
      </c>
      <c r="F22" s="9" t="str">
        <f t="shared" si="0"/>
        <v/>
      </c>
      <c r="G22" s="7">
        <f>ROUND(+Nursery!G120,0)</f>
        <v>0</v>
      </c>
      <c r="H22" s="9">
        <f>ROUND(+Nursery!E120,2)</f>
        <v>0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MULTICARE DEACONESS HOSPITAL</v>
      </c>
      <c r="D23" s="7">
        <f>ROUND(+Nursery!G18,0)</f>
        <v>0</v>
      </c>
      <c r="E23" s="9">
        <f>ROUND(+Nursery!E18,2)</f>
        <v>0</v>
      </c>
      <c r="F23" s="9" t="str">
        <f t="shared" si="0"/>
        <v/>
      </c>
      <c r="G23" s="7">
        <f>ROUND(+Nursery!G121,0)</f>
        <v>0</v>
      </c>
      <c r="H23" s="9">
        <f>ROUND(+Nursery!E121,2)</f>
        <v>0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ROUND(+Nursery!G19,0)</f>
        <v>491023</v>
      </c>
      <c r="E24" s="9">
        <f>ROUND(+Nursery!E19,2)</f>
        <v>5.07</v>
      </c>
      <c r="F24" s="9">
        <f t="shared" si="0"/>
        <v>96848.72</v>
      </c>
      <c r="G24" s="7">
        <f>ROUND(+Nursery!G122,0)</f>
        <v>478524</v>
      </c>
      <c r="H24" s="9">
        <f>ROUND(+Nursery!E122,2)</f>
        <v>4.99</v>
      </c>
      <c r="I24" s="9">
        <f t="shared" si="1"/>
        <v>95896.59</v>
      </c>
      <c r="J24" s="9"/>
      <c r="K24" s="8">
        <f t="shared" si="2"/>
        <v>-9.7999999999999997E-3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ROUND(+Nursery!G20,0)</f>
        <v>960477</v>
      </c>
      <c r="E25" s="9">
        <f>ROUND(+Nursery!E20,2)</f>
        <v>8.6999999999999993</v>
      </c>
      <c r="F25" s="9">
        <f t="shared" si="0"/>
        <v>110399.66</v>
      </c>
      <c r="G25" s="7">
        <f>ROUND(+Nursery!G123,0)</f>
        <v>1005747</v>
      </c>
      <c r="H25" s="9">
        <f>ROUND(+Nursery!E123,2)</f>
        <v>11.1</v>
      </c>
      <c r="I25" s="9">
        <f t="shared" si="1"/>
        <v>90607.84</v>
      </c>
      <c r="J25" s="9"/>
      <c r="K25" s="8">
        <f t="shared" si="2"/>
        <v>-0.17929999999999999</v>
      </c>
    </row>
    <row r="26" spans="2:11" x14ac:dyDescent="0.25">
      <c r="B26">
        <f>+Nursery!A21</f>
        <v>42</v>
      </c>
      <c r="C26" t="str">
        <f>+Nursery!B21</f>
        <v>SHRINERS HOSPITAL FOR CHILDREN</v>
      </c>
      <c r="D26" s="7">
        <f>ROUND(+Nursery!G21,0)</f>
        <v>0</v>
      </c>
      <c r="E26" s="9">
        <f>ROUND(+Nursery!E21,2)</f>
        <v>0</v>
      </c>
      <c r="F26" s="9" t="str">
        <f t="shared" si="0"/>
        <v/>
      </c>
      <c r="G26" s="7">
        <f>ROUND(+Nursery!G124,0)</f>
        <v>0</v>
      </c>
      <c r="H26" s="9">
        <f>ROUND(+Nursery!E124,2)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43</v>
      </c>
      <c r="C27" t="str">
        <f>+Nursery!B22</f>
        <v>WALLA WALLA GENERAL HOSPITAL</v>
      </c>
      <c r="D27" s="7">
        <f>ROUND(+Nursery!G22,0)</f>
        <v>0</v>
      </c>
      <c r="E27" s="9">
        <f>ROUND(+Nursery!E22,2)</f>
        <v>0</v>
      </c>
      <c r="F27" s="9" t="str">
        <f t="shared" si="0"/>
        <v/>
      </c>
      <c r="G27" s="7">
        <f>ROUND(+Nursery!G125,0)</f>
        <v>0</v>
      </c>
      <c r="H27" s="9">
        <f>ROUND(+Nursery!E125,2)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45</v>
      </c>
      <c r="C28" t="str">
        <f>+Nursery!B23</f>
        <v>COLUMBIA BASIN HOSPITAL</v>
      </c>
      <c r="D28" s="7">
        <f>ROUND(+Nursery!G23,0)</f>
        <v>0</v>
      </c>
      <c r="E28" s="9">
        <f>ROUND(+Nursery!E23,2)</f>
        <v>0</v>
      </c>
      <c r="F28" s="9" t="str">
        <f t="shared" si="0"/>
        <v/>
      </c>
      <c r="G28" s="7">
        <f>ROUND(+Nursery!G126,0)</f>
        <v>0</v>
      </c>
      <c r="H28" s="9">
        <f>ROUND(+Nursery!E126,2)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46</v>
      </c>
      <c r="C29" t="str">
        <f>+Nursery!B24</f>
        <v>PMH MEDICAL CENTER</v>
      </c>
      <c r="D29" s="7">
        <f>ROUND(+Nursery!G24,0)</f>
        <v>0</v>
      </c>
      <c r="E29" s="9">
        <f>ROUND(+Nursery!E24,2)</f>
        <v>0</v>
      </c>
      <c r="F29" s="9" t="str">
        <f t="shared" si="0"/>
        <v/>
      </c>
      <c r="G29" s="7">
        <f>ROUND(+Nursery!G127,0)</f>
        <v>0</v>
      </c>
      <c r="H29" s="9">
        <f>ROUND(+Nursery!E127,2)</f>
        <v>0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50</v>
      </c>
      <c r="C30" t="str">
        <f>+Nursery!B25</f>
        <v>PROVIDENCE ST MARY MEDICAL CENTER</v>
      </c>
      <c r="D30" s="7">
        <f>ROUND(+Nursery!G25,0)</f>
        <v>0</v>
      </c>
      <c r="E30" s="9">
        <f>ROUND(+Nursery!E25,2)</f>
        <v>0</v>
      </c>
      <c r="F30" s="9" t="str">
        <f t="shared" si="0"/>
        <v/>
      </c>
      <c r="G30" s="7">
        <f>ROUND(+Nursery!G128,0)</f>
        <v>0</v>
      </c>
      <c r="H30" s="9">
        <f>ROUND(+Nursery!E128,2)</f>
        <v>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54</v>
      </c>
      <c r="C31" t="str">
        <f>+Nursery!B26</f>
        <v>FORKS COMMUNITY HOSPITAL</v>
      </c>
      <c r="D31" s="7">
        <f>ROUND(+Nursery!G26,0)</f>
        <v>0</v>
      </c>
      <c r="E31" s="9">
        <f>ROUND(+Nursery!E26,2)</f>
        <v>0</v>
      </c>
      <c r="F31" s="9" t="str">
        <f t="shared" si="0"/>
        <v/>
      </c>
      <c r="G31" s="7">
        <f>ROUND(+Nursery!G129,0)</f>
        <v>0</v>
      </c>
      <c r="H31" s="9">
        <f>ROUND(+Nursery!E129,2)</f>
        <v>0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+Nursery!A27</f>
        <v>56</v>
      </c>
      <c r="C32" t="str">
        <f>+Nursery!B27</f>
        <v>WILLAPA HARBOR HOSPITAL</v>
      </c>
      <c r="D32" s="7">
        <f>ROUND(+Nursery!G27,0)</f>
        <v>0</v>
      </c>
      <c r="E32" s="9">
        <f>ROUND(+Nursery!E27,2)</f>
        <v>0</v>
      </c>
      <c r="F32" s="9" t="str">
        <f t="shared" si="0"/>
        <v/>
      </c>
      <c r="G32" s="7">
        <f>ROUND(+Nursery!G130,0)</f>
        <v>0</v>
      </c>
      <c r="H32" s="9">
        <f>ROUND(+Nursery!E130,2)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58</v>
      </c>
      <c r="C33" t="str">
        <f>+Nursery!B28</f>
        <v>VIRGINIA MASON MEMORIAL</v>
      </c>
      <c r="D33" s="7">
        <f>ROUND(+Nursery!G28,0)</f>
        <v>0</v>
      </c>
      <c r="E33" s="9">
        <f>ROUND(+Nursery!E28,2)</f>
        <v>0</v>
      </c>
      <c r="F33" s="9" t="str">
        <f t="shared" si="0"/>
        <v/>
      </c>
      <c r="G33" s="7">
        <f>ROUND(+Nursery!G131,0)</f>
        <v>0</v>
      </c>
      <c r="H33" s="9">
        <f>ROUND(+Nursery!E131,2)</f>
        <v>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63</v>
      </c>
      <c r="C34" t="str">
        <f>+Nursery!B29</f>
        <v>GRAYS HARBOR COMMUNITY HOSPITAL</v>
      </c>
      <c r="D34" s="7">
        <f>ROUND(+Nursery!G29,0)</f>
        <v>0</v>
      </c>
      <c r="E34" s="9">
        <f>ROUND(+Nursery!E29,2)</f>
        <v>0</v>
      </c>
      <c r="F34" s="9" t="str">
        <f t="shared" si="0"/>
        <v/>
      </c>
      <c r="G34" s="7">
        <f>ROUND(+Nursery!G132,0)</f>
        <v>0</v>
      </c>
      <c r="H34" s="9">
        <f>ROUND(+Nursery!E132,2)</f>
        <v>0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78</v>
      </c>
      <c r="C35" t="str">
        <f>+Nursery!B30</f>
        <v>SAMARITAN HEALTHCARE</v>
      </c>
      <c r="D35" s="7">
        <f>ROUND(+Nursery!G30,0)</f>
        <v>0</v>
      </c>
      <c r="E35" s="9">
        <f>ROUND(+Nursery!E30,2)</f>
        <v>0</v>
      </c>
      <c r="F35" s="9" t="str">
        <f t="shared" si="0"/>
        <v/>
      </c>
      <c r="G35" s="7">
        <f>ROUND(+Nursery!G133,0)</f>
        <v>3264729</v>
      </c>
      <c r="H35" s="9">
        <f>ROUND(+Nursery!E133,2)</f>
        <v>0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79</v>
      </c>
      <c r="C36" t="str">
        <f>+Nursery!B31</f>
        <v>OCEAN BEACH HOSPITAL</v>
      </c>
      <c r="D36" s="7">
        <f>ROUND(+Nursery!G31,0)</f>
        <v>0</v>
      </c>
      <c r="E36" s="9">
        <f>ROUND(+Nursery!E31,2)</f>
        <v>0</v>
      </c>
      <c r="F36" s="9" t="str">
        <f t="shared" si="0"/>
        <v/>
      </c>
      <c r="G36" s="7">
        <f>ROUND(+Nursery!G134,0)</f>
        <v>0</v>
      </c>
      <c r="H36" s="9">
        <f>ROUND(+Nursery!E134,2)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80</v>
      </c>
      <c r="C37" t="str">
        <f>+Nursery!B32</f>
        <v>ODESSA MEMORIAL HEALTHCARE CENTER</v>
      </c>
      <c r="D37" s="7">
        <f>ROUND(+Nursery!G32,0)</f>
        <v>0</v>
      </c>
      <c r="E37" s="9">
        <f>ROUND(+Nursery!E32,2)</f>
        <v>0</v>
      </c>
      <c r="F37" s="9" t="str">
        <f t="shared" si="0"/>
        <v/>
      </c>
      <c r="G37" s="7">
        <f>ROUND(+Nursery!G135,0)</f>
        <v>0</v>
      </c>
      <c r="H37" s="9">
        <f>ROUND(+Nursery!E135,2)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81</v>
      </c>
      <c r="C38" t="str">
        <f>+Nursery!B33</f>
        <v>MULTICARE GOOD SAMARITAN</v>
      </c>
      <c r="D38" s="7">
        <f>ROUND(+Nursery!G33,0)</f>
        <v>0</v>
      </c>
      <c r="E38" s="9">
        <f>ROUND(+Nursery!E33,2)</f>
        <v>0</v>
      </c>
      <c r="F38" s="9" t="str">
        <f t="shared" si="0"/>
        <v/>
      </c>
      <c r="G38" s="7">
        <f>ROUND(+Nursery!G136,0)</f>
        <v>0</v>
      </c>
      <c r="H38" s="9">
        <f>ROUND(+Nursery!E136,2)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82</v>
      </c>
      <c r="C39" t="str">
        <f>+Nursery!B34</f>
        <v>GARFIELD COUNTY MEMORIAL HOSPITAL</v>
      </c>
      <c r="D39" s="7">
        <f>ROUND(+Nursery!G34,0)</f>
        <v>0</v>
      </c>
      <c r="E39" s="9">
        <f>ROUND(+Nursery!E34,2)</f>
        <v>0</v>
      </c>
      <c r="F39" s="9" t="str">
        <f t="shared" si="0"/>
        <v/>
      </c>
      <c r="G39" s="7">
        <f>ROUND(+Nursery!G137,0)</f>
        <v>0</v>
      </c>
      <c r="H39" s="9">
        <f>ROUND(+Nursery!E137,2)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84</v>
      </c>
      <c r="C40" t="str">
        <f>+Nursery!B35</f>
        <v>PROVIDENCE REGIONAL MEDICAL CENTER EVERETT</v>
      </c>
      <c r="D40" s="7">
        <f>ROUND(+Nursery!G35,0)</f>
        <v>0</v>
      </c>
      <c r="E40" s="9">
        <f>ROUND(+Nursery!E35,2)</f>
        <v>0</v>
      </c>
      <c r="F40" s="9" t="str">
        <f t="shared" si="0"/>
        <v/>
      </c>
      <c r="G40" s="7">
        <f>ROUND(+Nursery!G138,0)</f>
        <v>0</v>
      </c>
      <c r="H40" s="9">
        <f>ROUND(+Nursery!E138,2)</f>
        <v>0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85</v>
      </c>
      <c r="C41" t="str">
        <f>+Nursery!B36</f>
        <v>JEFFERSON HEALTHCARE</v>
      </c>
      <c r="D41" s="7">
        <f>ROUND(+Nursery!G36,0)</f>
        <v>0</v>
      </c>
      <c r="E41" s="9">
        <f>ROUND(+Nursery!E36,2)</f>
        <v>0</v>
      </c>
      <c r="F41" s="9" t="str">
        <f t="shared" si="0"/>
        <v/>
      </c>
      <c r="G41" s="7">
        <f>ROUND(+Nursery!G139,0)</f>
        <v>0</v>
      </c>
      <c r="H41" s="9">
        <f>ROUND(+Nursery!E139,2)</f>
        <v>0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96</v>
      </c>
      <c r="C42" t="str">
        <f>+Nursery!B37</f>
        <v>SKYLINE HOSPITAL</v>
      </c>
      <c r="D42" s="7">
        <f>ROUND(+Nursery!G37,0)</f>
        <v>0</v>
      </c>
      <c r="E42" s="9">
        <f>ROUND(+Nursery!E37,2)</f>
        <v>0</v>
      </c>
      <c r="F42" s="9" t="str">
        <f t="shared" si="0"/>
        <v/>
      </c>
      <c r="G42" s="7">
        <f>ROUND(+Nursery!G140,0)</f>
        <v>0</v>
      </c>
      <c r="H42" s="9">
        <f>ROUND(+Nursery!E140,2)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102</v>
      </c>
      <c r="C43" t="str">
        <f>+Nursery!B38</f>
        <v>ASTRIA REGIONAL MEDICAL CENTER</v>
      </c>
      <c r="D43" s="7">
        <f>ROUND(+Nursery!G38,0)</f>
        <v>0</v>
      </c>
      <c r="E43" s="9">
        <f>ROUND(+Nursery!E38,2)</f>
        <v>0</v>
      </c>
      <c r="F43" s="9" t="str">
        <f t="shared" si="0"/>
        <v/>
      </c>
      <c r="G43" s="7">
        <f>ROUND(+Nursery!G141,0)</f>
        <v>0</v>
      </c>
      <c r="H43" s="9">
        <f>ROUND(+Nursery!E141,2)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104</v>
      </c>
      <c r="C44" t="str">
        <f>+Nursery!B39</f>
        <v>VALLEY GENERAL HOSPITAL</v>
      </c>
      <c r="D44" s="7">
        <f>ROUND(+Nursery!G39,0)</f>
        <v>0</v>
      </c>
      <c r="E44" s="9">
        <f>ROUND(+Nursery!E39,2)</f>
        <v>0</v>
      </c>
      <c r="F44" s="9" t="str">
        <f t="shared" si="0"/>
        <v/>
      </c>
      <c r="G44" s="7">
        <f>ROUND(+Nursery!G142,0)</f>
        <v>0</v>
      </c>
      <c r="H44" s="9">
        <f>ROUND(+Nursery!E142,2)</f>
        <v>0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+Nursery!A40</f>
        <v>106</v>
      </c>
      <c r="C45" t="str">
        <f>+Nursery!B40</f>
        <v>CASCADE VALLEY HOSPITAL</v>
      </c>
      <c r="D45" s="7">
        <f>ROUND(+Nursery!G40,0)</f>
        <v>0</v>
      </c>
      <c r="E45" s="9">
        <f>ROUND(+Nursery!E40,2)</f>
        <v>0</v>
      </c>
      <c r="F45" s="9" t="str">
        <f t="shared" si="0"/>
        <v/>
      </c>
      <c r="G45" s="7">
        <f>ROUND(+Nursery!G143,0)</f>
        <v>3053</v>
      </c>
      <c r="H45" s="9">
        <f>ROUND(+Nursery!E143,2)</f>
        <v>0.03</v>
      </c>
      <c r="I45" s="9">
        <f t="shared" si="1"/>
        <v>101766.67</v>
      </c>
      <c r="J45" s="9"/>
      <c r="K45" s="8" t="str">
        <f t="shared" si="2"/>
        <v/>
      </c>
    </row>
    <row r="46" spans="2:11" x14ac:dyDescent="0.25">
      <c r="B46">
        <f>+Nursery!A41</f>
        <v>107</v>
      </c>
      <c r="C46" t="str">
        <f>+Nursery!B41</f>
        <v>NORTH VALLEY HOSPITAL</v>
      </c>
      <c r="D46" s="7">
        <f>ROUND(+Nursery!G41,0)</f>
        <v>0</v>
      </c>
      <c r="E46" s="9">
        <f>ROUND(+Nursery!E41,2)</f>
        <v>0</v>
      </c>
      <c r="F46" s="9" t="str">
        <f t="shared" si="0"/>
        <v/>
      </c>
      <c r="G46" s="7">
        <f>ROUND(+Nursery!G144,0)</f>
        <v>0</v>
      </c>
      <c r="H46" s="9">
        <f>ROUND(+Nursery!E144,2)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108</v>
      </c>
      <c r="C47" t="str">
        <f>+Nursery!B42</f>
        <v>TRI-STATE MEMORIAL HOSPITAL</v>
      </c>
      <c r="D47" s="7">
        <f>ROUND(+Nursery!G42,0)</f>
        <v>0</v>
      </c>
      <c r="E47" s="9">
        <f>ROUND(+Nursery!E42,2)</f>
        <v>0</v>
      </c>
      <c r="F47" s="9" t="str">
        <f t="shared" si="0"/>
        <v/>
      </c>
      <c r="G47" s="7">
        <f>ROUND(+Nursery!G145,0)</f>
        <v>0</v>
      </c>
      <c r="H47" s="9">
        <f>ROUND(+Nursery!E145,2)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111</v>
      </c>
      <c r="C48" t="str">
        <f>+Nursery!B43</f>
        <v>EAST ADAMS RURAL HEALTHCARE</v>
      </c>
      <c r="D48" s="7">
        <f>ROUND(+Nursery!G43,0)</f>
        <v>0</v>
      </c>
      <c r="E48" s="9">
        <f>ROUND(+Nursery!E43,2)</f>
        <v>0</v>
      </c>
      <c r="F48" s="9" t="str">
        <f t="shared" si="0"/>
        <v/>
      </c>
      <c r="G48" s="7">
        <f>ROUND(+Nursery!G146,0)</f>
        <v>0</v>
      </c>
      <c r="H48" s="9">
        <f>ROUND(+Nursery!E146,2)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125</v>
      </c>
      <c r="C49" t="str">
        <f>+Nursery!B44</f>
        <v>OTHELLO COMMUNITY HOSPITAL</v>
      </c>
      <c r="D49" s="7">
        <f>ROUND(+Nursery!G44,0)</f>
        <v>0</v>
      </c>
      <c r="E49" s="9">
        <f>ROUND(+Nursery!E44,2)</f>
        <v>0</v>
      </c>
      <c r="F49" s="9" t="str">
        <f t="shared" si="0"/>
        <v/>
      </c>
      <c r="G49" s="7">
        <f>ROUND(+Nursery!G147,0)</f>
        <v>0</v>
      </c>
      <c r="H49" s="9">
        <f>ROUND(+Nursery!E147,2)</f>
        <v>0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+Nursery!A45</f>
        <v>126</v>
      </c>
      <c r="C50" t="str">
        <f>+Nursery!B45</f>
        <v>HIGHLINE MEDICAL CENTER</v>
      </c>
      <c r="D50" s="7">
        <f>ROUND(+Nursery!G45,0)</f>
        <v>0</v>
      </c>
      <c r="E50" s="9">
        <f>ROUND(+Nursery!E45,2)</f>
        <v>0</v>
      </c>
      <c r="F50" s="9" t="str">
        <f t="shared" si="0"/>
        <v/>
      </c>
      <c r="G50" s="7">
        <f>ROUND(+Nursery!G148,0)</f>
        <v>0</v>
      </c>
      <c r="H50" s="9">
        <f>ROUND(+Nursery!E148,2)</f>
        <v>0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128</v>
      </c>
      <c r="C51" t="str">
        <f>+Nursery!B46</f>
        <v>UNIVERSITY OF WASHINGTON MEDICAL CENTER</v>
      </c>
      <c r="D51" s="7">
        <f>ROUND(+Nursery!G46,0)</f>
        <v>0</v>
      </c>
      <c r="E51" s="9">
        <f>ROUND(+Nursery!E46,2)</f>
        <v>0</v>
      </c>
      <c r="F51" s="9" t="str">
        <f t="shared" si="0"/>
        <v/>
      </c>
      <c r="G51" s="7">
        <f>ROUND(+Nursery!G149,0)</f>
        <v>0</v>
      </c>
      <c r="H51" s="9">
        <f>ROUND(+Nursery!E149,2)</f>
        <v>0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129</v>
      </c>
      <c r="C52" t="str">
        <f>+Nursery!B47</f>
        <v>QUINCY VALLEY MEDICAL CENTER</v>
      </c>
      <c r="D52" s="7">
        <f>ROUND(+Nursery!G47,0)</f>
        <v>0</v>
      </c>
      <c r="E52" s="9">
        <f>ROUND(+Nursery!E47,2)</f>
        <v>0</v>
      </c>
      <c r="F52" s="9" t="str">
        <f t="shared" si="0"/>
        <v/>
      </c>
      <c r="G52" s="7">
        <f>ROUND(+Nursery!G150,0)</f>
        <v>0</v>
      </c>
      <c r="H52" s="9">
        <f>ROUND(+Nursery!E150,2)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130</v>
      </c>
      <c r="C53" t="str">
        <f>+Nursery!B48</f>
        <v>UW MEDICINE/NORTHWEST HOSPITAL</v>
      </c>
      <c r="D53" s="7">
        <f>ROUND(+Nursery!G48,0)</f>
        <v>0</v>
      </c>
      <c r="E53" s="9">
        <f>ROUND(+Nursery!E48,2)</f>
        <v>0</v>
      </c>
      <c r="F53" s="9" t="str">
        <f t="shared" si="0"/>
        <v/>
      </c>
      <c r="G53" s="7">
        <f>ROUND(+Nursery!G151,0)</f>
        <v>0</v>
      </c>
      <c r="H53" s="9">
        <f>ROUND(+Nursery!E151,2)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131</v>
      </c>
      <c r="C54" t="str">
        <f>+Nursery!B49</f>
        <v>OVERLAKE HOSPITAL MEDICAL CENTER</v>
      </c>
      <c r="D54" s="7">
        <f>ROUND(+Nursery!G49,0)</f>
        <v>0</v>
      </c>
      <c r="E54" s="9">
        <f>ROUND(+Nursery!E49,2)</f>
        <v>0</v>
      </c>
      <c r="F54" s="9" t="str">
        <f t="shared" si="0"/>
        <v/>
      </c>
      <c r="G54" s="7">
        <f>ROUND(+Nursery!G152,0)</f>
        <v>0</v>
      </c>
      <c r="H54" s="9">
        <f>ROUND(+Nursery!E152,2)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132</v>
      </c>
      <c r="C55" t="str">
        <f>+Nursery!B50</f>
        <v>ST CLARE HOSPITAL</v>
      </c>
      <c r="D55" s="7">
        <f>ROUND(+Nursery!G50,0)</f>
        <v>0</v>
      </c>
      <c r="E55" s="9">
        <f>ROUND(+Nursery!E50,2)</f>
        <v>0</v>
      </c>
      <c r="F55" s="9" t="str">
        <f t="shared" si="0"/>
        <v/>
      </c>
      <c r="G55" s="7">
        <f>ROUND(+Nursery!G153,0)</f>
        <v>0</v>
      </c>
      <c r="H55" s="9">
        <f>ROUND(+Nursery!E153,2)</f>
        <v>0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134</v>
      </c>
      <c r="C56" t="str">
        <f>+Nursery!B51</f>
        <v>ISLAND HOSPITAL</v>
      </c>
      <c r="D56" s="7">
        <f>ROUND(+Nursery!G51,0)</f>
        <v>0</v>
      </c>
      <c r="E56" s="9">
        <f>ROUND(+Nursery!E51,2)</f>
        <v>0</v>
      </c>
      <c r="F56" s="9" t="str">
        <f t="shared" si="0"/>
        <v/>
      </c>
      <c r="G56" s="7">
        <f>ROUND(+Nursery!G154,0)</f>
        <v>0</v>
      </c>
      <c r="H56" s="9">
        <f>ROUND(+Nursery!E154,2)</f>
        <v>0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137</v>
      </c>
      <c r="C57" t="str">
        <f>+Nursery!B52</f>
        <v>LINCOLN HOSPITAL</v>
      </c>
      <c r="D57" s="7">
        <f>ROUND(+Nursery!G52,0)</f>
        <v>0</v>
      </c>
      <c r="E57" s="9">
        <f>ROUND(+Nursery!E52,2)</f>
        <v>0</v>
      </c>
      <c r="F57" s="9" t="str">
        <f t="shared" si="0"/>
        <v/>
      </c>
      <c r="G57" s="7">
        <f>ROUND(+Nursery!G155,0)</f>
        <v>0</v>
      </c>
      <c r="H57" s="9">
        <f>ROUND(+Nursery!E155,2)</f>
        <v>0</v>
      </c>
      <c r="I57" s="9" t="str">
        <f t="shared" si="1"/>
        <v/>
      </c>
      <c r="J57" s="9"/>
      <c r="K57" s="8" t="str">
        <f t="shared" si="2"/>
        <v/>
      </c>
    </row>
    <row r="58" spans="2:11" x14ac:dyDescent="0.25">
      <c r="B58">
        <f>+Nursery!A53</f>
        <v>138</v>
      </c>
      <c r="C58" t="str">
        <f>+Nursery!B53</f>
        <v>SWEDISH EDMONDS</v>
      </c>
      <c r="D58" s="7">
        <f>ROUND(+Nursery!G53,0)</f>
        <v>1352460</v>
      </c>
      <c r="E58" s="9">
        <f>ROUND(+Nursery!E53,2)</f>
        <v>11.22</v>
      </c>
      <c r="F58" s="9">
        <f t="shared" si="0"/>
        <v>120540.11</v>
      </c>
      <c r="G58" s="7">
        <f>ROUND(+Nursery!G156,0)</f>
        <v>1224916</v>
      </c>
      <c r="H58" s="9">
        <f>ROUND(+Nursery!E156,2)</f>
        <v>9.75</v>
      </c>
      <c r="I58" s="9">
        <f t="shared" si="1"/>
        <v>125632.41</v>
      </c>
      <c r="J58" s="9"/>
      <c r="K58" s="8">
        <f t="shared" si="2"/>
        <v>4.2200000000000001E-2</v>
      </c>
    </row>
    <row r="59" spans="2:11" x14ac:dyDescent="0.25">
      <c r="B59">
        <f>+Nursery!A54</f>
        <v>139</v>
      </c>
      <c r="C59" t="str">
        <f>+Nursery!B54</f>
        <v>PROVIDENCE HOLY FAMILY HOSPITAL</v>
      </c>
      <c r="D59" s="7">
        <f>ROUND(+Nursery!G54,0)</f>
        <v>0</v>
      </c>
      <c r="E59" s="9">
        <f>ROUND(+Nursery!E54,2)</f>
        <v>0</v>
      </c>
      <c r="F59" s="9" t="str">
        <f t="shared" si="0"/>
        <v/>
      </c>
      <c r="G59" s="7">
        <f>ROUND(+Nursery!G157,0)</f>
        <v>0</v>
      </c>
      <c r="H59" s="9">
        <f>ROUND(+Nursery!E157,2)</f>
        <v>0</v>
      </c>
      <c r="I59" s="9" t="str">
        <f t="shared" si="1"/>
        <v/>
      </c>
      <c r="J59" s="9"/>
      <c r="K59" s="8" t="str">
        <f t="shared" si="2"/>
        <v/>
      </c>
    </row>
    <row r="60" spans="2:11" x14ac:dyDescent="0.25">
      <c r="B60">
        <f>+Nursery!A55</f>
        <v>140</v>
      </c>
      <c r="C60" t="str">
        <f>+Nursery!B55</f>
        <v>KITTITAS VALLEY HEALTHCARE</v>
      </c>
      <c r="D60" s="7">
        <f>ROUND(+Nursery!G55,0)</f>
        <v>187504</v>
      </c>
      <c r="E60" s="9">
        <f>ROUND(+Nursery!E55,2)</f>
        <v>2.16</v>
      </c>
      <c r="F60" s="9">
        <f t="shared" si="0"/>
        <v>86807.41</v>
      </c>
      <c r="G60" s="7">
        <f>ROUND(+Nursery!G158,0)</f>
        <v>370084</v>
      </c>
      <c r="H60" s="9">
        <f>ROUND(+Nursery!E158,2)</f>
        <v>4.29</v>
      </c>
      <c r="I60" s="9">
        <f t="shared" si="1"/>
        <v>86266.67</v>
      </c>
      <c r="J60" s="9"/>
      <c r="K60" s="8">
        <f t="shared" si="2"/>
        <v>-6.1999999999999998E-3</v>
      </c>
    </row>
    <row r="61" spans="2:11" x14ac:dyDescent="0.25">
      <c r="B61">
        <f>+Nursery!A56</f>
        <v>141</v>
      </c>
      <c r="C61" t="str">
        <f>+Nursery!B56</f>
        <v>DAYTON GENERAL HOSPITAL</v>
      </c>
      <c r="D61" s="7">
        <f>ROUND(+Nursery!G56,0)</f>
        <v>0</v>
      </c>
      <c r="E61" s="9">
        <f>ROUND(+Nursery!E56,2)</f>
        <v>0</v>
      </c>
      <c r="F61" s="9" t="str">
        <f t="shared" si="0"/>
        <v/>
      </c>
      <c r="G61" s="7">
        <f>ROUND(+Nursery!G159,0)</f>
        <v>0</v>
      </c>
      <c r="H61" s="9">
        <f>ROUND(+Nursery!E159,2)</f>
        <v>0</v>
      </c>
      <c r="I61" s="9" t="str">
        <f t="shared" si="1"/>
        <v/>
      </c>
      <c r="J61" s="9"/>
      <c r="K61" s="8" t="str">
        <f t="shared" si="2"/>
        <v/>
      </c>
    </row>
    <row r="62" spans="2:11" x14ac:dyDescent="0.25">
      <c r="B62">
        <f>+Nursery!A57</f>
        <v>142</v>
      </c>
      <c r="C62" t="str">
        <f>+Nursery!B57</f>
        <v>HARRISON MEDICAL CENTER</v>
      </c>
      <c r="D62" s="7">
        <f>ROUND(+Nursery!G57,0)</f>
        <v>6912731</v>
      </c>
      <c r="E62" s="9">
        <f>ROUND(+Nursery!E57,2)</f>
        <v>68.63</v>
      </c>
      <c r="F62" s="9">
        <f t="shared" si="0"/>
        <v>100724.62</v>
      </c>
      <c r="G62" s="7">
        <f>ROUND(+Nursery!G160,0)</f>
        <v>6811098</v>
      </c>
      <c r="H62" s="9">
        <f>ROUND(+Nursery!E160,2)</f>
        <v>71.8</v>
      </c>
      <c r="I62" s="9">
        <f t="shared" si="1"/>
        <v>94862.09</v>
      </c>
      <c r="J62" s="9"/>
      <c r="K62" s="8">
        <f t="shared" si="2"/>
        <v>-5.8200000000000002E-2</v>
      </c>
    </row>
    <row r="63" spans="2:11" x14ac:dyDescent="0.25">
      <c r="B63">
        <f>+Nursery!A58</f>
        <v>145</v>
      </c>
      <c r="C63" t="str">
        <f>+Nursery!B58</f>
        <v>PEACEHEALTH ST JOSEPH MEDICAL CENTER</v>
      </c>
      <c r="D63" s="7">
        <f>ROUND(+Nursery!G58,0)</f>
        <v>1076399</v>
      </c>
      <c r="E63" s="9">
        <f>ROUND(+Nursery!E58,2)</f>
        <v>9.0399999999999991</v>
      </c>
      <c r="F63" s="9">
        <f t="shared" si="0"/>
        <v>119070.69</v>
      </c>
      <c r="G63" s="7">
        <f>ROUND(+Nursery!G161,0)</f>
        <v>901012</v>
      </c>
      <c r="H63" s="9">
        <f>ROUND(+Nursery!E161,2)</f>
        <v>7.85</v>
      </c>
      <c r="I63" s="9">
        <f t="shared" si="1"/>
        <v>114778.6</v>
      </c>
      <c r="J63" s="9"/>
      <c r="K63" s="8">
        <f t="shared" si="2"/>
        <v>-3.5999999999999997E-2</v>
      </c>
    </row>
    <row r="64" spans="2:11" x14ac:dyDescent="0.25">
      <c r="B64">
        <f>+Nursery!A59</f>
        <v>147</v>
      </c>
      <c r="C64" t="str">
        <f>+Nursery!B59</f>
        <v>MID VALLEY HOSPITAL</v>
      </c>
      <c r="D64" s="7">
        <f>ROUND(+Nursery!G59,0)</f>
        <v>930</v>
      </c>
      <c r="E64" s="9">
        <f>ROUND(+Nursery!E59,2)</f>
        <v>0</v>
      </c>
      <c r="F64" s="9" t="str">
        <f t="shared" si="0"/>
        <v/>
      </c>
      <c r="G64" s="7">
        <f>ROUND(+Nursery!G162,0)</f>
        <v>17</v>
      </c>
      <c r="H64" s="9">
        <f>ROUND(+Nursery!E162,2)</f>
        <v>0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148</v>
      </c>
      <c r="C65" t="str">
        <f>+Nursery!B60</f>
        <v>KINDRED HOSPITAL SEATTLE - NORTHGATE</v>
      </c>
      <c r="D65" s="7">
        <f>ROUND(+Nursery!G60,0)</f>
        <v>0</v>
      </c>
      <c r="E65" s="9">
        <f>ROUND(+Nursery!E60,2)</f>
        <v>0</v>
      </c>
      <c r="F65" s="9" t="str">
        <f t="shared" si="0"/>
        <v/>
      </c>
      <c r="G65" s="7">
        <f>ROUND(+Nursery!G163,0)</f>
        <v>0</v>
      </c>
      <c r="H65" s="9">
        <f>ROUND(+Nursery!E163,2)</f>
        <v>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150</v>
      </c>
      <c r="C66" t="str">
        <f>+Nursery!B61</f>
        <v>COULEE MEDICAL CENTER</v>
      </c>
      <c r="D66" s="7">
        <f>ROUND(+Nursery!G61,0)</f>
        <v>0</v>
      </c>
      <c r="E66" s="9">
        <f>ROUND(+Nursery!E61,2)</f>
        <v>0</v>
      </c>
      <c r="F66" s="9" t="str">
        <f t="shared" si="0"/>
        <v/>
      </c>
      <c r="G66" s="7">
        <f>ROUND(+Nursery!G164,0)</f>
        <v>0</v>
      </c>
      <c r="H66" s="9">
        <f>ROUND(+Nursery!E164,2)</f>
        <v>0</v>
      </c>
      <c r="I66" s="9" t="str">
        <f t="shared" si="1"/>
        <v/>
      </c>
      <c r="J66" s="9"/>
      <c r="K66" s="8" t="str">
        <f t="shared" si="2"/>
        <v/>
      </c>
    </row>
    <row r="67" spans="2:11" x14ac:dyDescent="0.25">
      <c r="B67">
        <f>+Nursery!A62</f>
        <v>152</v>
      </c>
      <c r="C67" t="str">
        <f>+Nursery!B62</f>
        <v>MASON GENERAL HOSPITAL</v>
      </c>
      <c r="D67" s="7">
        <f>ROUND(+Nursery!G62,0)</f>
        <v>0</v>
      </c>
      <c r="E67" s="9">
        <f>ROUND(+Nursery!E62,2)</f>
        <v>0</v>
      </c>
      <c r="F67" s="9" t="str">
        <f t="shared" si="0"/>
        <v/>
      </c>
      <c r="G67" s="7">
        <f>ROUND(+Nursery!G165,0)</f>
        <v>0</v>
      </c>
      <c r="H67" s="9">
        <f>ROUND(+Nursery!E165,2)</f>
        <v>0</v>
      </c>
      <c r="I67" s="9" t="str">
        <f t="shared" si="1"/>
        <v/>
      </c>
      <c r="J67" s="9"/>
      <c r="K67" s="8" t="str">
        <f t="shared" si="2"/>
        <v/>
      </c>
    </row>
    <row r="68" spans="2:11" x14ac:dyDescent="0.25">
      <c r="B68">
        <f>+Nursery!A63</f>
        <v>153</v>
      </c>
      <c r="C68" t="str">
        <f>+Nursery!B63</f>
        <v>WHITMAN HOSPITAL AND MEDICAL CENTER</v>
      </c>
      <c r="D68" s="7">
        <f>ROUND(+Nursery!G63,0)</f>
        <v>0</v>
      </c>
      <c r="E68" s="9">
        <f>ROUND(+Nursery!E63,2)</f>
        <v>0</v>
      </c>
      <c r="F68" s="9" t="str">
        <f t="shared" si="0"/>
        <v/>
      </c>
      <c r="G68" s="7">
        <f>ROUND(+Nursery!G166,0)</f>
        <v>0</v>
      </c>
      <c r="H68" s="9">
        <f>ROUND(+Nursery!E166,2)</f>
        <v>0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155</v>
      </c>
      <c r="C69" t="str">
        <f>+Nursery!B64</f>
        <v>UW MEDICINE/VALLEY MEDICAL CENTER</v>
      </c>
      <c r="D69" s="7">
        <f>ROUND(+Nursery!G64,0)</f>
        <v>0</v>
      </c>
      <c r="E69" s="9">
        <f>ROUND(+Nursery!E64,2)</f>
        <v>0</v>
      </c>
      <c r="F69" s="9" t="str">
        <f t="shared" si="0"/>
        <v/>
      </c>
      <c r="G69" s="7">
        <f>ROUND(+Nursery!G167,0)</f>
        <v>0</v>
      </c>
      <c r="H69" s="9">
        <f>ROUND(+Nursery!E167,2)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+Nursery!A65</f>
        <v>156</v>
      </c>
      <c r="C70" t="str">
        <f>+Nursery!B65</f>
        <v>WHIDBEYHEALTH MEDICAL CENTER</v>
      </c>
      <c r="D70" s="7">
        <f>ROUND(+Nursery!G65,0)</f>
        <v>166800</v>
      </c>
      <c r="E70" s="9">
        <f>ROUND(+Nursery!E65,2)</f>
        <v>1.24</v>
      </c>
      <c r="F70" s="9">
        <f t="shared" si="0"/>
        <v>134516.13</v>
      </c>
      <c r="G70" s="7">
        <f>ROUND(+Nursery!G168,0)</f>
        <v>143368</v>
      </c>
      <c r="H70" s="9">
        <f>ROUND(+Nursery!E168,2)</f>
        <v>1.42</v>
      </c>
      <c r="I70" s="9">
        <f t="shared" si="1"/>
        <v>100963.38</v>
      </c>
      <c r="J70" s="9"/>
      <c r="K70" s="8">
        <f t="shared" si="2"/>
        <v>-0.24940000000000001</v>
      </c>
    </row>
    <row r="71" spans="2:11" x14ac:dyDescent="0.25">
      <c r="B71">
        <f>+Nursery!A66</f>
        <v>157</v>
      </c>
      <c r="C71" t="str">
        <f>+Nursery!B66</f>
        <v>ST LUKES REHABILIATION INSTITUTE</v>
      </c>
      <c r="D71" s="7">
        <f>ROUND(+Nursery!G66,0)</f>
        <v>0</v>
      </c>
      <c r="E71" s="9">
        <f>ROUND(+Nursery!E66,2)</f>
        <v>0</v>
      </c>
      <c r="F71" s="9" t="str">
        <f t="shared" si="0"/>
        <v/>
      </c>
      <c r="G71" s="7">
        <f>ROUND(+Nursery!G169,0)</f>
        <v>0</v>
      </c>
      <c r="H71" s="9">
        <f>ROUND(+Nursery!E169,2)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158</v>
      </c>
      <c r="C72" t="str">
        <f>+Nursery!B67</f>
        <v>CASCADE MEDICAL CENTER</v>
      </c>
      <c r="D72" s="7">
        <f>ROUND(+Nursery!G67,0)</f>
        <v>0</v>
      </c>
      <c r="E72" s="9">
        <f>ROUND(+Nursery!E67,2)</f>
        <v>0</v>
      </c>
      <c r="F72" s="9" t="str">
        <f t="shared" si="0"/>
        <v/>
      </c>
      <c r="G72" s="7">
        <f>ROUND(+Nursery!G170,0)</f>
        <v>0</v>
      </c>
      <c r="H72" s="9">
        <f>ROUND(+Nursery!E170,2)</f>
        <v>0</v>
      </c>
      <c r="I72" s="9" t="str">
        <f t="shared" si="1"/>
        <v/>
      </c>
      <c r="J72" s="9"/>
      <c r="K72" s="8" t="str">
        <f t="shared" si="2"/>
        <v/>
      </c>
    </row>
    <row r="73" spans="2:11" x14ac:dyDescent="0.25">
      <c r="B73">
        <f>+Nursery!A68</f>
        <v>159</v>
      </c>
      <c r="C73" t="str">
        <f>+Nursery!B68</f>
        <v>PROVIDENCE ST PETER HOSPITAL</v>
      </c>
      <c r="D73" s="7">
        <f>ROUND(+Nursery!G68,0)</f>
        <v>1615531</v>
      </c>
      <c r="E73" s="9">
        <f>ROUND(+Nursery!E68,2)</f>
        <v>14.07</v>
      </c>
      <c r="F73" s="9">
        <f t="shared" si="0"/>
        <v>114820.97</v>
      </c>
      <c r="G73" s="7">
        <f>ROUND(+Nursery!G171,0)</f>
        <v>1438725</v>
      </c>
      <c r="H73" s="9">
        <f>ROUND(+Nursery!E171,2)</f>
        <v>12.22</v>
      </c>
      <c r="I73" s="9">
        <f t="shared" si="1"/>
        <v>117735.27</v>
      </c>
      <c r="J73" s="9"/>
      <c r="K73" s="8">
        <f t="shared" si="2"/>
        <v>2.5399999999999999E-2</v>
      </c>
    </row>
    <row r="74" spans="2:11" x14ac:dyDescent="0.25">
      <c r="B74">
        <f>+Nursery!A69</f>
        <v>161</v>
      </c>
      <c r="C74" t="str">
        <f>+Nursery!B69</f>
        <v>KADLEC REGIONAL MEDICAL CENTER</v>
      </c>
      <c r="D74" s="7">
        <f>ROUND(+Nursery!G69,0)</f>
        <v>0</v>
      </c>
      <c r="E74" s="9">
        <f>ROUND(+Nursery!E69,2)</f>
        <v>0</v>
      </c>
      <c r="F74" s="9" t="str">
        <f t="shared" si="0"/>
        <v/>
      </c>
      <c r="G74" s="7">
        <f>ROUND(+Nursery!G172,0)</f>
        <v>874</v>
      </c>
      <c r="H74" s="9">
        <f>ROUND(+Nursery!E172,2)</f>
        <v>0.01</v>
      </c>
      <c r="I74" s="9">
        <f t="shared" si="1"/>
        <v>87400</v>
      </c>
      <c r="J74" s="9"/>
      <c r="K74" s="8" t="str">
        <f t="shared" si="2"/>
        <v/>
      </c>
    </row>
    <row r="75" spans="2:11" x14ac:dyDescent="0.25">
      <c r="B75">
        <f>+Nursery!A70</f>
        <v>162</v>
      </c>
      <c r="C75" t="str">
        <f>+Nursery!B70</f>
        <v>PROVIDENCE SACRED HEART MEDICAL CENTER</v>
      </c>
      <c r="D75" s="7">
        <f>ROUND(+Nursery!G70,0)</f>
        <v>0</v>
      </c>
      <c r="E75" s="9">
        <f>ROUND(+Nursery!E70,2)</f>
        <v>0</v>
      </c>
      <c r="F75" s="9" t="str">
        <f t="shared" ref="F75:F110" si="3">IF(D75=0,"",IF(E75=0,"",ROUND(D75/E75,2)))</f>
        <v/>
      </c>
      <c r="G75" s="7">
        <f>ROUND(+Nursery!G173,0)</f>
        <v>0</v>
      </c>
      <c r="H75" s="9">
        <f>ROUND(+Nursery!E173,2)</f>
        <v>0</v>
      </c>
      <c r="I75" s="9" t="str">
        <f t="shared" ref="I75:I110" si="4">IF(G75=0,"",IF(H75=0,"",ROUND(G75/H75,2)))</f>
        <v/>
      </c>
      <c r="J75" s="9"/>
      <c r="K75" s="8" t="str">
        <f t="shared" ref="K75:K110" si="5">IF(D75=0,"",IF(E75=0,"",IF(G75=0,"",IF(H75=0,"",ROUND(I75/F75-1,4)))))</f>
        <v/>
      </c>
    </row>
    <row r="76" spans="2:11" x14ac:dyDescent="0.25">
      <c r="B76">
        <f>+Nursery!A71</f>
        <v>164</v>
      </c>
      <c r="C76" t="str">
        <f>+Nursery!B71</f>
        <v>EVERGREENHEALTH MEDICAL CENTER</v>
      </c>
      <c r="D76" s="7">
        <f>ROUND(+Nursery!G71,0)</f>
        <v>0</v>
      </c>
      <c r="E76" s="9">
        <f>ROUND(+Nursery!E71,2)</f>
        <v>0</v>
      </c>
      <c r="F76" s="9" t="str">
        <f t="shared" si="3"/>
        <v/>
      </c>
      <c r="G76" s="7">
        <f>ROUND(+Nursery!G174,0)</f>
        <v>0</v>
      </c>
      <c r="H76" s="9">
        <f>ROUND(+Nursery!E174,2)</f>
        <v>0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165</v>
      </c>
      <c r="C77" t="str">
        <f>+Nursery!B72</f>
        <v>LAKE CHELAN COMMUNITY HOSPITAL</v>
      </c>
      <c r="D77" s="7">
        <f>ROUND(+Nursery!G72,0)</f>
        <v>0</v>
      </c>
      <c r="E77" s="9">
        <f>ROUND(+Nursery!E72,2)</f>
        <v>0.54</v>
      </c>
      <c r="F77" s="9" t="str">
        <f t="shared" si="3"/>
        <v/>
      </c>
      <c r="G77" s="7">
        <f>ROUND(+Nursery!G175,0)</f>
        <v>0</v>
      </c>
      <c r="H77" s="9">
        <f>ROUND(+Nursery!E175,2)</f>
        <v>0.66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167</v>
      </c>
      <c r="C78" t="str">
        <f>+Nursery!B73</f>
        <v>FERRY COUNTY MEMORIAL HOSPITAL</v>
      </c>
      <c r="D78" s="7">
        <f>ROUND(+Nursery!G73,0)</f>
        <v>0</v>
      </c>
      <c r="E78" s="9">
        <f>ROUND(+Nursery!E73,2)</f>
        <v>0</v>
      </c>
      <c r="F78" s="9" t="str">
        <f t="shared" si="3"/>
        <v/>
      </c>
      <c r="G78" s="7">
        <f>ROUND(+Nursery!G176,0)</f>
        <v>0</v>
      </c>
      <c r="H78" s="9">
        <f>ROUND(+Nursery!E176,2)</f>
        <v>0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+Nursery!A74</f>
        <v>168</v>
      </c>
      <c r="C79" t="str">
        <f>+Nursery!B74</f>
        <v>CENTRAL WASHINGTON HOSPITAL</v>
      </c>
      <c r="D79" s="7">
        <f>ROUND(+Nursery!G74,0)</f>
        <v>1113</v>
      </c>
      <c r="E79" s="9">
        <f>ROUND(+Nursery!E74,2)</f>
        <v>0</v>
      </c>
      <c r="F79" s="9" t="str">
        <f t="shared" si="3"/>
        <v/>
      </c>
      <c r="G79" s="7">
        <f>ROUND(+Nursery!G177,0)</f>
        <v>0</v>
      </c>
      <c r="H79" s="9">
        <f>ROUND(+Nursery!E177,2)</f>
        <v>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170</v>
      </c>
      <c r="C80" t="str">
        <f>+Nursery!B75</f>
        <v>PEACEHEALTH SOUTHWEST MEDICAL CENTER</v>
      </c>
      <c r="D80" s="7">
        <f>ROUND(+Nursery!G75,0)</f>
        <v>0</v>
      </c>
      <c r="E80" s="9">
        <f>ROUND(+Nursery!E75,2)</f>
        <v>0</v>
      </c>
      <c r="F80" s="9" t="str">
        <f t="shared" si="3"/>
        <v/>
      </c>
      <c r="G80" s="7">
        <f>ROUND(+Nursery!G178,0)</f>
        <v>0</v>
      </c>
      <c r="H80" s="9">
        <f>ROUND(+Nursery!E178,2)</f>
        <v>0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172</v>
      </c>
      <c r="C81" t="str">
        <f>+Nursery!B76</f>
        <v>PULLMAN REGIONAL HOSPITAL</v>
      </c>
      <c r="D81" s="7">
        <f>ROUND(+Nursery!G76,0)</f>
        <v>0</v>
      </c>
      <c r="E81" s="9">
        <f>ROUND(+Nursery!E76,2)</f>
        <v>0</v>
      </c>
      <c r="F81" s="9" t="str">
        <f t="shared" si="3"/>
        <v/>
      </c>
      <c r="G81" s="7">
        <f>ROUND(+Nursery!G179,0)</f>
        <v>0</v>
      </c>
      <c r="H81" s="9">
        <f>ROUND(+Nursery!E179,2)</f>
        <v>0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173</v>
      </c>
      <c r="C82" t="str">
        <f>+Nursery!B77</f>
        <v>MORTON GENERAL HOSPITAL</v>
      </c>
      <c r="D82" s="7">
        <f>ROUND(+Nursery!G77,0)</f>
        <v>0</v>
      </c>
      <c r="E82" s="9">
        <f>ROUND(+Nursery!E77,2)</f>
        <v>0</v>
      </c>
      <c r="F82" s="9" t="str">
        <f t="shared" si="3"/>
        <v/>
      </c>
      <c r="G82" s="7">
        <f>ROUND(+Nursery!G180,0)</f>
        <v>0</v>
      </c>
      <c r="H82" s="9">
        <f>ROUND(+Nursery!E180,2)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175</v>
      </c>
      <c r="C83" t="str">
        <f>+Nursery!B78</f>
        <v>MARY BRIDGE CHILDRENS HEALTH CENTER</v>
      </c>
      <c r="D83" s="7">
        <f>ROUND(+Nursery!G78,0)</f>
        <v>0</v>
      </c>
      <c r="E83" s="9">
        <f>ROUND(+Nursery!E78,2)</f>
        <v>0</v>
      </c>
      <c r="F83" s="9" t="str">
        <f t="shared" si="3"/>
        <v/>
      </c>
      <c r="G83" s="7">
        <f>ROUND(+Nursery!G181,0)</f>
        <v>0</v>
      </c>
      <c r="H83" s="9">
        <f>ROUND(+Nursery!E181,2)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176</v>
      </c>
      <c r="C84" t="str">
        <f>+Nursery!B79</f>
        <v>TACOMA GENERAL/ALLENMORE HOSPITAL</v>
      </c>
      <c r="D84" s="7">
        <f>ROUND(+Nursery!G79,0)</f>
        <v>0</v>
      </c>
      <c r="E84" s="9">
        <f>ROUND(+Nursery!E79,2)</f>
        <v>0</v>
      </c>
      <c r="F84" s="9" t="str">
        <f t="shared" si="3"/>
        <v/>
      </c>
      <c r="G84" s="7">
        <f>ROUND(+Nursery!G182,0)</f>
        <v>0</v>
      </c>
      <c r="H84" s="9">
        <f>ROUND(+Nursery!E182,2)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180</v>
      </c>
      <c r="C85" t="str">
        <f>+Nursery!B80</f>
        <v>MULTICARE VALLEY HOSPITAL</v>
      </c>
      <c r="D85" s="7">
        <f>ROUND(+Nursery!G80,0)</f>
        <v>0</v>
      </c>
      <c r="E85" s="9">
        <f>ROUND(+Nursery!E80,2)</f>
        <v>0</v>
      </c>
      <c r="F85" s="9" t="str">
        <f t="shared" si="3"/>
        <v/>
      </c>
      <c r="G85" s="7">
        <f>ROUND(+Nursery!G183,0)</f>
        <v>0</v>
      </c>
      <c r="H85" s="9">
        <f>ROUND(+Nursery!E183,2)</f>
        <v>0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183</v>
      </c>
      <c r="C86" t="str">
        <f>+Nursery!B81</f>
        <v>MULTICARE AUBURN MEDICAL CENTER</v>
      </c>
      <c r="D86" s="7">
        <f>ROUND(+Nursery!G81,0)</f>
        <v>0</v>
      </c>
      <c r="E86" s="9">
        <f>ROUND(+Nursery!E81,2)</f>
        <v>0</v>
      </c>
      <c r="F86" s="9" t="str">
        <f t="shared" si="3"/>
        <v/>
      </c>
      <c r="G86" s="7">
        <f>ROUND(+Nursery!G184,0)</f>
        <v>0</v>
      </c>
      <c r="H86" s="9">
        <f>ROUND(+Nursery!E184,2)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186</v>
      </c>
      <c r="C87" t="str">
        <f>+Nursery!B82</f>
        <v>SUMMIT PACIFIC MEDICAL CENTER</v>
      </c>
      <c r="D87" s="7">
        <f>ROUND(+Nursery!G82,0)</f>
        <v>0</v>
      </c>
      <c r="E87" s="9">
        <f>ROUND(+Nursery!E82,2)</f>
        <v>0</v>
      </c>
      <c r="F87" s="9" t="str">
        <f t="shared" si="3"/>
        <v/>
      </c>
      <c r="G87" s="7">
        <f>ROUND(+Nursery!G185,0)</f>
        <v>0</v>
      </c>
      <c r="H87" s="9">
        <f>ROUND(+Nursery!E185,2)</f>
        <v>0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+Nursery!A83</f>
        <v>191</v>
      </c>
      <c r="C88" t="str">
        <f>+Nursery!B83</f>
        <v>PROVIDENCE CENTRALIA HOSPITAL</v>
      </c>
      <c r="D88" s="7">
        <f>ROUND(+Nursery!G83,0)</f>
        <v>-33</v>
      </c>
      <c r="E88" s="9">
        <f>ROUND(+Nursery!E83,2)</f>
        <v>0</v>
      </c>
      <c r="F88" s="9" t="str">
        <f t="shared" si="3"/>
        <v/>
      </c>
      <c r="G88" s="7">
        <f>ROUND(+Nursery!G186,0)</f>
        <v>0</v>
      </c>
      <c r="H88" s="9">
        <f>ROUND(+Nursery!E186,2)</f>
        <v>0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193</v>
      </c>
      <c r="C89" t="str">
        <f>+Nursery!B84</f>
        <v>PROVIDENCE MOUNT CARMEL HOSPITAL</v>
      </c>
      <c r="D89" s="7">
        <f>ROUND(+Nursery!G84,0)</f>
        <v>0</v>
      </c>
      <c r="E89" s="9">
        <f>ROUND(+Nursery!E84,2)</f>
        <v>0</v>
      </c>
      <c r="F89" s="9" t="str">
        <f t="shared" si="3"/>
        <v/>
      </c>
      <c r="G89" s="7">
        <f>ROUND(+Nursery!G187,0)</f>
        <v>-2</v>
      </c>
      <c r="H89" s="9">
        <f>ROUND(+Nursery!E187,2)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194</v>
      </c>
      <c r="C90" t="str">
        <f>+Nursery!B85</f>
        <v>PROVIDENCE ST JOSEPHS HOSPITAL</v>
      </c>
      <c r="D90" s="7">
        <f>ROUND(+Nursery!G85,0)</f>
        <v>0</v>
      </c>
      <c r="E90" s="9">
        <f>ROUND(+Nursery!E85,2)</f>
        <v>0</v>
      </c>
      <c r="F90" s="9" t="str">
        <f t="shared" si="3"/>
        <v/>
      </c>
      <c r="G90" s="7">
        <f>ROUND(+Nursery!G188,0)</f>
        <v>0</v>
      </c>
      <c r="H90" s="9">
        <f>ROUND(+Nursery!E188,2)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195</v>
      </c>
      <c r="C91" t="str">
        <f>+Nursery!B86</f>
        <v>SNOQUALMIE VALLEY HOSPITAL</v>
      </c>
      <c r="D91" s="7">
        <f>ROUND(+Nursery!G86,0)</f>
        <v>0</v>
      </c>
      <c r="E91" s="9">
        <f>ROUND(+Nursery!E86,2)</f>
        <v>0</v>
      </c>
      <c r="F91" s="9" t="str">
        <f t="shared" si="3"/>
        <v/>
      </c>
      <c r="G91" s="7">
        <f>ROUND(+Nursery!G189,0)</f>
        <v>0</v>
      </c>
      <c r="H91" s="9">
        <f>ROUND(+Nursery!E189,2)</f>
        <v>0</v>
      </c>
      <c r="I91" s="9" t="str">
        <f t="shared" si="4"/>
        <v/>
      </c>
      <c r="J91" s="9"/>
      <c r="K91" s="8" t="str">
        <f t="shared" si="5"/>
        <v/>
      </c>
    </row>
    <row r="92" spans="2:11" x14ac:dyDescent="0.25">
      <c r="B92">
        <f>+Nursery!A87</f>
        <v>197</v>
      </c>
      <c r="C92" t="str">
        <f>+Nursery!B87</f>
        <v>CAPITAL MEDICAL CENTER</v>
      </c>
      <c r="D92" s="7">
        <f>ROUND(+Nursery!G87,0)</f>
        <v>73438</v>
      </c>
      <c r="E92" s="9">
        <f>ROUND(+Nursery!E87,2)</f>
        <v>0.63</v>
      </c>
      <c r="F92" s="9">
        <f t="shared" si="3"/>
        <v>116568.25</v>
      </c>
      <c r="G92" s="7">
        <f>ROUND(+Nursery!G190,0)</f>
        <v>74565</v>
      </c>
      <c r="H92" s="9">
        <f>ROUND(+Nursery!E190,2)</f>
        <v>0.66</v>
      </c>
      <c r="I92" s="9">
        <f t="shared" si="4"/>
        <v>112977.27</v>
      </c>
      <c r="J92" s="9"/>
      <c r="K92" s="8">
        <f t="shared" si="5"/>
        <v>-3.0800000000000001E-2</v>
      </c>
    </row>
    <row r="93" spans="2:11" x14ac:dyDescent="0.25">
      <c r="B93">
        <f>+Nursery!A88</f>
        <v>198</v>
      </c>
      <c r="C93" t="str">
        <f>+Nursery!B88</f>
        <v>ASTRIA SUNNYSIDE HOSPITAL</v>
      </c>
      <c r="D93" s="7">
        <f>ROUND(+Nursery!G88,0)</f>
        <v>0</v>
      </c>
      <c r="E93" s="9">
        <f>ROUND(+Nursery!E88,2)</f>
        <v>0</v>
      </c>
      <c r="F93" s="9" t="str">
        <f t="shared" si="3"/>
        <v/>
      </c>
      <c r="G93" s="7">
        <f>ROUND(+Nursery!G191,0)</f>
        <v>0</v>
      </c>
      <c r="H93" s="9">
        <f>ROUND(+Nursery!E191,2)</f>
        <v>0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199</v>
      </c>
      <c r="C94" t="str">
        <f>+Nursery!B89</f>
        <v>ASTRIA TOPPENISH HOSPITAL</v>
      </c>
      <c r="D94" s="7">
        <f>ROUND(+Nursery!G89,0)</f>
        <v>0</v>
      </c>
      <c r="E94" s="9">
        <f>ROUND(+Nursery!E89,2)</f>
        <v>0</v>
      </c>
      <c r="F94" s="9" t="str">
        <f t="shared" si="3"/>
        <v/>
      </c>
      <c r="G94" s="7">
        <f>ROUND(+Nursery!G192,0)</f>
        <v>0</v>
      </c>
      <c r="H94" s="9">
        <f>ROUND(+Nursery!E192,2)</f>
        <v>0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+Nursery!A90</f>
        <v>201</v>
      </c>
      <c r="C95" t="str">
        <f>+Nursery!B90</f>
        <v>ST FRANCIS COMMUNITY HOSPITAL</v>
      </c>
      <c r="D95" s="7">
        <f>ROUND(+Nursery!G90,0)</f>
        <v>0</v>
      </c>
      <c r="E95" s="9">
        <f>ROUND(+Nursery!E90,2)</f>
        <v>0</v>
      </c>
      <c r="F95" s="9" t="str">
        <f t="shared" si="3"/>
        <v/>
      </c>
      <c r="G95" s="7">
        <f>ROUND(+Nursery!G193,0)</f>
        <v>0</v>
      </c>
      <c r="H95" s="9">
        <f>ROUND(+Nursery!E193,2)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202</v>
      </c>
      <c r="C96" t="str">
        <f>+Nursery!B91</f>
        <v>REGIONAL HOSPITAL</v>
      </c>
      <c r="D96" s="7">
        <f>ROUND(+Nursery!G91,0)</f>
        <v>0</v>
      </c>
      <c r="E96" s="9">
        <f>ROUND(+Nursery!E91,2)</f>
        <v>0</v>
      </c>
      <c r="F96" s="9" t="str">
        <f t="shared" si="3"/>
        <v/>
      </c>
      <c r="G96" s="7">
        <f>ROUND(+Nursery!G194,0)</f>
        <v>0</v>
      </c>
      <c r="H96" s="9">
        <f>ROUND(+Nursery!E194,2)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204</v>
      </c>
      <c r="C97" t="str">
        <f>+Nursery!B92</f>
        <v>SEATTLE CANCER CARE ALLIANCE</v>
      </c>
      <c r="D97" s="7">
        <f>ROUND(+Nursery!G92,0)</f>
        <v>0</v>
      </c>
      <c r="E97" s="9">
        <f>ROUND(+Nursery!E92,2)</f>
        <v>0</v>
      </c>
      <c r="F97" s="9" t="str">
        <f t="shared" si="3"/>
        <v/>
      </c>
      <c r="G97" s="7">
        <f>ROUND(+Nursery!G195,0)</f>
        <v>0</v>
      </c>
      <c r="H97" s="9">
        <f>ROUND(+Nursery!E195,2)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205</v>
      </c>
      <c r="C98" t="str">
        <f>+Nursery!B93</f>
        <v>WENATCHEE VALLEY HOSPITAL</v>
      </c>
      <c r="D98" s="7">
        <f>ROUND(+Nursery!G93,0)</f>
        <v>0</v>
      </c>
      <c r="E98" s="9">
        <f>ROUND(+Nursery!E93,2)</f>
        <v>0</v>
      </c>
      <c r="F98" s="9" t="str">
        <f t="shared" si="3"/>
        <v/>
      </c>
      <c r="G98" s="7">
        <f>ROUND(+Nursery!G196,0)</f>
        <v>0</v>
      </c>
      <c r="H98" s="9">
        <f>ROUND(+Nursery!E196,2)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206</v>
      </c>
      <c r="C99" t="str">
        <f>+Nursery!B94</f>
        <v>PEACEHEALTH UNITED GENERAL MEDICAL CENTER</v>
      </c>
      <c r="D99" s="7">
        <f>ROUND(+Nursery!G94,0)</f>
        <v>0</v>
      </c>
      <c r="E99" s="9">
        <f>ROUND(+Nursery!E94,2)</f>
        <v>0</v>
      </c>
      <c r="F99" s="9" t="str">
        <f t="shared" si="3"/>
        <v/>
      </c>
      <c r="G99" s="7">
        <f>ROUND(+Nursery!G197,0)</f>
        <v>0</v>
      </c>
      <c r="H99" s="9">
        <f>ROUND(+Nursery!E197,2)</f>
        <v>0</v>
      </c>
      <c r="I99" s="9" t="str">
        <f t="shared" si="4"/>
        <v/>
      </c>
      <c r="J99" s="9"/>
      <c r="K99" s="8" t="str">
        <f t="shared" si="5"/>
        <v/>
      </c>
    </row>
    <row r="100" spans="2:11" x14ac:dyDescent="0.25">
      <c r="B100">
        <f>+Nursery!A95</f>
        <v>207</v>
      </c>
      <c r="C100" t="str">
        <f>+Nursery!B95</f>
        <v>SKAGIT REGIONAL HEALTH</v>
      </c>
      <c r="D100" s="7">
        <f>ROUND(+Nursery!G95,0)</f>
        <v>472288</v>
      </c>
      <c r="E100" s="9">
        <f>ROUND(+Nursery!E95,2)</f>
        <v>4.42</v>
      </c>
      <c r="F100" s="9">
        <f t="shared" si="3"/>
        <v>106852.49</v>
      </c>
      <c r="G100" s="7">
        <f>ROUND(+Nursery!G198,0)</f>
        <v>405653</v>
      </c>
      <c r="H100" s="9">
        <f>ROUND(+Nursery!E198,2)</f>
        <v>3.58</v>
      </c>
      <c r="I100" s="9">
        <f t="shared" si="4"/>
        <v>113310.89</v>
      </c>
      <c r="J100" s="9"/>
      <c r="K100" s="8">
        <f t="shared" si="5"/>
        <v>6.0400000000000002E-2</v>
      </c>
    </row>
    <row r="101" spans="2:11" x14ac:dyDescent="0.25">
      <c r="B101">
        <f>+Nursery!A96</f>
        <v>208</v>
      </c>
      <c r="C101" t="str">
        <f>+Nursery!B96</f>
        <v>LEGACY SALMON CREEK HOSPITAL</v>
      </c>
      <c r="D101" s="7">
        <f>ROUND(+Nursery!G96,0)</f>
        <v>0</v>
      </c>
      <c r="E101" s="9">
        <f>ROUND(+Nursery!E96,2)</f>
        <v>0</v>
      </c>
      <c r="F101" s="9" t="str">
        <f t="shared" si="3"/>
        <v/>
      </c>
      <c r="G101" s="7">
        <f>ROUND(+Nursery!G199,0)</f>
        <v>0</v>
      </c>
      <c r="H101" s="9">
        <f>ROUND(+Nursery!E199,2)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209</v>
      </c>
      <c r="C102" t="str">
        <f>+Nursery!B97</f>
        <v>ST ANTHONY HOSPITAL</v>
      </c>
      <c r="D102" s="7">
        <f>ROUND(+Nursery!G97,0)</f>
        <v>0</v>
      </c>
      <c r="E102" s="9">
        <f>ROUND(+Nursery!E97,2)</f>
        <v>0</v>
      </c>
      <c r="F102" s="9" t="str">
        <f t="shared" si="3"/>
        <v/>
      </c>
      <c r="G102" s="7">
        <f>ROUND(+Nursery!G200,0)</f>
        <v>0</v>
      </c>
      <c r="H102" s="9">
        <f>ROUND(+Nursery!E200,2)</f>
        <v>0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210</v>
      </c>
      <c r="C103" t="str">
        <f>+Nursery!B98</f>
        <v>SWEDISH MEDICAL CENTER - ISSAQUAH CAMPUS</v>
      </c>
      <c r="D103" s="7">
        <f>ROUND(+Nursery!G98,0)</f>
        <v>0</v>
      </c>
      <c r="E103" s="9">
        <f>ROUND(+Nursery!E98,2)</f>
        <v>0</v>
      </c>
      <c r="F103" s="9" t="str">
        <f t="shared" si="3"/>
        <v/>
      </c>
      <c r="G103" s="7">
        <f>ROUND(+Nursery!G201,0)</f>
        <v>1125205</v>
      </c>
      <c r="H103" s="9">
        <f>ROUND(+Nursery!E201,2)</f>
        <v>9.02</v>
      </c>
      <c r="I103" s="9">
        <f t="shared" si="4"/>
        <v>124745.57</v>
      </c>
      <c r="J103" s="9"/>
      <c r="K103" s="8" t="str">
        <f t="shared" si="5"/>
        <v/>
      </c>
    </row>
    <row r="104" spans="2:11" x14ac:dyDescent="0.25">
      <c r="B104">
        <f>+Nursery!A99</f>
        <v>211</v>
      </c>
      <c r="C104" t="str">
        <f>+Nursery!B99</f>
        <v>PEACEHEALTH PEACE ISLAND MEDICAL CENTER</v>
      </c>
      <c r="D104" s="7">
        <f>ROUND(+Nursery!G99,0)</f>
        <v>0</v>
      </c>
      <c r="E104" s="9">
        <f>ROUND(+Nursery!E99,2)</f>
        <v>0</v>
      </c>
      <c r="F104" s="9" t="str">
        <f t="shared" si="3"/>
        <v/>
      </c>
      <c r="G104" s="7">
        <f>ROUND(+Nursery!G202,0)</f>
        <v>0</v>
      </c>
      <c r="H104" s="9">
        <f>ROUND(+Nursery!E202,2)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904</v>
      </c>
      <c r="C105" t="str">
        <f>+Nursery!B100</f>
        <v>BHC FAIRFAX HOSPITAL</v>
      </c>
      <c r="D105" s="7">
        <f>ROUND(+Nursery!G100,0)</f>
        <v>0</v>
      </c>
      <c r="E105" s="9">
        <f>ROUND(+Nursery!E100,2)</f>
        <v>0</v>
      </c>
      <c r="F105" s="9" t="str">
        <f t="shared" si="3"/>
        <v/>
      </c>
      <c r="G105" s="7">
        <f>ROUND(+Nursery!G203,0)</f>
        <v>0</v>
      </c>
      <c r="H105" s="9">
        <f>ROUND(+Nursery!E203,2)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915</v>
      </c>
      <c r="C106" t="str">
        <f>+Nursery!B101</f>
        <v>LOURDES COUNSELING CENTER</v>
      </c>
      <c r="D106" s="7">
        <f>ROUND(+Nursery!G101,0)</f>
        <v>0</v>
      </c>
      <c r="E106" s="9">
        <f>ROUND(+Nursery!E101,2)</f>
        <v>0</v>
      </c>
      <c r="F106" s="9" t="str">
        <f t="shared" si="3"/>
        <v/>
      </c>
      <c r="G106" s="7">
        <f>ROUND(+Nursery!G204,0)</f>
        <v>0</v>
      </c>
      <c r="H106" s="9">
        <f>ROUND(+Nursery!E204,2)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919</v>
      </c>
      <c r="C107" t="str">
        <f>+Nursery!B102</f>
        <v>NAVOS</v>
      </c>
      <c r="D107" s="7">
        <f>ROUND(+Nursery!G102,0)</f>
        <v>0</v>
      </c>
      <c r="E107" s="9">
        <f>ROUND(+Nursery!E102,2)</f>
        <v>0</v>
      </c>
      <c r="F107" s="9" t="str">
        <f t="shared" si="3"/>
        <v/>
      </c>
      <c r="G107" s="7">
        <f>ROUND(+Nursery!G205,0)</f>
        <v>0</v>
      </c>
      <c r="H107" s="9">
        <f>ROUND(+Nursery!E205,2)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+Nursery!A103</f>
        <v>921</v>
      </c>
      <c r="C108" t="str">
        <f>+Nursery!B103</f>
        <v>CASCADE BEHAVIORAL HOSPITAL</v>
      </c>
      <c r="D108" s="7">
        <f>ROUND(+Nursery!G103,0)</f>
        <v>0</v>
      </c>
      <c r="E108" s="9">
        <f>ROUND(+Nursery!E103,2)</f>
        <v>0</v>
      </c>
      <c r="F108" s="9" t="str">
        <f t="shared" si="3"/>
        <v/>
      </c>
      <c r="G108" s="7">
        <f>ROUND(+Nursery!G206,0)</f>
        <v>0</v>
      </c>
      <c r="H108" s="9">
        <f>ROUND(+Nursery!E206,2)</f>
        <v>0</v>
      </c>
      <c r="I108" s="9" t="str">
        <f t="shared" si="4"/>
        <v/>
      </c>
      <c r="J108" s="9"/>
      <c r="K108" s="8" t="str">
        <f t="shared" si="5"/>
        <v/>
      </c>
    </row>
    <row r="109" spans="2:11" x14ac:dyDescent="0.25">
      <c r="B109">
        <f>+Nursery!A104</f>
        <v>922</v>
      </c>
      <c r="C109" t="str">
        <f>+Nursery!B104</f>
        <v>BHC FAIRFAX HOSPITAL NORTH</v>
      </c>
      <c r="D109" s="7">
        <f>ROUND(+Nursery!G104,0)</f>
        <v>0</v>
      </c>
      <c r="E109" s="9">
        <f>ROUND(+Nursery!E104,2)</f>
        <v>0</v>
      </c>
      <c r="F109" s="9" t="str">
        <f t="shared" si="3"/>
        <v/>
      </c>
      <c r="G109" s="7">
        <f>ROUND(+Nursery!G207,0)</f>
        <v>0</v>
      </c>
      <c r="H109" s="9">
        <f>ROUND(+Nursery!E207,2)</f>
        <v>0</v>
      </c>
      <c r="I109" s="9" t="str">
        <f t="shared" si="4"/>
        <v/>
      </c>
      <c r="J109" s="9"/>
      <c r="K109" s="8" t="str">
        <f t="shared" si="5"/>
        <v/>
      </c>
    </row>
    <row r="110" spans="2:11" x14ac:dyDescent="0.25">
      <c r="B110">
        <f>+Nursery!A105</f>
        <v>923</v>
      </c>
      <c r="C110" t="str">
        <f>+Nursery!B105</f>
        <v>FAIRFAX BEHAVIORAL HEALTH MONROE</v>
      </c>
      <c r="D110" s="7">
        <f>ROUND(+Nursery!G105,0)</f>
        <v>0</v>
      </c>
      <c r="E110" s="9">
        <f>ROUND(+Nursery!E105,2)</f>
        <v>0</v>
      </c>
      <c r="F110" s="9" t="str">
        <f t="shared" si="3"/>
        <v/>
      </c>
      <c r="G110" s="7">
        <f>ROUND(+Nursery!G208,0)</f>
        <v>0</v>
      </c>
      <c r="H110" s="9">
        <f>ROUND(+Nursery!E208,2)</f>
        <v>0</v>
      </c>
      <c r="I110" s="9" t="str">
        <f t="shared" si="4"/>
        <v/>
      </c>
      <c r="J110" s="9"/>
      <c r="K110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110"/>
  <sheetViews>
    <sheetView zoomScale="75" workbookViewId="0">
      <selection activeCell="B10" sqref="B10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1.5546875" bestFit="1" customWidth="1"/>
    <col min="5" max="5" width="6.88671875" bestFit="1" customWidth="1"/>
    <col min="6" max="6" width="10.44140625" bestFit="1" customWidth="1"/>
    <col min="7" max="7" width="11.5546875" bestFit="1" customWidth="1"/>
    <col min="8" max="8" width="6.88671875" bestFit="1" customWidth="1"/>
    <col min="9" max="9" width="10.44140625" bestFit="1" customWidth="1"/>
    <col min="10" max="10" width="2.6640625" customWidth="1"/>
    <col min="11" max="11" width="9.33203125" bestFit="1" customWidth="1"/>
  </cols>
  <sheetData>
    <row r="1" spans="1:11" x14ac:dyDescent="0.25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131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44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2015</v>
      </c>
      <c r="F7" s="3">
        <f>+E7</f>
        <v>2015</v>
      </c>
      <c r="G7" s="3"/>
      <c r="H7" s="5">
        <f>+F7+1</f>
        <v>2016</v>
      </c>
      <c r="I7" s="3">
        <f>+H7</f>
        <v>2016</v>
      </c>
    </row>
    <row r="8" spans="1:11" x14ac:dyDescent="0.25">
      <c r="A8" s="3"/>
      <c r="B8" s="3"/>
      <c r="C8" s="3"/>
      <c r="D8" s="5" t="s">
        <v>20</v>
      </c>
      <c r="F8" s="5" t="s">
        <v>5</v>
      </c>
      <c r="G8" s="5" t="s">
        <v>20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21</v>
      </c>
      <c r="E9" s="5" t="s">
        <v>41</v>
      </c>
      <c r="F9" s="5" t="s">
        <v>42</v>
      </c>
      <c r="G9" s="5" t="s">
        <v>21</v>
      </c>
      <c r="H9" s="5" t="s">
        <v>41</v>
      </c>
      <c r="I9" s="5" t="s">
        <v>42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ROUND(+Nursery!H5,0)</f>
        <v>0</v>
      </c>
      <c r="E10" s="9">
        <f>ROUND(+Nursery!E5,2)</f>
        <v>8.14</v>
      </c>
      <c r="F10" s="9" t="str">
        <f>IF(D10=0,"",IF(E10=0,"",ROUND(D10/E10,2)))</f>
        <v/>
      </c>
      <c r="G10" s="7">
        <f>ROUND(+Nursery!H108,0)</f>
        <v>558639</v>
      </c>
      <c r="H10" s="9">
        <f>ROUND(+Nursery!E108,2)</f>
        <v>67.459999999999994</v>
      </c>
      <c r="I10" s="9">
        <f>IF(G10=0,"",IF(H10=0,"",ROUND(G10/H10,2)))</f>
        <v>8281.0400000000009</v>
      </c>
      <c r="J10" s="9"/>
      <c r="K10" s="8" t="str">
        <f>IF(D10=0,"",IF(E10=0,"",IF(G10=0,"",IF(H10=0,"",ROUND(I10/F10-1,4)))))</f>
        <v/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ROUND(+Nursery!H6,0)</f>
        <v>0</v>
      </c>
      <c r="E11" s="9">
        <f>ROUND(+Nursery!E6,2)</f>
        <v>0</v>
      </c>
      <c r="F11" s="9" t="str">
        <f t="shared" ref="F11:F74" si="0">IF(D11=0,"",IF(E11=0,"",ROUND(D11/E11,2)))</f>
        <v/>
      </c>
      <c r="G11" s="7">
        <f>ROUND(+Nursery!H109,0)</f>
        <v>0</v>
      </c>
      <c r="H11" s="9">
        <f>ROUND(+Nursery!E109,2)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ROUND(+Nursery!H7,0)</f>
        <v>0</v>
      </c>
      <c r="E12" s="9">
        <f>ROUND(+Nursery!E7,2)</f>
        <v>0</v>
      </c>
      <c r="F12" s="9" t="str">
        <f t="shared" si="0"/>
        <v/>
      </c>
      <c r="G12" s="7">
        <f>ROUND(+Nursery!H110,0)</f>
        <v>0</v>
      </c>
      <c r="H12" s="9">
        <f>ROUND(+Nursery!E110,2)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ROUND(+Nursery!H8,0)</f>
        <v>0</v>
      </c>
      <c r="E13" s="9">
        <f>ROUND(+Nursery!E8,2)</f>
        <v>0</v>
      </c>
      <c r="F13" s="9" t="str">
        <f t="shared" si="0"/>
        <v/>
      </c>
      <c r="G13" s="7">
        <f>ROUND(+Nursery!H111,0)</f>
        <v>0</v>
      </c>
      <c r="H13" s="9">
        <f>ROUND(+Nursery!E111,2)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ROUND(+Nursery!H9,0)</f>
        <v>0</v>
      </c>
      <c r="E14" s="9">
        <f>ROUND(+Nursery!E9,2)</f>
        <v>0</v>
      </c>
      <c r="F14" s="9" t="str">
        <f t="shared" si="0"/>
        <v/>
      </c>
      <c r="G14" s="7">
        <f>ROUND(+Nursery!H112,0)</f>
        <v>0</v>
      </c>
      <c r="H14" s="9">
        <f>ROUND(+Nursery!E112,2)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ROUND(+Nursery!H10,0)</f>
        <v>0</v>
      </c>
      <c r="E15" s="9">
        <f>ROUND(+Nursery!E10,2)</f>
        <v>0</v>
      </c>
      <c r="F15" s="9" t="str">
        <f t="shared" si="0"/>
        <v/>
      </c>
      <c r="G15" s="7">
        <f>ROUND(+Nursery!H113,0)</f>
        <v>0</v>
      </c>
      <c r="H15" s="9">
        <f>ROUND(+Nursery!E113,2)</f>
        <v>0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ROUND(+Nursery!H11,0)</f>
        <v>0</v>
      </c>
      <c r="E16" s="9">
        <f>ROUND(+Nursery!E11,2)</f>
        <v>0</v>
      </c>
      <c r="F16" s="9" t="str">
        <f t="shared" si="0"/>
        <v/>
      </c>
      <c r="G16" s="7">
        <f>ROUND(+Nursery!H114,0)</f>
        <v>0</v>
      </c>
      <c r="H16" s="9">
        <f>ROUND(+Nursery!E114,2)</f>
        <v>0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ROUND(+Nursery!H12,0)</f>
        <v>0</v>
      </c>
      <c r="E17" s="9">
        <f>ROUND(+Nursery!E12,2)</f>
        <v>0</v>
      </c>
      <c r="F17" s="9" t="str">
        <f t="shared" si="0"/>
        <v/>
      </c>
      <c r="G17" s="7">
        <f>ROUND(+Nursery!H115,0)</f>
        <v>0</v>
      </c>
      <c r="H17" s="9">
        <f>ROUND(+Nursery!E115,2)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ROUND(+Nursery!H13,0)</f>
        <v>1012</v>
      </c>
      <c r="E18" s="9">
        <f>ROUND(+Nursery!E13,2)</f>
        <v>7.0000000000000007E-2</v>
      </c>
      <c r="F18" s="9">
        <f t="shared" si="0"/>
        <v>14457.14</v>
      </c>
      <c r="G18" s="7">
        <f>ROUND(+Nursery!H116,0)</f>
        <v>1922</v>
      </c>
      <c r="H18" s="9">
        <f>ROUND(+Nursery!E116,2)</f>
        <v>0.14000000000000001</v>
      </c>
      <c r="I18" s="9">
        <f t="shared" si="1"/>
        <v>13728.57</v>
      </c>
      <c r="J18" s="9"/>
      <c r="K18" s="8">
        <f t="shared" si="2"/>
        <v>-5.04E-2</v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ROUND(+Nursery!H14,0)</f>
        <v>108714</v>
      </c>
      <c r="E19" s="9">
        <f>ROUND(+Nursery!E14,2)</f>
        <v>2.5</v>
      </c>
      <c r="F19" s="9">
        <f t="shared" si="0"/>
        <v>43485.599999999999</v>
      </c>
      <c r="G19" s="7">
        <f>ROUND(+Nursery!H117,0)</f>
        <v>73202</v>
      </c>
      <c r="H19" s="9">
        <f>ROUND(+Nursery!E117,2)</f>
        <v>2.66</v>
      </c>
      <c r="I19" s="9">
        <f t="shared" si="1"/>
        <v>27519.55</v>
      </c>
      <c r="J19" s="9"/>
      <c r="K19" s="8">
        <f t="shared" si="2"/>
        <v>-0.36720000000000003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ROUND(+Nursery!H15,0)</f>
        <v>0</v>
      </c>
      <c r="E20" s="9">
        <f>ROUND(+Nursery!E15,2)</f>
        <v>0</v>
      </c>
      <c r="F20" s="9" t="str">
        <f t="shared" si="0"/>
        <v/>
      </c>
      <c r="G20" s="7">
        <f>ROUND(+Nursery!H118,0)</f>
        <v>0</v>
      </c>
      <c r="H20" s="9">
        <f>ROUND(+Nursery!E118,2)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ROUND(+Nursery!H16,0)</f>
        <v>961226</v>
      </c>
      <c r="E21" s="9">
        <f>ROUND(+Nursery!E16,2)</f>
        <v>42.16</v>
      </c>
      <c r="F21" s="9">
        <f t="shared" si="0"/>
        <v>22799.48</v>
      </c>
      <c r="G21" s="7">
        <f>ROUND(+Nursery!H119,0)</f>
        <v>1025437</v>
      </c>
      <c r="H21" s="9">
        <f>ROUND(+Nursery!E119,2)</f>
        <v>44.63</v>
      </c>
      <c r="I21" s="9">
        <f t="shared" si="1"/>
        <v>22976.41</v>
      </c>
      <c r="J21" s="9"/>
      <c r="K21" s="8">
        <f t="shared" si="2"/>
        <v>7.7999999999999996E-3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ROUND(+Nursery!H17,0)</f>
        <v>0</v>
      </c>
      <c r="E22" s="9">
        <f>ROUND(+Nursery!E17,2)</f>
        <v>0</v>
      </c>
      <c r="F22" s="9" t="str">
        <f t="shared" si="0"/>
        <v/>
      </c>
      <c r="G22" s="7">
        <f>ROUND(+Nursery!H120,0)</f>
        <v>0</v>
      </c>
      <c r="H22" s="9">
        <f>ROUND(+Nursery!E120,2)</f>
        <v>0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MULTICARE DEACONESS HOSPITAL</v>
      </c>
      <c r="D23" s="7">
        <f>ROUND(+Nursery!H18,0)</f>
        <v>0</v>
      </c>
      <c r="E23" s="9">
        <f>ROUND(+Nursery!E18,2)</f>
        <v>0</v>
      </c>
      <c r="F23" s="9" t="str">
        <f t="shared" si="0"/>
        <v/>
      </c>
      <c r="G23" s="7">
        <f>ROUND(+Nursery!H121,0)</f>
        <v>0</v>
      </c>
      <c r="H23" s="9">
        <f>ROUND(+Nursery!E121,2)</f>
        <v>0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ROUND(+Nursery!H19,0)</f>
        <v>144959</v>
      </c>
      <c r="E24" s="9">
        <f>ROUND(+Nursery!E19,2)</f>
        <v>5.07</v>
      </c>
      <c r="F24" s="9">
        <f t="shared" si="0"/>
        <v>28591.52</v>
      </c>
      <c r="G24" s="7">
        <f>ROUND(+Nursery!H122,0)</f>
        <v>135124</v>
      </c>
      <c r="H24" s="9">
        <f>ROUND(+Nursery!E122,2)</f>
        <v>4.99</v>
      </c>
      <c r="I24" s="9">
        <f t="shared" si="1"/>
        <v>27078.959999999999</v>
      </c>
      <c r="J24" s="9"/>
      <c r="K24" s="8">
        <f t="shared" si="2"/>
        <v>-5.2900000000000003E-2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ROUND(+Nursery!H20,0)</f>
        <v>238611</v>
      </c>
      <c r="E25" s="9">
        <f>ROUND(+Nursery!E20,2)</f>
        <v>8.6999999999999993</v>
      </c>
      <c r="F25" s="9">
        <f t="shared" si="0"/>
        <v>27426.55</v>
      </c>
      <c r="G25" s="7">
        <f>ROUND(+Nursery!H123,0)</f>
        <v>228710</v>
      </c>
      <c r="H25" s="9">
        <f>ROUND(+Nursery!E123,2)</f>
        <v>11.1</v>
      </c>
      <c r="I25" s="9">
        <f t="shared" si="1"/>
        <v>20604.5</v>
      </c>
      <c r="J25" s="9"/>
      <c r="K25" s="8">
        <f t="shared" si="2"/>
        <v>-0.2487</v>
      </c>
    </row>
    <row r="26" spans="2:11" x14ac:dyDescent="0.25">
      <c r="B26">
        <f>+Nursery!A21</f>
        <v>42</v>
      </c>
      <c r="C26" t="str">
        <f>+Nursery!B21</f>
        <v>SHRINERS HOSPITAL FOR CHILDREN</v>
      </c>
      <c r="D26" s="7">
        <f>ROUND(+Nursery!H21,0)</f>
        <v>0</v>
      </c>
      <c r="E26" s="9">
        <f>ROUND(+Nursery!E21,2)</f>
        <v>0</v>
      </c>
      <c r="F26" s="9" t="str">
        <f t="shared" si="0"/>
        <v/>
      </c>
      <c r="G26" s="7">
        <f>ROUND(+Nursery!H124,0)</f>
        <v>0</v>
      </c>
      <c r="H26" s="9">
        <f>ROUND(+Nursery!E124,2)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43</v>
      </c>
      <c r="C27" t="str">
        <f>+Nursery!B22</f>
        <v>WALLA WALLA GENERAL HOSPITAL</v>
      </c>
      <c r="D27" s="7">
        <f>ROUND(+Nursery!H22,0)</f>
        <v>0</v>
      </c>
      <c r="E27" s="9">
        <f>ROUND(+Nursery!E22,2)</f>
        <v>0</v>
      </c>
      <c r="F27" s="9" t="str">
        <f t="shared" si="0"/>
        <v/>
      </c>
      <c r="G27" s="7">
        <f>ROUND(+Nursery!H125,0)</f>
        <v>0</v>
      </c>
      <c r="H27" s="9">
        <f>ROUND(+Nursery!E125,2)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45</v>
      </c>
      <c r="C28" t="str">
        <f>+Nursery!B23</f>
        <v>COLUMBIA BASIN HOSPITAL</v>
      </c>
      <c r="D28" s="7">
        <f>ROUND(+Nursery!H23,0)</f>
        <v>0</v>
      </c>
      <c r="E28" s="9">
        <f>ROUND(+Nursery!E23,2)</f>
        <v>0</v>
      </c>
      <c r="F28" s="9" t="str">
        <f t="shared" si="0"/>
        <v/>
      </c>
      <c r="G28" s="7">
        <f>ROUND(+Nursery!H126,0)</f>
        <v>0</v>
      </c>
      <c r="H28" s="9">
        <f>ROUND(+Nursery!E126,2)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46</v>
      </c>
      <c r="C29" t="str">
        <f>+Nursery!B24</f>
        <v>PMH MEDICAL CENTER</v>
      </c>
      <c r="D29" s="7">
        <f>ROUND(+Nursery!H24,0)</f>
        <v>0</v>
      </c>
      <c r="E29" s="9">
        <f>ROUND(+Nursery!E24,2)</f>
        <v>0</v>
      </c>
      <c r="F29" s="9" t="str">
        <f t="shared" si="0"/>
        <v/>
      </c>
      <c r="G29" s="7">
        <f>ROUND(+Nursery!H127,0)</f>
        <v>0</v>
      </c>
      <c r="H29" s="9">
        <f>ROUND(+Nursery!E127,2)</f>
        <v>0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50</v>
      </c>
      <c r="C30" t="str">
        <f>+Nursery!B25</f>
        <v>PROVIDENCE ST MARY MEDICAL CENTER</v>
      </c>
      <c r="D30" s="7">
        <f>ROUND(+Nursery!H25,0)</f>
        <v>0</v>
      </c>
      <c r="E30" s="9">
        <f>ROUND(+Nursery!E25,2)</f>
        <v>0</v>
      </c>
      <c r="F30" s="9" t="str">
        <f t="shared" si="0"/>
        <v/>
      </c>
      <c r="G30" s="7">
        <f>ROUND(+Nursery!H128,0)</f>
        <v>0</v>
      </c>
      <c r="H30" s="9">
        <f>ROUND(+Nursery!E128,2)</f>
        <v>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54</v>
      </c>
      <c r="C31" t="str">
        <f>+Nursery!B26</f>
        <v>FORKS COMMUNITY HOSPITAL</v>
      </c>
      <c r="D31" s="7">
        <f>ROUND(+Nursery!H26,0)</f>
        <v>0</v>
      </c>
      <c r="E31" s="9">
        <f>ROUND(+Nursery!E26,2)</f>
        <v>0</v>
      </c>
      <c r="F31" s="9" t="str">
        <f t="shared" si="0"/>
        <v/>
      </c>
      <c r="G31" s="7">
        <f>ROUND(+Nursery!H129,0)</f>
        <v>0</v>
      </c>
      <c r="H31" s="9">
        <f>ROUND(+Nursery!E129,2)</f>
        <v>0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+Nursery!A27</f>
        <v>56</v>
      </c>
      <c r="C32" t="str">
        <f>+Nursery!B27</f>
        <v>WILLAPA HARBOR HOSPITAL</v>
      </c>
      <c r="D32" s="7">
        <f>ROUND(+Nursery!H27,0)</f>
        <v>0</v>
      </c>
      <c r="E32" s="9">
        <f>ROUND(+Nursery!E27,2)</f>
        <v>0</v>
      </c>
      <c r="F32" s="9" t="str">
        <f t="shared" si="0"/>
        <v/>
      </c>
      <c r="G32" s="7">
        <f>ROUND(+Nursery!H130,0)</f>
        <v>0</v>
      </c>
      <c r="H32" s="9">
        <f>ROUND(+Nursery!E130,2)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58</v>
      </c>
      <c r="C33" t="str">
        <f>+Nursery!B28</f>
        <v>VIRGINIA MASON MEMORIAL</v>
      </c>
      <c r="D33" s="7">
        <f>ROUND(+Nursery!H28,0)</f>
        <v>0</v>
      </c>
      <c r="E33" s="9">
        <f>ROUND(+Nursery!E28,2)</f>
        <v>0</v>
      </c>
      <c r="F33" s="9" t="str">
        <f t="shared" si="0"/>
        <v/>
      </c>
      <c r="G33" s="7">
        <f>ROUND(+Nursery!H131,0)</f>
        <v>0</v>
      </c>
      <c r="H33" s="9">
        <f>ROUND(+Nursery!E131,2)</f>
        <v>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63</v>
      </c>
      <c r="C34" t="str">
        <f>+Nursery!B29</f>
        <v>GRAYS HARBOR COMMUNITY HOSPITAL</v>
      </c>
      <c r="D34" s="7">
        <f>ROUND(+Nursery!H29,0)</f>
        <v>0</v>
      </c>
      <c r="E34" s="9">
        <f>ROUND(+Nursery!E29,2)</f>
        <v>0</v>
      </c>
      <c r="F34" s="9" t="str">
        <f t="shared" si="0"/>
        <v/>
      </c>
      <c r="G34" s="7">
        <f>ROUND(+Nursery!H132,0)</f>
        <v>0</v>
      </c>
      <c r="H34" s="9">
        <f>ROUND(+Nursery!E132,2)</f>
        <v>0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78</v>
      </c>
      <c r="C35" t="str">
        <f>+Nursery!B30</f>
        <v>SAMARITAN HEALTHCARE</v>
      </c>
      <c r="D35" s="7">
        <f>ROUND(+Nursery!H30,0)</f>
        <v>0</v>
      </c>
      <c r="E35" s="9">
        <f>ROUND(+Nursery!E30,2)</f>
        <v>0</v>
      </c>
      <c r="F35" s="9" t="str">
        <f t="shared" si="0"/>
        <v/>
      </c>
      <c r="G35" s="7">
        <f>ROUND(+Nursery!H133,0)</f>
        <v>866729</v>
      </c>
      <c r="H35" s="9">
        <f>ROUND(+Nursery!E133,2)</f>
        <v>0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79</v>
      </c>
      <c r="C36" t="str">
        <f>+Nursery!B31</f>
        <v>OCEAN BEACH HOSPITAL</v>
      </c>
      <c r="D36" s="7">
        <f>ROUND(+Nursery!H31,0)</f>
        <v>0</v>
      </c>
      <c r="E36" s="9">
        <f>ROUND(+Nursery!E31,2)</f>
        <v>0</v>
      </c>
      <c r="F36" s="9" t="str">
        <f t="shared" si="0"/>
        <v/>
      </c>
      <c r="G36" s="7">
        <f>ROUND(+Nursery!H134,0)</f>
        <v>0</v>
      </c>
      <c r="H36" s="9">
        <f>ROUND(+Nursery!E134,2)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80</v>
      </c>
      <c r="C37" t="str">
        <f>+Nursery!B32</f>
        <v>ODESSA MEMORIAL HEALTHCARE CENTER</v>
      </c>
      <c r="D37" s="7">
        <f>ROUND(+Nursery!H32,0)</f>
        <v>0</v>
      </c>
      <c r="E37" s="9">
        <f>ROUND(+Nursery!E32,2)</f>
        <v>0</v>
      </c>
      <c r="F37" s="9" t="str">
        <f t="shared" si="0"/>
        <v/>
      </c>
      <c r="G37" s="7">
        <f>ROUND(+Nursery!H135,0)</f>
        <v>0</v>
      </c>
      <c r="H37" s="9">
        <f>ROUND(+Nursery!E135,2)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81</v>
      </c>
      <c r="C38" t="str">
        <f>+Nursery!B33</f>
        <v>MULTICARE GOOD SAMARITAN</v>
      </c>
      <c r="D38" s="7">
        <f>ROUND(+Nursery!H33,0)</f>
        <v>0</v>
      </c>
      <c r="E38" s="9">
        <f>ROUND(+Nursery!E33,2)</f>
        <v>0</v>
      </c>
      <c r="F38" s="9" t="str">
        <f t="shared" si="0"/>
        <v/>
      </c>
      <c r="G38" s="7">
        <f>ROUND(+Nursery!H136,0)</f>
        <v>0</v>
      </c>
      <c r="H38" s="9">
        <f>ROUND(+Nursery!E136,2)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82</v>
      </c>
      <c r="C39" t="str">
        <f>+Nursery!B34</f>
        <v>GARFIELD COUNTY MEMORIAL HOSPITAL</v>
      </c>
      <c r="D39" s="7">
        <f>ROUND(+Nursery!H34,0)</f>
        <v>0</v>
      </c>
      <c r="E39" s="9">
        <f>ROUND(+Nursery!E34,2)</f>
        <v>0</v>
      </c>
      <c r="F39" s="9" t="str">
        <f t="shared" si="0"/>
        <v/>
      </c>
      <c r="G39" s="7">
        <f>ROUND(+Nursery!H137,0)</f>
        <v>0</v>
      </c>
      <c r="H39" s="9">
        <f>ROUND(+Nursery!E137,2)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84</v>
      </c>
      <c r="C40" t="str">
        <f>+Nursery!B35</f>
        <v>PROVIDENCE REGIONAL MEDICAL CENTER EVERETT</v>
      </c>
      <c r="D40" s="7">
        <f>ROUND(+Nursery!H35,0)</f>
        <v>0</v>
      </c>
      <c r="E40" s="9">
        <f>ROUND(+Nursery!E35,2)</f>
        <v>0</v>
      </c>
      <c r="F40" s="9" t="str">
        <f t="shared" si="0"/>
        <v/>
      </c>
      <c r="G40" s="7">
        <f>ROUND(+Nursery!H138,0)</f>
        <v>0</v>
      </c>
      <c r="H40" s="9">
        <f>ROUND(+Nursery!E138,2)</f>
        <v>0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85</v>
      </c>
      <c r="C41" t="str">
        <f>+Nursery!B36</f>
        <v>JEFFERSON HEALTHCARE</v>
      </c>
      <c r="D41" s="7">
        <f>ROUND(+Nursery!H36,0)</f>
        <v>0</v>
      </c>
      <c r="E41" s="9">
        <f>ROUND(+Nursery!E36,2)</f>
        <v>0</v>
      </c>
      <c r="F41" s="9" t="str">
        <f t="shared" si="0"/>
        <v/>
      </c>
      <c r="G41" s="7">
        <f>ROUND(+Nursery!H139,0)</f>
        <v>0</v>
      </c>
      <c r="H41" s="9">
        <f>ROUND(+Nursery!E139,2)</f>
        <v>0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96</v>
      </c>
      <c r="C42" t="str">
        <f>+Nursery!B37</f>
        <v>SKYLINE HOSPITAL</v>
      </c>
      <c r="D42" s="7">
        <f>ROUND(+Nursery!H37,0)</f>
        <v>0</v>
      </c>
      <c r="E42" s="9">
        <f>ROUND(+Nursery!E37,2)</f>
        <v>0</v>
      </c>
      <c r="F42" s="9" t="str">
        <f t="shared" si="0"/>
        <v/>
      </c>
      <c r="G42" s="7">
        <f>ROUND(+Nursery!H140,0)</f>
        <v>0</v>
      </c>
      <c r="H42" s="9">
        <f>ROUND(+Nursery!E140,2)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102</v>
      </c>
      <c r="C43" t="str">
        <f>+Nursery!B38</f>
        <v>ASTRIA REGIONAL MEDICAL CENTER</v>
      </c>
      <c r="D43" s="7">
        <f>ROUND(+Nursery!H38,0)</f>
        <v>0</v>
      </c>
      <c r="E43" s="9">
        <f>ROUND(+Nursery!E38,2)</f>
        <v>0</v>
      </c>
      <c r="F43" s="9" t="str">
        <f t="shared" si="0"/>
        <v/>
      </c>
      <c r="G43" s="7">
        <f>ROUND(+Nursery!H141,0)</f>
        <v>0</v>
      </c>
      <c r="H43" s="9">
        <f>ROUND(+Nursery!E141,2)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104</v>
      </c>
      <c r="C44" t="str">
        <f>+Nursery!B39</f>
        <v>VALLEY GENERAL HOSPITAL</v>
      </c>
      <c r="D44" s="7">
        <f>ROUND(+Nursery!H39,0)</f>
        <v>0</v>
      </c>
      <c r="E44" s="9">
        <f>ROUND(+Nursery!E39,2)</f>
        <v>0</v>
      </c>
      <c r="F44" s="9" t="str">
        <f t="shared" si="0"/>
        <v/>
      </c>
      <c r="G44" s="7">
        <f>ROUND(+Nursery!H142,0)</f>
        <v>0</v>
      </c>
      <c r="H44" s="9">
        <f>ROUND(+Nursery!E142,2)</f>
        <v>0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+Nursery!A40</f>
        <v>106</v>
      </c>
      <c r="C45" t="str">
        <f>+Nursery!B40</f>
        <v>CASCADE VALLEY HOSPITAL</v>
      </c>
      <c r="D45" s="7">
        <f>ROUND(+Nursery!H40,0)</f>
        <v>0</v>
      </c>
      <c r="E45" s="9">
        <f>ROUND(+Nursery!E40,2)</f>
        <v>0</v>
      </c>
      <c r="F45" s="9" t="str">
        <f t="shared" si="0"/>
        <v/>
      </c>
      <c r="G45" s="7">
        <f>ROUND(+Nursery!H143,0)</f>
        <v>665</v>
      </c>
      <c r="H45" s="9">
        <f>ROUND(+Nursery!E143,2)</f>
        <v>0.03</v>
      </c>
      <c r="I45" s="9">
        <f t="shared" si="1"/>
        <v>22166.67</v>
      </c>
      <c r="J45" s="9"/>
      <c r="K45" s="8" t="str">
        <f t="shared" si="2"/>
        <v/>
      </c>
    </row>
    <row r="46" spans="2:11" x14ac:dyDescent="0.25">
      <c r="B46">
        <f>+Nursery!A41</f>
        <v>107</v>
      </c>
      <c r="C46" t="str">
        <f>+Nursery!B41</f>
        <v>NORTH VALLEY HOSPITAL</v>
      </c>
      <c r="D46" s="7">
        <f>ROUND(+Nursery!H41,0)</f>
        <v>0</v>
      </c>
      <c r="E46" s="9">
        <f>ROUND(+Nursery!E41,2)</f>
        <v>0</v>
      </c>
      <c r="F46" s="9" t="str">
        <f t="shared" si="0"/>
        <v/>
      </c>
      <c r="G46" s="7">
        <f>ROUND(+Nursery!H144,0)</f>
        <v>0</v>
      </c>
      <c r="H46" s="9">
        <f>ROUND(+Nursery!E144,2)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108</v>
      </c>
      <c r="C47" t="str">
        <f>+Nursery!B42</f>
        <v>TRI-STATE MEMORIAL HOSPITAL</v>
      </c>
      <c r="D47" s="7">
        <f>ROUND(+Nursery!H42,0)</f>
        <v>0</v>
      </c>
      <c r="E47" s="9">
        <f>ROUND(+Nursery!E42,2)</f>
        <v>0</v>
      </c>
      <c r="F47" s="9" t="str">
        <f t="shared" si="0"/>
        <v/>
      </c>
      <c r="G47" s="7">
        <f>ROUND(+Nursery!H145,0)</f>
        <v>0</v>
      </c>
      <c r="H47" s="9">
        <f>ROUND(+Nursery!E145,2)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111</v>
      </c>
      <c r="C48" t="str">
        <f>+Nursery!B43</f>
        <v>EAST ADAMS RURAL HEALTHCARE</v>
      </c>
      <c r="D48" s="7">
        <f>ROUND(+Nursery!H43,0)</f>
        <v>0</v>
      </c>
      <c r="E48" s="9">
        <f>ROUND(+Nursery!E43,2)</f>
        <v>0</v>
      </c>
      <c r="F48" s="9" t="str">
        <f t="shared" si="0"/>
        <v/>
      </c>
      <c r="G48" s="7">
        <f>ROUND(+Nursery!H146,0)</f>
        <v>0</v>
      </c>
      <c r="H48" s="9">
        <f>ROUND(+Nursery!E146,2)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125</v>
      </c>
      <c r="C49" t="str">
        <f>+Nursery!B44</f>
        <v>OTHELLO COMMUNITY HOSPITAL</v>
      </c>
      <c r="D49" s="7">
        <f>ROUND(+Nursery!H44,0)</f>
        <v>0</v>
      </c>
      <c r="E49" s="9">
        <f>ROUND(+Nursery!E44,2)</f>
        <v>0</v>
      </c>
      <c r="F49" s="9" t="str">
        <f t="shared" si="0"/>
        <v/>
      </c>
      <c r="G49" s="7">
        <f>ROUND(+Nursery!H147,0)</f>
        <v>0</v>
      </c>
      <c r="H49" s="9">
        <f>ROUND(+Nursery!E147,2)</f>
        <v>0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+Nursery!A45</f>
        <v>126</v>
      </c>
      <c r="C50" t="str">
        <f>+Nursery!B45</f>
        <v>HIGHLINE MEDICAL CENTER</v>
      </c>
      <c r="D50" s="7">
        <f>ROUND(+Nursery!H45,0)</f>
        <v>0</v>
      </c>
      <c r="E50" s="9">
        <f>ROUND(+Nursery!E45,2)</f>
        <v>0</v>
      </c>
      <c r="F50" s="9" t="str">
        <f t="shared" si="0"/>
        <v/>
      </c>
      <c r="G50" s="7">
        <f>ROUND(+Nursery!H148,0)</f>
        <v>0</v>
      </c>
      <c r="H50" s="9">
        <f>ROUND(+Nursery!E148,2)</f>
        <v>0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128</v>
      </c>
      <c r="C51" t="str">
        <f>+Nursery!B46</f>
        <v>UNIVERSITY OF WASHINGTON MEDICAL CENTER</v>
      </c>
      <c r="D51" s="7">
        <f>ROUND(+Nursery!H46,0)</f>
        <v>0</v>
      </c>
      <c r="E51" s="9">
        <f>ROUND(+Nursery!E46,2)</f>
        <v>0</v>
      </c>
      <c r="F51" s="9" t="str">
        <f t="shared" si="0"/>
        <v/>
      </c>
      <c r="G51" s="7">
        <f>ROUND(+Nursery!H149,0)</f>
        <v>0</v>
      </c>
      <c r="H51" s="9">
        <f>ROUND(+Nursery!E149,2)</f>
        <v>0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129</v>
      </c>
      <c r="C52" t="str">
        <f>+Nursery!B47</f>
        <v>QUINCY VALLEY MEDICAL CENTER</v>
      </c>
      <c r="D52" s="7">
        <f>ROUND(+Nursery!H47,0)</f>
        <v>0</v>
      </c>
      <c r="E52" s="9">
        <f>ROUND(+Nursery!E47,2)</f>
        <v>0</v>
      </c>
      <c r="F52" s="9" t="str">
        <f t="shared" si="0"/>
        <v/>
      </c>
      <c r="G52" s="7">
        <f>ROUND(+Nursery!H150,0)</f>
        <v>0</v>
      </c>
      <c r="H52" s="9">
        <f>ROUND(+Nursery!E150,2)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130</v>
      </c>
      <c r="C53" t="str">
        <f>+Nursery!B48</f>
        <v>UW MEDICINE/NORTHWEST HOSPITAL</v>
      </c>
      <c r="D53" s="7">
        <f>ROUND(+Nursery!H48,0)</f>
        <v>0</v>
      </c>
      <c r="E53" s="9">
        <f>ROUND(+Nursery!E48,2)</f>
        <v>0</v>
      </c>
      <c r="F53" s="9" t="str">
        <f t="shared" si="0"/>
        <v/>
      </c>
      <c r="G53" s="7">
        <f>ROUND(+Nursery!H151,0)</f>
        <v>0</v>
      </c>
      <c r="H53" s="9">
        <f>ROUND(+Nursery!E151,2)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131</v>
      </c>
      <c r="C54" t="str">
        <f>+Nursery!B49</f>
        <v>OVERLAKE HOSPITAL MEDICAL CENTER</v>
      </c>
      <c r="D54" s="7">
        <f>ROUND(+Nursery!H49,0)</f>
        <v>0</v>
      </c>
      <c r="E54" s="9">
        <f>ROUND(+Nursery!E49,2)</f>
        <v>0</v>
      </c>
      <c r="F54" s="9" t="str">
        <f t="shared" si="0"/>
        <v/>
      </c>
      <c r="G54" s="7">
        <f>ROUND(+Nursery!H152,0)</f>
        <v>0</v>
      </c>
      <c r="H54" s="9">
        <f>ROUND(+Nursery!E152,2)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132</v>
      </c>
      <c r="C55" t="str">
        <f>+Nursery!B50</f>
        <v>ST CLARE HOSPITAL</v>
      </c>
      <c r="D55" s="7">
        <f>ROUND(+Nursery!H50,0)</f>
        <v>0</v>
      </c>
      <c r="E55" s="9">
        <f>ROUND(+Nursery!E50,2)</f>
        <v>0</v>
      </c>
      <c r="F55" s="9" t="str">
        <f t="shared" si="0"/>
        <v/>
      </c>
      <c r="G55" s="7">
        <f>ROUND(+Nursery!H153,0)</f>
        <v>0</v>
      </c>
      <c r="H55" s="9">
        <f>ROUND(+Nursery!E153,2)</f>
        <v>0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134</v>
      </c>
      <c r="C56" t="str">
        <f>+Nursery!B51</f>
        <v>ISLAND HOSPITAL</v>
      </c>
      <c r="D56" s="7">
        <f>ROUND(+Nursery!H51,0)</f>
        <v>0</v>
      </c>
      <c r="E56" s="9">
        <f>ROUND(+Nursery!E51,2)</f>
        <v>0</v>
      </c>
      <c r="F56" s="9" t="str">
        <f t="shared" si="0"/>
        <v/>
      </c>
      <c r="G56" s="7">
        <f>ROUND(+Nursery!H154,0)</f>
        <v>0</v>
      </c>
      <c r="H56" s="9">
        <f>ROUND(+Nursery!E154,2)</f>
        <v>0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137</v>
      </c>
      <c r="C57" t="str">
        <f>+Nursery!B52</f>
        <v>LINCOLN HOSPITAL</v>
      </c>
      <c r="D57" s="7">
        <f>ROUND(+Nursery!H52,0)</f>
        <v>0</v>
      </c>
      <c r="E57" s="9">
        <f>ROUND(+Nursery!E52,2)</f>
        <v>0</v>
      </c>
      <c r="F57" s="9" t="str">
        <f t="shared" si="0"/>
        <v/>
      </c>
      <c r="G57" s="7">
        <f>ROUND(+Nursery!H155,0)</f>
        <v>0</v>
      </c>
      <c r="H57" s="9">
        <f>ROUND(+Nursery!E155,2)</f>
        <v>0</v>
      </c>
      <c r="I57" s="9" t="str">
        <f t="shared" si="1"/>
        <v/>
      </c>
      <c r="J57" s="9"/>
      <c r="K57" s="8" t="str">
        <f t="shared" si="2"/>
        <v/>
      </c>
    </row>
    <row r="58" spans="2:11" x14ac:dyDescent="0.25">
      <c r="B58">
        <f>+Nursery!A53</f>
        <v>138</v>
      </c>
      <c r="C58" t="str">
        <f>+Nursery!B53</f>
        <v>SWEDISH EDMONDS</v>
      </c>
      <c r="D58" s="7">
        <f>ROUND(+Nursery!H53,0)</f>
        <v>91723</v>
      </c>
      <c r="E58" s="9">
        <f>ROUND(+Nursery!E53,2)</f>
        <v>11.22</v>
      </c>
      <c r="F58" s="9">
        <f t="shared" si="0"/>
        <v>8174.96</v>
      </c>
      <c r="G58" s="7">
        <f>ROUND(+Nursery!H156,0)</f>
        <v>90046</v>
      </c>
      <c r="H58" s="9">
        <f>ROUND(+Nursery!E156,2)</f>
        <v>9.75</v>
      </c>
      <c r="I58" s="9">
        <f t="shared" si="1"/>
        <v>9235.49</v>
      </c>
      <c r="J58" s="9"/>
      <c r="K58" s="8">
        <f t="shared" si="2"/>
        <v>0.12970000000000001</v>
      </c>
    </row>
    <row r="59" spans="2:11" x14ac:dyDescent="0.25">
      <c r="B59">
        <f>+Nursery!A54</f>
        <v>139</v>
      </c>
      <c r="C59" t="str">
        <f>+Nursery!B54</f>
        <v>PROVIDENCE HOLY FAMILY HOSPITAL</v>
      </c>
      <c r="D59" s="7">
        <f>ROUND(+Nursery!H54,0)</f>
        <v>0</v>
      </c>
      <c r="E59" s="9">
        <f>ROUND(+Nursery!E54,2)</f>
        <v>0</v>
      </c>
      <c r="F59" s="9" t="str">
        <f t="shared" si="0"/>
        <v/>
      </c>
      <c r="G59" s="7">
        <f>ROUND(+Nursery!H157,0)</f>
        <v>0</v>
      </c>
      <c r="H59" s="9">
        <f>ROUND(+Nursery!E157,2)</f>
        <v>0</v>
      </c>
      <c r="I59" s="9" t="str">
        <f t="shared" si="1"/>
        <v/>
      </c>
      <c r="J59" s="9"/>
      <c r="K59" s="8" t="str">
        <f t="shared" si="2"/>
        <v/>
      </c>
    </row>
    <row r="60" spans="2:11" x14ac:dyDescent="0.25">
      <c r="B60">
        <f>+Nursery!A55</f>
        <v>140</v>
      </c>
      <c r="C60" t="str">
        <f>+Nursery!B55</f>
        <v>KITTITAS VALLEY HEALTHCARE</v>
      </c>
      <c r="D60" s="7">
        <f>ROUND(+Nursery!H55,0)</f>
        <v>44768</v>
      </c>
      <c r="E60" s="9">
        <f>ROUND(+Nursery!E55,2)</f>
        <v>2.16</v>
      </c>
      <c r="F60" s="9">
        <f t="shared" si="0"/>
        <v>20725.93</v>
      </c>
      <c r="G60" s="7">
        <f>ROUND(+Nursery!H158,0)</f>
        <v>92313</v>
      </c>
      <c r="H60" s="9">
        <f>ROUND(+Nursery!E158,2)</f>
        <v>4.29</v>
      </c>
      <c r="I60" s="9">
        <f t="shared" si="1"/>
        <v>21518.18</v>
      </c>
      <c r="J60" s="9"/>
      <c r="K60" s="8">
        <f t="shared" si="2"/>
        <v>3.8199999999999998E-2</v>
      </c>
    </row>
    <row r="61" spans="2:11" x14ac:dyDescent="0.25">
      <c r="B61">
        <f>+Nursery!A56</f>
        <v>141</v>
      </c>
      <c r="C61" t="str">
        <f>+Nursery!B56</f>
        <v>DAYTON GENERAL HOSPITAL</v>
      </c>
      <c r="D61" s="7">
        <f>ROUND(+Nursery!H56,0)</f>
        <v>0</v>
      </c>
      <c r="E61" s="9">
        <f>ROUND(+Nursery!E56,2)</f>
        <v>0</v>
      </c>
      <c r="F61" s="9" t="str">
        <f t="shared" si="0"/>
        <v/>
      </c>
      <c r="G61" s="7">
        <f>ROUND(+Nursery!H159,0)</f>
        <v>0</v>
      </c>
      <c r="H61" s="9">
        <f>ROUND(+Nursery!E159,2)</f>
        <v>0</v>
      </c>
      <c r="I61" s="9" t="str">
        <f t="shared" si="1"/>
        <v/>
      </c>
      <c r="J61" s="9"/>
      <c r="K61" s="8" t="str">
        <f t="shared" si="2"/>
        <v/>
      </c>
    </row>
    <row r="62" spans="2:11" x14ac:dyDescent="0.25">
      <c r="B62">
        <f>+Nursery!A57</f>
        <v>142</v>
      </c>
      <c r="C62" t="str">
        <f>+Nursery!B57</f>
        <v>HARRISON MEDICAL CENTER</v>
      </c>
      <c r="D62" s="7">
        <f>ROUND(+Nursery!H57,0)</f>
        <v>1529926</v>
      </c>
      <c r="E62" s="9">
        <f>ROUND(+Nursery!E57,2)</f>
        <v>68.63</v>
      </c>
      <c r="F62" s="9">
        <f t="shared" si="0"/>
        <v>22292.38</v>
      </c>
      <c r="G62" s="7">
        <f>ROUND(+Nursery!H160,0)</f>
        <v>1558334</v>
      </c>
      <c r="H62" s="9">
        <f>ROUND(+Nursery!E160,2)</f>
        <v>71.8</v>
      </c>
      <c r="I62" s="9">
        <f t="shared" si="1"/>
        <v>21703.82</v>
      </c>
      <c r="J62" s="9"/>
      <c r="K62" s="8">
        <f t="shared" si="2"/>
        <v>-2.64E-2</v>
      </c>
    </row>
    <row r="63" spans="2:11" x14ac:dyDescent="0.25">
      <c r="B63">
        <f>+Nursery!A58</f>
        <v>145</v>
      </c>
      <c r="C63" t="str">
        <f>+Nursery!B58</f>
        <v>PEACEHEALTH ST JOSEPH MEDICAL CENTER</v>
      </c>
      <c r="D63" s="7">
        <f>ROUND(+Nursery!H58,0)</f>
        <v>282210</v>
      </c>
      <c r="E63" s="9">
        <f>ROUND(+Nursery!E58,2)</f>
        <v>9.0399999999999991</v>
      </c>
      <c r="F63" s="9">
        <f t="shared" si="0"/>
        <v>31217.919999999998</v>
      </c>
      <c r="G63" s="7">
        <f>ROUND(+Nursery!H161,0)</f>
        <v>255241</v>
      </c>
      <c r="H63" s="9">
        <f>ROUND(+Nursery!E161,2)</f>
        <v>7.85</v>
      </c>
      <c r="I63" s="9">
        <f t="shared" si="1"/>
        <v>32514.78</v>
      </c>
      <c r="J63" s="9"/>
      <c r="K63" s="8">
        <f t="shared" si="2"/>
        <v>4.1500000000000002E-2</v>
      </c>
    </row>
    <row r="64" spans="2:11" x14ac:dyDescent="0.25">
      <c r="B64">
        <f>+Nursery!A59</f>
        <v>147</v>
      </c>
      <c r="C64" t="str">
        <f>+Nursery!B59</f>
        <v>MID VALLEY HOSPITAL</v>
      </c>
      <c r="D64" s="7">
        <f>ROUND(+Nursery!H59,0)</f>
        <v>0</v>
      </c>
      <c r="E64" s="9">
        <f>ROUND(+Nursery!E59,2)</f>
        <v>0</v>
      </c>
      <c r="F64" s="9" t="str">
        <f t="shared" si="0"/>
        <v/>
      </c>
      <c r="G64" s="7">
        <f>ROUND(+Nursery!H162,0)</f>
        <v>0</v>
      </c>
      <c r="H64" s="9">
        <f>ROUND(+Nursery!E162,2)</f>
        <v>0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148</v>
      </c>
      <c r="C65" t="str">
        <f>+Nursery!B60</f>
        <v>KINDRED HOSPITAL SEATTLE - NORTHGATE</v>
      </c>
      <c r="D65" s="7">
        <f>ROUND(+Nursery!H60,0)</f>
        <v>0</v>
      </c>
      <c r="E65" s="9">
        <f>ROUND(+Nursery!E60,2)</f>
        <v>0</v>
      </c>
      <c r="F65" s="9" t="str">
        <f t="shared" si="0"/>
        <v/>
      </c>
      <c r="G65" s="7">
        <f>ROUND(+Nursery!H163,0)</f>
        <v>0</v>
      </c>
      <c r="H65" s="9">
        <f>ROUND(+Nursery!E163,2)</f>
        <v>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150</v>
      </c>
      <c r="C66" t="str">
        <f>+Nursery!B61</f>
        <v>COULEE MEDICAL CENTER</v>
      </c>
      <c r="D66" s="7">
        <f>ROUND(+Nursery!H61,0)</f>
        <v>0</v>
      </c>
      <c r="E66" s="9">
        <f>ROUND(+Nursery!E61,2)</f>
        <v>0</v>
      </c>
      <c r="F66" s="9" t="str">
        <f t="shared" si="0"/>
        <v/>
      </c>
      <c r="G66" s="7">
        <f>ROUND(+Nursery!H164,0)</f>
        <v>0</v>
      </c>
      <c r="H66" s="9">
        <f>ROUND(+Nursery!E164,2)</f>
        <v>0</v>
      </c>
      <c r="I66" s="9" t="str">
        <f t="shared" si="1"/>
        <v/>
      </c>
      <c r="J66" s="9"/>
      <c r="K66" s="8" t="str">
        <f t="shared" si="2"/>
        <v/>
      </c>
    </row>
    <row r="67" spans="2:11" x14ac:dyDescent="0.25">
      <c r="B67">
        <f>+Nursery!A62</f>
        <v>152</v>
      </c>
      <c r="C67" t="str">
        <f>+Nursery!B62</f>
        <v>MASON GENERAL HOSPITAL</v>
      </c>
      <c r="D67" s="7">
        <f>ROUND(+Nursery!H62,0)</f>
        <v>0</v>
      </c>
      <c r="E67" s="9">
        <f>ROUND(+Nursery!E62,2)</f>
        <v>0</v>
      </c>
      <c r="F67" s="9" t="str">
        <f t="shared" si="0"/>
        <v/>
      </c>
      <c r="G67" s="7">
        <f>ROUND(+Nursery!H165,0)</f>
        <v>0</v>
      </c>
      <c r="H67" s="9">
        <f>ROUND(+Nursery!E165,2)</f>
        <v>0</v>
      </c>
      <c r="I67" s="9" t="str">
        <f t="shared" si="1"/>
        <v/>
      </c>
      <c r="J67" s="9"/>
      <c r="K67" s="8" t="str">
        <f t="shared" si="2"/>
        <v/>
      </c>
    </row>
    <row r="68" spans="2:11" x14ac:dyDescent="0.25">
      <c r="B68">
        <f>+Nursery!A63</f>
        <v>153</v>
      </c>
      <c r="C68" t="str">
        <f>+Nursery!B63</f>
        <v>WHITMAN HOSPITAL AND MEDICAL CENTER</v>
      </c>
      <c r="D68" s="7">
        <f>ROUND(+Nursery!H63,0)</f>
        <v>0</v>
      </c>
      <c r="E68" s="9">
        <f>ROUND(+Nursery!E63,2)</f>
        <v>0</v>
      </c>
      <c r="F68" s="9" t="str">
        <f t="shared" si="0"/>
        <v/>
      </c>
      <c r="G68" s="7">
        <f>ROUND(+Nursery!H166,0)</f>
        <v>0</v>
      </c>
      <c r="H68" s="9">
        <f>ROUND(+Nursery!E166,2)</f>
        <v>0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155</v>
      </c>
      <c r="C69" t="str">
        <f>+Nursery!B64</f>
        <v>UW MEDICINE/VALLEY MEDICAL CENTER</v>
      </c>
      <c r="D69" s="7">
        <f>ROUND(+Nursery!H64,0)</f>
        <v>0</v>
      </c>
      <c r="E69" s="9">
        <f>ROUND(+Nursery!E64,2)</f>
        <v>0</v>
      </c>
      <c r="F69" s="9" t="str">
        <f t="shared" si="0"/>
        <v/>
      </c>
      <c r="G69" s="7">
        <f>ROUND(+Nursery!H167,0)</f>
        <v>0</v>
      </c>
      <c r="H69" s="9">
        <f>ROUND(+Nursery!E167,2)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+Nursery!A65</f>
        <v>156</v>
      </c>
      <c r="C70" t="str">
        <f>+Nursery!B65</f>
        <v>WHIDBEYHEALTH MEDICAL CENTER</v>
      </c>
      <c r="D70" s="7">
        <f>ROUND(+Nursery!H65,0)</f>
        <v>42771</v>
      </c>
      <c r="E70" s="9">
        <f>ROUND(+Nursery!E65,2)</f>
        <v>1.24</v>
      </c>
      <c r="F70" s="9">
        <f t="shared" si="0"/>
        <v>34492.74</v>
      </c>
      <c r="G70" s="7">
        <f>ROUND(+Nursery!H168,0)</f>
        <v>36377</v>
      </c>
      <c r="H70" s="9">
        <f>ROUND(+Nursery!E168,2)</f>
        <v>1.42</v>
      </c>
      <c r="I70" s="9">
        <f t="shared" si="1"/>
        <v>25617.61</v>
      </c>
      <c r="J70" s="9"/>
      <c r="K70" s="8">
        <f t="shared" si="2"/>
        <v>-0.25729999999999997</v>
      </c>
    </row>
    <row r="71" spans="2:11" x14ac:dyDescent="0.25">
      <c r="B71">
        <f>+Nursery!A66</f>
        <v>157</v>
      </c>
      <c r="C71" t="str">
        <f>+Nursery!B66</f>
        <v>ST LUKES REHABILIATION INSTITUTE</v>
      </c>
      <c r="D71" s="7">
        <f>ROUND(+Nursery!H66,0)</f>
        <v>0</v>
      </c>
      <c r="E71" s="9">
        <f>ROUND(+Nursery!E66,2)</f>
        <v>0</v>
      </c>
      <c r="F71" s="9" t="str">
        <f t="shared" si="0"/>
        <v/>
      </c>
      <c r="G71" s="7">
        <f>ROUND(+Nursery!H169,0)</f>
        <v>0</v>
      </c>
      <c r="H71" s="9">
        <f>ROUND(+Nursery!E169,2)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158</v>
      </c>
      <c r="C72" t="str">
        <f>+Nursery!B67</f>
        <v>CASCADE MEDICAL CENTER</v>
      </c>
      <c r="D72" s="7">
        <f>ROUND(+Nursery!H67,0)</f>
        <v>0</v>
      </c>
      <c r="E72" s="9">
        <f>ROUND(+Nursery!E67,2)</f>
        <v>0</v>
      </c>
      <c r="F72" s="9" t="str">
        <f t="shared" si="0"/>
        <v/>
      </c>
      <c r="G72" s="7">
        <f>ROUND(+Nursery!H170,0)</f>
        <v>0</v>
      </c>
      <c r="H72" s="9">
        <f>ROUND(+Nursery!E170,2)</f>
        <v>0</v>
      </c>
      <c r="I72" s="9" t="str">
        <f t="shared" si="1"/>
        <v/>
      </c>
      <c r="J72" s="9"/>
      <c r="K72" s="8" t="str">
        <f t="shared" si="2"/>
        <v/>
      </c>
    </row>
    <row r="73" spans="2:11" x14ac:dyDescent="0.25">
      <c r="B73">
        <f>+Nursery!A68</f>
        <v>159</v>
      </c>
      <c r="C73" t="str">
        <f>+Nursery!B68</f>
        <v>PROVIDENCE ST PETER HOSPITAL</v>
      </c>
      <c r="D73" s="7">
        <f>ROUND(+Nursery!H68,0)</f>
        <v>121142</v>
      </c>
      <c r="E73" s="9">
        <f>ROUND(+Nursery!E68,2)</f>
        <v>14.07</v>
      </c>
      <c r="F73" s="9">
        <f t="shared" si="0"/>
        <v>8609.9500000000007</v>
      </c>
      <c r="G73" s="7">
        <f>ROUND(+Nursery!H171,0)</f>
        <v>132201</v>
      </c>
      <c r="H73" s="9">
        <f>ROUND(+Nursery!E171,2)</f>
        <v>12.22</v>
      </c>
      <c r="I73" s="9">
        <f t="shared" si="1"/>
        <v>10818.41</v>
      </c>
      <c r="J73" s="9"/>
      <c r="K73" s="8">
        <f t="shared" si="2"/>
        <v>0.25650000000000001</v>
      </c>
    </row>
    <row r="74" spans="2:11" x14ac:dyDescent="0.25">
      <c r="B74">
        <f>+Nursery!A69</f>
        <v>161</v>
      </c>
      <c r="C74" t="str">
        <f>+Nursery!B69</f>
        <v>KADLEC REGIONAL MEDICAL CENTER</v>
      </c>
      <c r="D74" s="7">
        <f>ROUND(+Nursery!H69,0)</f>
        <v>0</v>
      </c>
      <c r="E74" s="9">
        <f>ROUND(+Nursery!E69,2)</f>
        <v>0</v>
      </c>
      <c r="F74" s="9" t="str">
        <f t="shared" si="0"/>
        <v/>
      </c>
      <c r="G74" s="7">
        <f>ROUND(+Nursery!H172,0)</f>
        <v>105</v>
      </c>
      <c r="H74" s="9">
        <f>ROUND(+Nursery!E172,2)</f>
        <v>0.01</v>
      </c>
      <c r="I74" s="9">
        <f t="shared" si="1"/>
        <v>10500</v>
      </c>
      <c r="J74" s="9"/>
      <c r="K74" s="8" t="str">
        <f t="shared" si="2"/>
        <v/>
      </c>
    </row>
    <row r="75" spans="2:11" x14ac:dyDescent="0.25">
      <c r="B75">
        <f>+Nursery!A70</f>
        <v>162</v>
      </c>
      <c r="C75" t="str">
        <f>+Nursery!B70</f>
        <v>PROVIDENCE SACRED HEART MEDICAL CENTER</v>
      </c>
      <c r="D75" s="7">
        <f>ROUND(+Nursery!H70,0)</f>
        <v>0</v>
      </c>
      <c r="E75" s="9">
        <f>ROUND(+Nursery!E70,2)</f>
        <v>0</v>
      </c>
      <c r="F75" s="9" t="str">
        <f t="shared" ref="F75:F110" si="3">IF(D75=0,"",IF(E75=0,"",ROUND(D75/E75,2)))</f>
        <v/>
      </c>
      <c r="G75" s="7">
        <f>ROUND(+Nursery!H173,0)</f>
        <v>0</v>
      </c>
      <c r="H75" s="9">
        <f>ROUND(+Nursery!E173,2)</f>
        <v>0</v>
      </c>
      <c r="I75" s="9" t="str">
        <f t="shared" ref="I75:I110" si="4">IF(G75=0,"",IF(H75=0,"",ROUND(G75/H75,2)))</f>
        <v/>
      </c>
      <c r="J75" s="9"/>
      <c r="K75" s="8" t="str">
        <f t="shared" ref="K75:K110" si="5">IF(D75=0,"",IF(E75=0,"",IF(G75=0,"",IF(H75=0,"",ROUND(I75/F75-1,4)))))</f>
        <v/>
      </c>
    </row>
    <row r="76" spans="2:11" x14ac:dyDescent="0.25">
      <c r="B76">
        <f>+Nursery!A71</f>
        <v>164</v>
      </c>
      <c r="C76" t="str">
        <f>+Nursery!B71</f>
        <v>EVERGREENHEALTH MEDICAL CENTER</v>
      </c>
      <c r="D76" s="7">
        <f>ROUND(+Nursery!H71,0)</f>
        <v>0</v>
      </c>
      <c r="E76" s="9">
        <f>ROUND(+Nursery!E71,2)</f>
        <v>0</v>
      </c>
      <c r="F76" s="9" t="str">
        <f t="shared" si="3"/>
        <v/>
      </c>
      <c r="G76" s="7">
        <f>ROUND(+Nursery!H174,0)</f>
        <v>0</v>
      </c>
      <c r="H76" s="9">
        <f>ROUND(+Nursery!E174,2)</f>
        <v>0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165</v>
      </c>
      <c r="C77" t="str">
        <f>+Nursery!B72</f>
        <v>LAKE CHELAN COMMUNITY HOSPITAL</v>
      </c>
      <c r="D77" s="7">
        <f>ROUND(+Nursery!H72,0)</f>
        <v>0</v>
      </c>
      <c r="E77" s="9">
        <f>ROUND(+Nursery!E72,2)</f>
        <v>0.54</v>
      </c>
      <c r="F77" s="9" t="str">
        <f t="shared" si="3"/>
        <v/>
      </c>
      <c r="G77" s="7">
        <f>ROUND(+Nursery!H175,0)</f>
        <v>0</v>
      </c>
      <c r="H77" s="9">
        <f>ROUND(+Nursery!E175,2)</f>
        <v>0.66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167</v>
      </c>
      <c r="C78" t="str">
        <f>+Nursery!B73</f>
        <v>FERRY COUNTY MEMORIAL HOSPITAL</v>
      </c>
      <c r="D78" s="7">
        <f>ROUND(+Nursery!H73,0)</f>
        <v>0</v>
      </c>
      <c r="E78" s="9">
        <f>ROUND(+Nursery!E73,2)</f>
        <v>0</v>
      </c>
      <c r="F78" s="9" t="str">
        <f t="shared" si="3"/>
        <v/>
      </c>
      <c r="G78" s="7">
        <f>ROUND(+Nursery!H176,0)</f>
        <v>0</v>
      </c>
      <c r="H78" s="9">
        <f>ROUND(+Nursery!E176,2)</f>
        <v>0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+Nursery!A74</f>
        <v>168</v>
      </c>
      <c r="C79" t="str">
        <f>+Nursery!B74</f>
        <v>CENTRAL WASHINGTON HOSPITAL</v>
      </c>
      <c r="D79" s="7">
        <f>ROUND(+Nursery!H74,0)</f>
        <v>262</v>
      </c>
      <c r="E79" s="9">
        <f>ROUND(+Nursery!E74,2)</f>
        <v>0</v>
      </c>
      <c r="F79" s="9" t="str">
        <f t="shared" si="3"/>
        <v/>
      </c>
      <c r="G79" s="7">
        <f>ROUND(+Nursery!H177,0)</f>
        <v>0</v>
      </c>
      <c r="H79" s="9">
        <f>ROUND(+Nursery!E177,2)</f>
        <v>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170</v>
      </c>
      <c r="C80" t="str">
        <f>+Nursery!B75</f>
        <v>PEACEHEALTH SOUTHWEST MEDICAL CENTER</v>
      </c>
      <c r="D80" s="7">
        <f>ROUND(+Nursery!H75,0)</f>
        <v>0</v>
      </c>
      <c r="E80" s="9">
        <f>ROUND(+Nursery!E75,2)</f>
        <v>0</v>
      </c>
      <c r="F80" s="9" t="str">
        <f t="shared" si="3"/>
        <v/>
      </c>
      <c r="G80" s="7">
        <f>ROUND(+Nursery!H178,0)</f>
        <v>0</v>
      </c>
      <c r="H80" s="9">
        <f>ROUND(+Nursery!E178,2)</f>
        <v>0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172</v>
      </c>
      <c r="C81" t="str">
        <f>+Nursery!B76</f>
        <v>PULLMAN REGIONAL HOSPITAL</v>
      </c>
      <c r="D81" s="7">
        <f>ROUND(+Nursery!H76,0)</f>
        <v>0</v>
      </c>
      <c r="E81" s="9">
        <f>ROUND(+Nursery!E76,2)</f>
        <v>0</v>
      </c>
      <c r="F81" s="9" t="str">
        <f t="shared" si="3"/>
        <v/>
      </c>
      <c r="G81" s="7">
        <f>ROUND(+Nursery!H179,0)</f>
        <v>0</v>
      </c>
      <c r="H81" s="9">
        <f>ROUND(+Nursery!E179,2)</f>
        <v>0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173</v>
      </c>
      <c r="C82" t="str">
        <f>+Nursery!B77</f>
        <v>MORTON GENERAL HOSPITAL</v>
      </c>
      <c r="D82" s="7">
        <f>ROUND(+Nursery!H77,0)</f>
        <v>0</v>
      </c>
      <c r="E82" s="9">
        <f>ROUND(+Nursery!E77,2)</f>
        <v>0</v>
      </c>
      <c r="F82" s="9" t="str">
        <f t="shared" si="3"/>
        <v/>
      </c>
      <c r="G82" s="7">
        <f>ROUND(+Nursery!H180,0)</f>
        <v>0</v>
      </c>
      <c r="H82" s="9">
        <f>ROUND(+Nursery!E180,2)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175</v>
      </c>
      <c r="C83" t="str">
        <f>+Nursery!B78</f>
        <v>MARY BRIDGE CHILDRENS HEALTH CENTER</v>
      </c>
      <c r="D83" s="7">
        <f>ROUND(+Nursery!H78,0)</f>
        <v>0</v>
      </c>
      <c r="E83" s="9">
        <f>ROUND(+Nursery!E78,2)</f>
        <v>0</v>
      </c>
      <c r="F83" s="9" t="str">
        <f t="shared" si="3"/>
        <v/>
      </c>
      <c r="G83" s="7">
        <f>ROUND(+Nursery!H181,0)</f>
        <v>0</v>
      </c>
      <c r="H83" s="9">
        <f>ROUND(+Nursery!E181,2)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176</v>
      </c>
      <c r="C84" t="str">
        <f>+Nursery!B79</f>
        <v>TACOMA GENERAL/ALLENMORE HOSPITAL</v>
      </c>
      <c r="D84" s="7">
        <f>ROUND(+Nursery!H79,0)</f>
        <v>0</v>
      </c>
      <c r="E84" s="9">
        <f>ROUND(+Nursery!E79,2)</f>
        <v>0</v>
      </c>
      <c r="F84" s="9" t="str">
        <f t="shared" si="3"/>
        <v/>
      </c>
      <c r="G84" s="7">
        <f>ROUND(+Nursery!H182,0)</f>
        <v>0</v>
      </c>
      <c r="H84" s="9">
        <f>ROUND(+Nursery!E182,2)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180</v>
      </c>
      <c r="C85" t="str">
        <f>+Nursery!B80</f>
        <v>MULTICARE VALLEY HOSPITAL</v>
      </c>
      <c r="D85" s="7">
        <f>ROUND(+Nursery!H80,0)</f>
        <v>0</v>
      </c>
      <c r="E85" s="9">
        <f>ROUND(+Nursery!E80,2)</f>
        <v>0</v>
      </c>
      <c r="F85" s="9" t="str">
        <f t="shared" si="3"/>
        <v/>
      </c>
      <c r="G85" s="7">
        <f>ROUND(+Nursery!H183,0)</f>
        <v>0</v>
      </c>
      <c r="H85" s="9">
        <f>ROUND(+Nursery!E183,2)</f>
        <v>0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183</v>
      </c>
      <c r="C86" t="str">
        <f>+Nursery!B81</f>
        <v>MULTICARE AUBURN MEDICAL CENTER</v>
      </c>
      <c r="D86" s="7">
        <f>ROUND(+Nursery!H81,0)</f>
        <v>0</v>
      </c>
      <c r="E86" s="9">
        <f>ROUND(+Nursery!E81,2)</f>
        <v>0</v>
      </c>
      <c r="F86" s="9" t="str">
        <f t="shared" si="3"/>
        <v/>
      </c>
      <c r="G86" s="7">
        <f>ROUND(+Nursery!H184,0)</f>
        <v>0</v>
      </c>
      <c r="H86" s="9">
        <f>ROUND(+Nursery!E184,2)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186</v>
      </c>
      <c r="C87" t="str">
        <f>+Nursery!B82</f>
        <v>SUMMIT PACIFIC MEDICAL CENTER</v>
      </c>
      <c r="D87" s="7">
        <f>ROUND(+Nursery!H82,0)</f>
        <v>0</v>
      </c>
      <c r="E87" s="9">
        <f>ROUND(+Nursery!E82,2)</f>
        <v>0</v>
      </c>
      <c r="F87" s="9" t="str">
        <f t="shared" si="3"/>
        <v/>
      </c>
      <c r="G87" s="7">
        <f>ROUND(+Nursery!H185,0)</f>
        <v>0</v>
      </c>
      <c r="H87" s="9">
        <f>ROUND(+Nursery!E185,2)</f>
        <v>0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+Nursery!A83</f>
        <v>191</v>
      </c>
      <c r="C88" t="str">
        <f>+Nursery!B83</f>
        <v>PROVIDENCE CENTRALIA HOSPITAL</v>
      </c>
      <c r="D88" s="7">
        <f>ROUND(+Nursery!H83,0)</f>
        <v>-3</v>
      </c>
      <c r="E88" s="9">
        <f>ROUND(+Nursery!E83,2)</f>
        <v>0</v>
      </c>
      <c r="F88" s="9" t="str">
        <f t="shared" si="3"/>
        <v/>
      </c>
      <c r="G88" s="7">
        <f>ROUND(+Nursery!H186,0)</f>
        <v>0</v>
      </c>
      <c r="H88" s="9">
        <f>ROUND(+Nursery!E186,2)</f>
        <v>0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193</v>
      </c>
      <c r="C89" t="str">
        <f>+Nursery!B84</f>
        <v>PROVIDENCE MOUNT CARMEL HOSPITAL</v>
      </c>
      <c r="D89" s="7">
        <f>ROUND(+Nursery!H84,0)</f>
        <v>0</v>
      </c>
      <c r="E89" s="9">
        <f>ROUND(+Nursery!E84,2)</f>
        <v>0</v>
      </c>
      <c r="F89" s="9" t="str">
        <f t="shared" si="3"/>
        <v/>
      </c>
      <c r="G89" s="7">
        <f>ROUND(+Nursery!H187,0)</f>
        <v>0</v>
      </c>
      <c r="H89" s="9">
        <f>ROUND(+Nursery!E187,2)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194</v>
      </c>
      <c r="C90" t="str">
        <f>+Nursery!B85</f>
        <v>PROVIDENCE ST JOSEPHS HOSPITAL</v>
      </c>
      <c r="D90" s="7">
        <f>ROUND(+Nursery!H85,0)</f>
        <v>0</v>
      </c>
      <c r="E90" s="9">
        <f>ROUND(+Nursery!E85,2)</f>
        <v>0</v>
      </c>
      <c r="F90" s="9" t="str">
        <f t="shared" si="3"/>
        <v/>
      </c>
      <c r="G90" s="7">
        <f>ROUND(+Nursery!H188,0)</f>
        <v>0</v>
      </c>
      <c r="H90" s="9">
        <f>ROUND(+Nursery!E188,2)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195</v>
      </c>
      <c r="C91" t="str">
        <f>+Nursery!B86</f>
        <v>SNOQUALMIE VALLEY HOSPITAL</v>
      </c>
      <c r="D91" s="7">
        <f>ROUND(+Nursery!H86,0)</f>
        <v>0</v>
      </c>
      <c r="E91" s="9">
        <f>ROUND(+Nursery!E86,2)</f>
        <v>0</v>
      </c>
      <c r="F91" s="9" t="str">
        <f t="shared" si="3"/>
        <v/>
      </c>
      <c r="G91" s="7">
        <f>ROUND(+Nursery!H189,0)</f>
        <v>0</v>
      </c>
      <c r="H91" s="9">
        <f>ROUND(+Nursery!E189,2)</f>
        <v>0</v>
      </c>
      <c r="I91" s="9" t="str">
        <f t="shared" si="4"/>
        <v/>
      </c>
      <c r="J91" s="9"/>
      <c r="K91" s="8" t="str">
        <f t="shared" si="5"/>
        <v/>
      </c>
    </row>
    <row r="92" spans="2:11" x14ac:dyDescent="0.25">
      <c r="B92">
        <f>+Nursery!A87</f>
        <v>197</v>
      </c>
      <c r="C92" t="str">
        <f>+Nursery!B87</f>
        <v>CAPITAL MEDICAL CENTER</v>
      </c>
      <c r="D92" s="7">
        <f>ROUND(+Nursery!H87,0)</f>
        <v>6025</v>
      </c>
      <c r="E92" s="9">
        <f>ROUND(+Nursery!E87,2)</f>
        <v>0.63</v>
      </c>
      <c r="F92" s="9">
        <f t="shared" si="3"/>
        <v>9563.49</v>
      </c>
      <c r="G92" s="7">
        <f>ROUND(+Nursery!H190,0)</f>
        <v>5672</v>
      </c>
      <c r="H92" s="9">
        <f>ROUND(+Nursery!E190,2)</f>
        <v>0.66</v>
      </c>
      <c r="I92" s="9">
        <f t="shared" si="4"/>
        <v>8593.94</v>
      </c>
      <c r="J92" s="9"/>
      <c r="K92" s="8">
        <f t="shared" si="5"/>
        <v>-0.1014</v>
      </c>
    </row>
    <row r="93" spans="2:11" x14ac:dyDescent="0.25">
      <c r="B93">
        <f>+Nursery!A88</f>
        <v>198</v>
      </c>
      <c r="C93" t="str">
        <f>+Nursery!B88</f>
        <v>ASTRIA SUNNYSIDE HOSPITAL</v>
      </c>
      <c r="D93" s="7">
        <f>ROUND(+Nursery!H88,0)</f>
        <v>0</v>
      </c>
      <c r="E93" s="9">
        <f>ROUND(+Nursery!E88,2)</f>
        <v>0</v>
      </c>
      <c r="F93" s="9" t="str">
        <f t="shared" si="3"/>
        <v/>
      </c>
      <c r="G93" s="7">
        <f>ROUND(+Nursery!H191,0)</f>
        <v>0</v>
      </c>
      <c r="H93" s="9">
        <f>ROUND(+Nursery!E191,2)</f>
        <v>0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199</v>
      </c>
      <c r="C94" t="str">
        <f>+Nursery!B89</f>
        <v>ASTRIA TOPPENISH HOSPITAL</v>
      </c>
      <c r="D94" s="7">
        <f>ROUND(+Nursery!H89,0)</f>
        <v>0</v>
      </c>
      <c r="E94" s="9">
        <f>ROUND(+Nursery!E89,2)</f>
        <v>0</v>
      </c>
      <c r="F94" s="9" t="str">
        <f t="shared" si="3"/>
        <v/>
      </c>
      <c r="G94" s="7">
        <f>ROUND(+Nursery!H192,0)</f>
        <v>0</v>
      </c>
      <c r="H94" s="9">
        <f>ROUND(+Nursery!E192,2)</f>
        <v>0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+Nursery!A90</f>
        <v>201</v>
      </c>
      <c r="C95" t="str">
        <f>+Nursery!B90</f>
        <v>ST FRANCIS COMMUNITY HOSPITAL</v>
      </c>
      <c r="D95" s="7">
        <f>ROUND(+Nursery!H90,0)</f>
        <v>0</v>
      </c>
      <c r="E95" s="9">
        <f>ROUND(+Nursery!E90,2)</f>
        <v>0</v>
      </c>
      <c r="F95" s="9" t="str">
        <f t="shared" si="3"/>
        <v/>
      </c>
      <c r="G95" s="7">
        <f>ROUND(+Nursery!H193,0)</f>
        <v>0</v>
      </c>
      <c r="H95" s="9">
        <f>ROUND(+Nursery!E193,2)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202</v>
      </c>
      <c r="C96" t="str">
        <f>+Nursery!B91</f>
        <v>REGIONAL HOSPITAL</v>
      </c>
      <c r="D96" s="7">
        <f>ROUND(+Nursery!H91,0)</f>
        <v>0</v>
      </c>
      <c r="E96" s="9">
        <f>ROUND(+Nursery!E91,2)</f>
        <v>0</v>
      </c>
      <c r="F96" s="9" t="str">
        <f t="shared" si="3"/>
        <v/>
      </c>
      <c r="G96" s="7">
        <f>ROUND(+Nursery!H194,0)</f>
        <v>0</v>
      </c>
      <c r="H96" s="9">
        <f>ROUND(+Nursery!E194,2)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204</v>
      </c>
      <c r="C97" t="str">
        <f>+Nursery!B92</f>
        <v>SEATTLE CANCER CARE ALLIANCE</v>
      </c>
      <c r="D97" s="7">
        <f>ROUND(+Nursery!H92,0)</f>
        <v>0</v>
      </c>
      <c r="E97" s="9">
        <f>ROUND(+Nursery!E92,2)</f>
        <v>0</v>
      </c>
      <c r="F97" s="9" t="str">
        <f t="shared" si="3"/>
        <v/>
      </c>
      <c r="G97" s="7">
        <f>ROUND(+Nursery!H195,0)</f>
        <v>0</v>
      </c>
      <c r="H97" s="9">
        <f>ROUND(+Nursery!E195,2)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205</v>
      </c>
      <c r="C98" t="str">
        <f>+Nursery!B93</f>
        <v>WENATCHEE VALLEY HOSPITAL</v>
      </c>
      <c r="D98" s="7">
        <f>ROUND(+Nursery!H93,0)</f>
        <v>0</v>
      </c>
      <c r="E98" s="9">
        <f>ROUND(+Nursery!E93,2)</f>
        <v>0</v>
      </c>
      <c r="F98" s="9" t="str">
        <f t="shared" si="3"/>
        <v/>
      </c>
      <c r="G98" s="7">
        <f>ROUND(+Nursery!H196,0)</f>
        <v>0</v>
      </c>
      <c r="H98" s="9">
        <f>ROUND(+Nursery!E196,2)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206</v>
      </c>
      <c r="C99" t="str">
        <f>+Nursery!B94</f>
        <v>PEACEHEALTH UNITED GENERAL MEDICAL CENTER</v>
      </c>
      <c r="D99" s="7">
        <f>ROUND(+Nursery!H94,0)</f>
        <v>0</v>
      </c>
      <c r="E99" s="9">
        <f>ROUND(+Nursery!E94,2)</f>
        <v>0</v>
      </c>
      <c r="F99" s="9" t="str">
        <f t="shared" si="3"/>
        <v/>
      </c>
      <c r="G99" s="7">
        <f>ROUND(+Nursery!H197,0)</f>
        <v>0</v>
      </c>
      <c r="H99" s="9">
        <f>ROUND(+Nursery!E197,2)</f>
        <v>0</v>
      </c>
      <c r="I99" s="9" t="str">
        <f t="shared" si="4"/>
        <v/>
      </c>
      <c r="J99" s="9"/>
      <c r="K99" s="8" t="str">
        <f t="shared" si="5"/>
        <v/>
      </c>
    </row>
    <row r="100" spans="2:11" x14ac:dyDescent="0.25">
      <c r="B100">
        <f>+Nursery!A95</f>
        <v>207</v>
      </c>
      <c r="C100" t="str">
        <f>+Nursery!B95</f>
        <v>SKAGIT REGIONAL HEALTH</v>
      </c>
      <c r="D100" s="7">
        <f>ROUND(+Nursery!H95,0)</f>
        <v>102381</v>
      </c>
      <c r="E100" s="9">
        <f>ROUND(+Nursery!E95,2)</f>
        <v>4.42</v>
      </c>
      <c r="F100" s="9">
        <f t="shared" si="3"/>
        <v>23163.119999999999</v>
      </c>
      <c r="G100" s="7">
        <f>ROUND(+Nursery!H198,0)</f>
        <v>90379</v>
      </c>
      <c r="H100" s="9">
        <f>ROUND(+Nursery!E198,2)</f>
        <v>3.58</v>
      </c>
      <c r="I100" s="9">
        <f t="shared" si="4"/>
        <v>25245.53</v>
      </c>
      <c r="J100" s="9"/>
      <c r="K100" s="8">
        <f t="shared" si="5"/>
        <v>8.9899999999999994E-2</v>
      </c>
    </row>
    <row r="101" spans="2:11" x14ac:dyDescent="0.25">
      <c r="B101">
        <f>+Nursery!A96</f>
        <v>208</v>
      </c>
      <c r="C101" t="str">
        <f>+Nursery!B96</f>
        <v>LEGACY SALMON CREEK HOSPITAL</v>
      </c>
      <c r="D101" s="7">
        <f>ROUND(+Nursery!H96,0)</f>
        <v>0</v>
      </c>
      <c r="E101" s="9">
        <f>ROUND(+Nursery!E96,2)</f>
        <v>0</v>
      </c>
      <c r="F101" s="9" t="str">
        <f t="shared" si="3"/>
        <v/>
      </c>
      <c r="G101" s="7">
        <f>ROUND(+Nursery!H199,0)</f>
        <v>0</v>
      </c>
      <c r="H101" s="9">
        <f>ROUND(+Nursery!E199,2)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209</v>
      </c>
      <c r="C102" t="str">
        <f>+Nursery!B97</f>
        <v>ST ANTHONY HOSPITAL</v>
      </c>
      <c r="D102" s="7">
        <f>ROUND(+Nursery!H97,0)</f>
        <v>0</v>
      </c>
      <c r="E102" s="9">
        <f>ROUND(+Nursery!E97,2)</f>
        <v>0</v>
      </c>
      <c r="F102" s="9" t="str">
        <f t="shared" si="3"/>
        <v/>
      </c>
      <c r="G102" s="7">
        <f>ROUND(+Nursery!H200,0)</f>
        <v>0</v>
      </c>
      <c r="H102" s="9">
        <f>ROUND(+Nursery!E200,2)</f>
        <v>0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210</v>
      </c>
      <c r="C103" t="str">
        <f>+Nursery!B98</f>
        <v>SWEDISH MEDICAL CENTER - ISSAQUAH CAMPUS</v>
      </c>
      <c r="D103" s="7">
        <f>ROUND(+Nursery!H98,0)</f>
        <v>0</v>
      </c>
      <c r="E103" s="9">
        <f>ROUND(+Nursery!E98,2)</f>
        <v>0</v>
      </c>
      <c r="F103" s="9" t="str">
        <f t="shared" si="3"/>
        <v/>
      </c>
      <c r="G103" s="7">
        <f>ROUND(+Nursery!H201,0)</f>
        <v>79335</v>
      </c>
      <c r="H103" s="9">
        <f>ROUND(+Nursery!E201,2)</f>
        <v>9.02</v>
      </c>
      <c r="I103" s="9">
        <f t="shared" si="4"/>
        <v>8795.4500000000007</v>
      </c>
      <c r="J103" s="9"/>
      <c r="K103" s="8" t="str">
        <f t="shared" si="5"/>
        <v/>
      </c>
    </row>
    <row r="104" spans="2:11" x14ac:dyDescent="0.25">
      <c r="B104">
        <f>+Nursery!A99</f>
        <v>211</v>
      </c>
      <c r="C104" t="str">
        <f>+Nursery!B99</f>
        <v>PEACEHEALTH PEACE ISLAND MEDICAL CENTER</v>
      </c>
      <c r="D104" s="7">
        <f>ROUND(+Nursery!H99,0)</f>
        <v>0</v>
      </c>
      <c r="E104" s="9">
        <f>ROUND(+Nursery!E99,2)</f>
        <v>0</v>
      </c>
      <c r="F104" s="9" t="str">
        <f t="shared" si="3"/>
        <v/>
      </c>
      <c r="G104" s="7">
        <f>ROUND(+Nursery!H202,0)</f>
        <v>0</v>
      </c>
      <c r="H104" s="9">
        <f>ROUND(+Nursery!E202,2)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904</v>
      </c>
      <c r="C105" t="str">
        <f>+Nursery!B100</f>
        <v>BHC FAIRFAX HOSPITAL</v>
      </c>
      <c r="D105" s="7">
        <f>ROUND(+Nursery!H100,0)</f>
        <v>0</v>
      </c>
      <c r="E105" s="9">
        <f>ROUND(+Nursery!E100,2)</f>
        <v>0</v>
      </c>
      <c r="F105" s="9" t="str">
        <f t="shared" si="3"/>
        <v/>
      </c>
      <c r="G105" s="7">
        <f>ROUND(+Nursery!H203,0)</f>
        <v>0</v>
      </c>
      <c r="H105" s="9">
        <f>ROUND(+Nursery!E203,2)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915</v>
      </c>
      <c r="C106" t="str">
        <f>+Nursery!B101</f>
        <v>LOURDES COUNSELING CENTER</v>
      </c>
      <c r="D106" s="7">
        <f>ROUND(+Nursery!H101,0)</f>
        <v>0</v>
      </c>
      <c r="E106" s="9">
        <f>ROUND(+Nursery!E101,2)</f>
        <v>0</v>
      </c>
      <c r="F106" s="9" t="str">
        <f t="shared" si="3"/>
        <v/>
      </c>
      <c r="G106" s="7">
        <f>ROUND(+Nursery!H204,0)</f>
        <v>0</v>
      </c>
      <c r="H106" s="9">
        <f>ROUND(+Nursery!E204,2)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919</v>
      </c>
      <c r="C107" t="str">
        <f>+Nursery!B102</f>
        <v>NAVOS</v>
      </c>
      <c r="D107" s="7">
        <f>ROUND(+Nursery!H102,0)</f>
        <v>0</v>
      </c>
      <c r="E107" s="9">
        <f>ROUND(+Nursery!E102,2)</f>
        <v>0</v>
      </c>
      <c r="F107" s="9" t="str">
        <f t="shared" si="3"/>
        <v/>
      </c>
      <c r="G107" s="7">
        <f>ROUND(+Nursery!H205,0)</f>
        <v>0</v>
      </c>
      <c r="H107" s="9">
        <f>ROUND(+Nursery!E205,2)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+Nursery!A103</f>
        <v>921</v>
      </c>
      <c r="C108" t="str">
        <f>+Nursery!B103</f>
        <v>CASCADE BEHAVIORAL HOSPITAL</v>
      </c>
      <c r="D108" s="7">
        <f>ROUND(+Nursery!H103,0)</f>
        <v>0</v>
      </c>
      <c r="E108" s="9">
        <f>ROUND(+Nursery!E103,2)</f>
        <v>0</v>
      </c>
      <c r="F108" s="9" t="str">
        <f t="shared" si="3"/>
        <v/>
      </c>
      <c r="G108" s="7">
        <f>ROUND(+Nursery!H206,0)</f>
        <v>0</v>
      </c>
      <c r="H108" s="9">
        <f>ROUND(+Nursery!E206,2)</f>
        <v>0</v>
      </c>
      <c r="I108" s="9" t="str">
        <f t="shared" si="4"/>
        <v/>
      </c>
      <c r="J108" s="9"/>
      <c r="K108" s="8" t="str">
        <f t="shared" si="5"/>
        <v/>
      </c>
    </row>
    <row r="109" spans="2:11" x14ac:dyDescent="0.25">
      <c r="B109">
        <f>+Nursery!A104</f>
        <v>922</v>
      </c>
      <c r="C109" t="str">
        <f>+Nursery!B104</f>
        <v>BHC FAIRFAX HOSPITAL NORTH</v>
      </c>
      <c r="D109" s="7">
        <f>ROUND(+Nursery!H104,0)</f>
        <v>0</v>
      </c>
      <c r="E109" s="9">
        <f>ROUND(+Nursery!E104,2)</f>
        <v>0</v>
      </c>
      <c r="F109" s="9" t="str">
        <f t="shared" si="3"/>
        <v/>
      </c>
      <c r="G109" s="7">
        <f>ROUND(+Nursery!H207,0)</f>
        <v>0</v>
      </c>
      <c r="H109" s="9">
        <f>ROUND(+Nursery!E207,2)</f>
        <v>0</v>
      </c>
      <c r="I109" s="9" t="str">
        <f t="shared" si="4"/>
        <v/>
      </c>
      <c r="J109" s="9"/>
      <c r="K109" s="8" t="str">
        <f t="shared" si="5"/>
        <v/>
      </c>
    </row>
    <row r="110" spans="2:11" x14ac:dyDescent="0.25">
      <c r="B110">
        <f>+Nursery!A105</f>
        <v>923</v>
      </c>
      <c r="C110" t="str">
        <f>+Nursery!B105</f>
        <v>FAIRFAX BEHAVIORAL HEALTH MONROE</v>
      </c>
      <c r="D110" s="7">
        <f>ROUND(+Nursery!H105,0)</f>
        <v>0</v>
      </c>
      <c r="E110" s="9">
        <f>ROUND(+Nursery!E105,2)</f>
        <v>0</v>
      </c>
      <c r="F110" s="9" t="str">
        <f t="shared" si="3"/>
        <v/>
      </c>
      <c r="G110" s="7">
        <f>ROUND(+Nursery!H208,0)</f>
        <v>0</v>
      </c>
      <c r="H110" s="9">
        <f>ROUND(+Nursery!E208,2)</f>
        <v>0</v>
      </c>
      <c r="I110" s="9" t="str">
        <f t="shared" si="4"/>
        <v/>
      </c>
      <c r="J110" s="9"/>
      <c r="K110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110"/>
  <sheetViews>
    <sheetView zoomScale="75" workbookViewId="0">
      <selection activeCell="B10" sqref="B10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0.44140625" bestFit="1" customWidth="1"/>
    <col min="5" max="6" width="6.44140625" bestFit="1" customWidth="1"/>
    <col min="7" max="7" width="10.44140625" bestFit="1" customWidth="1"/>
    <col min="8" max="9" width="6.44140625" bestFit="1" customWidth="1"/>
    <col min="10" max="10" width="2.6640625" customWidth="1"/>
    <col min="11" max="11" width="9.33203125" bestFit="1" customWidth="1"/>
  </cols>
  <sheetData>
    <row r="1" spans="1:11" x14ac:dyDescent="0.25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133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46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2015</v>
      </c>
      <c r="F7" s="3">
        <f>+E7</f>
        <v>2015</v>
      </c>
      <c r="G7" s="3"/>
      <c r="H7" s="5">
        <f>+F7+1</f>
        <v>2016</v>
      </c>
      <c r="I7" s="3">
        <f>+H7</f>
        <v>2016</v>
      </c>
    </row>
    <row r="8" spans="1:11" x14ac:dyDescent="0.25">
      <c r="A8" s="3"/>
      <c r="B8" s="3"/>
      <c r="C8" s="3"/>
      <c r="D8" s="5" t="s">
        <v>47</v>
      </c>
      <c r="F8" s="5" t="s">
        <v>5</v>
      </c>
      <c r="G8" s="5" t="s">
        <v>47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48</v>
      </c>
      <c r="E9" s="5" t="s">
        <v>9</v>
      </c>
      <c r="F9" s="5" t="s">
        <v>9</v>
      </c>
      <c r="G9" s="5" t="s">
        <v>48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9">
        <f>ROUND(+Nursery!E5*2080,0)</f>
        <v>16931</v>
      </c>
      <c r="E10" s="7">
        <f>ROUND(+Nursery!F5,0)</f>
        <v>12745</v>
      </c>
      <c r="F10" s="9">
        <f>IF(D10=0,"",IF(E10=0,"",ROUND(D10/E10,2)))</f>
        <v>1.33</v>
      </c>
      <c r="G10" s="9">
        <f>ROUND(+Nursery!E108*2080,0)</f>
        <v>140317</v>
      </c>
      <c r="H10" s="7">
        <f>ROUND(+Nursery!F108,0)</f>
        <v>13415</v>
      </c>
      <c r="I10" s="9">
        <f>IF(G10=0,"",IF(H10=0,"",ROUND(G10/H10,2)))</f>
        <v>10.46</v>
      </c>
      <c r="J10" s="9"/>
      <c r="K10" s="8">
        <f>IF(D10=0,"",IF(E10=0,"",IF(G10=0,"",IF(H10=0,"",ROUND(I10/F10-1,4)))))</f>
        <v>6.8647</v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9">
        <f>ROUND(+Nursery!E6*2080,0)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9">
        <f>ROUND(+Nursery!E109*2080,0)</f>
        <v>0</v>
      </c>
      <c r="H11" s="7">
        <f>ROUND(+Nursery!F109,0)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9">
        <f>ROUND(+Nursery!E7*2080,0)</f>
        <v>0</v>
      </c>
      <c r="E12" s="7">
        <f>ROUND(+Nursery!F7,0)</f>
        <v>0</v>
      </c>
      <c r="F12" s="9" t="str">
        <f t="shared" si="0"/>
        <v/>
      </c>
      <c r="G12" s="9">
        <f>ROUND(+Nursery!E110*2080,0)</f>
        <v>0</v>
      </c>
      <c r="H12" s="7">
        <f>ROUND(+Nursery!F110,0)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9">
        <f>ROUND(+Nursery!E8*2080,0)</f>
        <v>0</v>
      </c>
      <c r="E13" s="7">
        <f>ROUND(+Nursery!F8,0)</f>
        <v>0</v>
      </c>
      <c r="F13" s="9" t="str">
        <f t="shared" si="0"/>
        <v/>
      </c>
      <c r="G13" s="9">
        <f>ROUND(+Nursery!E111*2080,0)</f>
        <v>0</v>
      </c>
      <c r="H13" s="7">
        <f>ROUND(+Nursery!F111,0)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9">
        <f>ROUND(+Nursery!E9*2080,0)</f>
        <v>0</v>
      </c>
      <c r="E14" s="7">
        <f>ROUND(+Nursery!F9,0)</f>
        <v>0</v>
      </c>
      <c r="F14" s="9" t="str">
        <f t="shared" si="0"/>
        <v/>
      </c>
      <c r="G14" s="9">
        <f>ROUND(+Nursery!E112*2080,0)</f>
        <v>0</v>
      </c>
      <c r="H14" s="7">
        <f>ROUND(+Nursery!F112,0)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9">
        <f>ROUND(+Nursery!E10*2080,0)</f>
        <v>0</v>
      </c>
      <c r="E15" s="7">
        <f>ROUND(+Nursery!F10,0)</f>
        <v>299</v>
      </c>
      <c r="F15" s="9" t="str">
        <f t="shared" si="0"/>
        <v/>
      </c>
      <c r="G15" s="9">
        <f>ROUND(+Nursery!E113*2080,0)</f>
        <v>0</v>
      </c>
      <c r="H15" s="7">
        <f>ROUND(+Nursery!F113,0)</f>
        <v>0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9">
        <f>ROUND(+Nursery!E11*2080,0)</f>
        <v>0</v>
      </c>
      <c r="E16" s="7">
        <f>ROUND(+Nursery!F11,0)</f>
        <v>112</v>
      </c>
      <c r="F16" s="9" t="str">
        <f t="shared" si="0"/>
        <v/>
      </c>
      <c r="G16" s="9">
        <f>ROUND(+Nursery!E114*2080,0)</f>
        <v>0</v>
      </c>
      <c r="H16" s="7">
        <f>ROUND(+Nursery!F114,0)</f>
        <v>0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9">
        <f>ROUND(+Nursery!E12*2080,0)</f>
        <v>0</v>
      </c>
      <c r="E17" s="7">
        <f>ROUND(+Nursery!F12,0)</f>
        <v>0</v>
      </c>
      <c r="F17" s="9" t="str">
        <f t="shared" si="0"/>
        <v/>
      </c>
      <c r="G17" s="9">
        <f>ROUND(+Nursery!E115*2080,0)</f>
        <v>0</v>
      </c>
      <c r="H17" s="7">
        <f>ROUND(+Nursery!F115,0)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9">
        <f>ROUND(+Nursery!E13*2080,0)</f>
        <v>146</v>
      </c>
      <c r="E18" s="7">
        <f>ROUND(+Nursery!F13,0)</f>
        <v>137</v>
      </c>
      <c r="F18" s="9">
        <f t="shared" si="0"/>
        <v>1.07</v>
      </c>
      <c r="G18" s="9">
        <f>ROUND(+Nursery!E116*2080,0)</f>
        <v>291</v>
      </c>
      <c r="H18" s="7">
        <f>ROUND(+Nursery!F116,0)</f>
        <v>171</v>
      </c>
      <c r="I18" s="9">
        <f t="shared" si="1"/>
        <v>1.7</v>
      </c>
      <c r="J18" s="9"/>
      <c r="K18" s="8">
        <f t="shared" si="2"/>
        <v>0.58879999999999999</v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9">
        <f>ROUND(+Nursery!E14*2080,0)</f>
        <v>5200</v>
      </c>
      <c r="E19" s="7">
        <f>ROUND(+Nursery!F14,0)</f>
        <v>1733</v>
      </c>
      <c r="F19" s="9">
        <f t="shared" si="0"/>
        <v>3</v>
      </c>
      <c r="G19" s="9">
        <f>ROUND(+Nursery!E117*2080,0)</f>
        <v>5533</v>
      </c>
      <c r="H19" s="7">
        <f>ROUND(+Nursery!F117,0)</f>
        <v>1709</v>
      </c>
      <c r="I19" s="9">
        <f t="shared" si="1"/>
        <v>3.24</v>
      </c>
      <c r="J19" s="9"/>
      <c r="K19" s="8">
        <f t="shared" si="2"/>
        <v>0.08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9">
        <f>ROUND(+Nursery!E15*2080,0)</f>
        <v>0</v>
      </c>
      <c r="E20" s="7">
        <f>ROUND(+Nursery!F15,0)</f>
        <v>0</v>
      </c>
      <c r="F20" s="9" t="str">
        <f t="shared" si="0"/>
        <v/>
      </c>
      <c r="G20" s="9">
        <f>ROUND(+Nursery!E118*2080,0)</f>
        <v>0</v>
      </c>
      <c r="H20" s="7">
        <f>ROUND(+Nursery!F118,0)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9">
        <f>ROUND(+Nursery!E16*2080,0)</f>
        <v>87693</v>
      </c>
      <c r="E21" s="7">
        <f>ROUND(+Nursery!F16,0)</f>
        <v>9183</v>
      </c>
      <c r="F21" s="9">
        <f t="shared" si="0"/>
        <v>9.5500000000000007</v>
      </c>
      <c r="G21" s="9">
        <f>ROUND(+Nursery!E119*2080,0)</f>
        <v>92830</v>
      </c>
      <c r="H21" s="7">
        <f>ROUND(+Nursery!F119,0)</f>
        <v>10211</v>
      </c>
      <c r="I21" s="9">
        <f t="shared" si="1"/>
        <v>9.09</v>
      </c>
      <c r="J21" s="9"/>
      <c r="K21" s="8">
        <f t="shared" si="2"/>
        <v>-4.82E-2</v>
      </c>
    </row>
    <row r="22" spans="2:11" x14ac:dyDescent="0.25">
      <c r="B22">
        <f>+Nursery!A17</f>
        <v>35</v>
      </c>
      <c r="C22" t="str">
        <f>+Nursery!B17</f>
        <v>ST ELIZABETH HOSPITAL</v>
      </c>
      <c r="D22" s="9">
        <f>ROUND(+Nursery!E17*2080,0)</f>
        <v>0</v>
      </c>
      <c r="E22" s="7">
        <f>ROUND(+Nursery!F17,0)</f>
        <v>472</v>
      </c>
      <c r="F22" s="9" t="str">
        <f t="shared" si="0"/>
        <v/>
      </c>
      <c r="G22" s="9">
        <f>ROUND(+Nursery!E120*2080,0)</f>
        <v>0</v>
      </c>
      <c r="H22" s="7">
        <f>ROUND(+Nursery!F120,0)</f>
        <v>532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MULTICARE DEACONESS HOSPITAL</v>
      </c>
      <c r="D23" s="9">
        <f>ROUND(+Nursery!E18*2080,0)</f>
        <v>0</v>
      </c>
      <c r="E23" s="7">
        <f>ROUND(+Nursery!F18,0)</f>
        <v>2199</v>
      </c>
      <c r="F23" s="9" t="str">
        <f t="shared" si="0"/>
        <v/>
      </c>
      <c r="G23" s="9">
        <f>ROUND(+Nursery!E121*2080,0)</f>
        <v>0</v>
      </c>
      <c r="H23" s="7">
        <f>ROUND(+Nursery!F121,0)</f>
        <v>2459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9">
        <f>ROUND(+Nursery!E19*2080,0)</f>
        <v>10546</v>
      </c>
      <c r="E24" s="7">
        <f>ROUND(+Nursery!F19,0)</f>
        <v>986</v>
      </c>
      <c r="F24" s="9">
        <f t="shared" si="0"/>
        <v>10.7</v>
      </c>
      <c r="G24" s="9">
        <f>ROUND(+Nursery!E122*2080,0)</f>
        <v>10379</v>
      </c>
      <c r="H24" s="7">
        <f>ROUND(+Nursery!F122,0)</f>
        <v>944</v>
      </c>
      <c r="I24" s="9">
        <f t="shared" si="1"/>
        <v>10.99</v>
      </c>
      <c r="J24" s="9"/>
      <c r="K24" s="8">
        <f t="shared" si="2"/>
        <v>2.7099999999999999E-2</v>
      </c>
    </row>
    <row r="25" spans="2:11" x14ac:dyDescent="0.25">
      <c r="B25">
        <f>+Nursery!A20</f>
        <v>39</v>
      </c>
      <c r="C25" t="str">
        <f>+Nursery!B20</f>
        <v>TRIOS HEALTH</v>
      </c>
      <c r="D25" s="9">
        <f>ROUND(+Nursery!E20*2080,0)</f>
        <v>18096</v>
      </c>
      <c r="E25" s="7">
        <f>ROUND(+Nursery!F20,0)</f>
        <v>2708</v>
      </c>
      <c r="F25" s="9">
        <f t="shared" si="0"/>
        <v>6.68</v>
      </c>
      <c r="G25" s="9">
        <f>ROUND(+Nursery!E123*2080,0)</f>
        <v>23088</v>
      </c>
      <c r="H25" s="7">
        <f>ROUND(+Nursery!F123,0)</f>
        <v>2982</v>
      </c>
      <c r="I25" s="9">
        <f t="shared" si="1"/>
        <v>7.74</v>
      </c>
      <c r="J25" s="9"/>
      <c r="K25" s="8">
        <f t="shared" si="2"/>
        <v>0.15870000000000001</v>
      </c>
    </row>
    <row r="26" spans="2:11" x14ac:dyDescent="0.25">
      <c r="B26">
        <f>+Nursery!A21</f>
        <v>42</v>
      </c>
      <c r="C26" t="str">
        <f>+Nursery!B21</f>
        <v>SHRINERS HOSPITAL FOR CHILDREN</v>
      </c>
      <c r="D26" s="9">
        <f>ROUND(+Nursery!E21*2080,0)</f>
        <v>0</v>
      </c>
      <c r="E26" s="7">
        <f>ROUND(+Nursery!F21,0)</f>
        <v>0</v>
      </c>
      <c r="F26" s="9" t="str">
        <f t="shared" si="0"/>
        <v/>
      </c>
      <c r="G26" s="9">
        <f>ROUND(+Nursery!E124*2080,0)</f>
        <v>0</v>
      </c>
      <c r="H26" s="7">
        <f>ROUND(+Nursery!F124,0)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43</v>
      </c>
      <c r="C27" t="str">
        <f>+Nursery!B22</f>
        <v>WALLA WALLA GENERAL HOSPITAL</v>
      </c>
      <c r="D27" s="9">
        <f>ROUND(+Nursery!E22*2080,0)</f>
        <v>0</v>
      </c>
      <c r="E27" s="7">
        <f>ROUND(+Nursery!F22,0)</f>
        <v>0</v>
      </c>
      <c r="F27" s="9" t="str">
        <f t="shared" si="0"/>
        <v/>
      </c>
      <c r="G27" s="9">
        <f>ROUND(+Nursery!E125*2080,0)</f>
        <v>0</v>
      </c>
      <c r="H27" s="7">
        <f>ROUND(+Nursery!F125,0)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45</v>
      </c>
      <c r="C28" t="str">
        <f>+Nursery!B23</f>
        <v>COLUMBIA BASIN HOSPITAL</v>
      </c>
      <c r="D28" s="9">
        <f>ROUND(+Nursery!E23*2080,0)</f>
        <v>0</v>
      </c>
      <c r="E28" s="7">
        <f>ROUND(+Nursery!F23,0)</f>
        <v>0</v>
      </c>
      <c r="F28" s="9" t="str">
        <f t="shared" si="0"/>
        <v/>
      </c>
      <c r="G28" s="9">
        <f>ROUND(+Nursery!E126*2080,0)</f>
        <v>0</v>
      </c>
      <c r="H28" s="7">
        <f>ROUND(+Nursery!F126,0)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46</v>
      </c>
      <c r="C29" t="str">
        <f>+Nursery!B24</f>
        <v>PMH MEDICAL CENTER</v>
      </c>
      <c r="D29" s="9">
        <f>ROUND(+Nursery!E24*2080,0)</f>
        <v>0</v>
      </c>
      <c r="E29" s="7">
        <f>ROUND(+Nursery!F24,0)</f>
        <v>523</v>
      </c>
      <c r="F29" s="9" t="str">
        <f t="shared" si="0"/>
        <v/>
      </c>
      <c r="G29" s="9">
        <f>ROUND(+Nursery!E127*2080,0)</f>
        <v>0</v>
      </c>
      <c r="H29" s="7">
        <f>ROUND(+Nursery!F127,0)</f>
        <v>552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50</v>
      </c>
      <c r="C30" t="str">
        <f>+Nursery!B25</f>
        <v>PROVIDENCE ST MARY MEDICAL CENTER</v>
      </c>
      <c r="D30" s="9">
        <f>ROUND(+Nursery!E25*2080,0)</f>
        <v>0</v>
      </c>
      <c r="E30" s="7">
        <f>ROUND(+Nursery!F25,0)</f>
        <v>0</v>
      </c>
      <c r="F30" s="9" t="str">
        <f t="shared" si="0"/>
        <v/>
      </c>
      <c r="G30" s="9">
        <f>ROUND(+Nursery!E128*2080,0)</f>
        <v>0</v>
      </c>
      <c r="H30" s="7">
        <f>ROUND(+Nursery!F128,0)</f>
        <v>1430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54</v>
      </c>
      <c r="C31" t="str">
        <f>+Nursery!B26</f>
        <v>FORKS COMMUNITY HOSPITAL</v>
      </c>
      <c r="D31" s="9">
        <f>ROUND(+Nursery!E26*2080,0)</f>
        <v>0</v>
      </c>
      <c r="E31" s="7">
        <f>ROUND(+Nursery!F26,0)</f>
        <v>102</v>
      </c>
      <c r="F31" s="9" t="str">
        <f t="shared" si="0"/>
        <v/>
      </c>
      <c r="G31" s="9">
        <f>ROUND(+Nursery!E129*2080,0)</f>
        <v>0</v>
      </c>
      <c r="H31" s="7">
        <f>ROUND(+Nursery!F129,0)</f>
        <v>127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+Nursery!A27</f>
        <v>56</v>
      </c>
      <c r="C32" t="str">
        <f>+Nursery!B27</f>
        <v>WILLAPA HARBOR HOSPITAL</v>
      </c>
      <c r="D32" s="9">
        <f>ROUND(+Nursery!E27*2080,0)</f>
        <v>0</v>
      </c>
      <c r="E32" s="7">
        <f>ROUND(+Nursery!F27,0)</f>
        <v>0</v>
      </c>
      <c r="F32" s="9" t="str">
        <f t="shared" si="0"/>
        <v/>
      </c>
      <c r="G32" s="9">
        <f>ROUND(+Nursery!E130*2080,0)</f>
        <v>0</v>
      </c>
      <c r="H32" s="7">
        <f>ROUND(+Nursery!F130,0)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58</v>
      </c>
      <c r="C33" t="str">
        <f>+Nursery!B28</f>
        <v>VIRGINIA MASON MEMORIAL</v>
      </c>
      <c r="D33" s="9">
        <f>ROUND(+Nursery!E28*2080,0)</f>
        <v>0</v>
      </c>
      <c r="E33" s="7">
        <f>ROUND(+Nursery!F28,0)</f>
        <v>0</v>
      </c>
      <c r="F33" s="9" t="str">
        <f t="shared" si="0"/>
        <v/>
      </c>
      <c r="G33" s="9">
        <f>ROUND(+Nursery!E131*2080,0)</f>
        <v>0</v>
      </c>
      <c r="H33" s="7">
        <f>ROUND(+Nursery!F131,0)</f>
        <v>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63</v>
      </c>
      <c r="C34" t="str">
        <f>+Nursery!B29</f>
        <v>GRAYS HARBOR COMMUNITY HOSPITAL</v>
      </c>
      <c r="D34" s="9">
        <f>ROUND(+Nursery!E29*2080,0)</f>
        <v>0</v>
      </c>
      <c r="E34" s="7">
        <f>ROUND(+Nursery!F29,0)</f>
        <v>846</v>
      </c>
      <c r="F34" s="9" t="str">
        <f t="shared" si="0"/>
        <v/>
      </c>
      <c r="G34" s="9">
        <f>ROUND(+Nursery!E132*2080,0)</f>
        <v>0</v>
      </c>
      <c r="H34" s="7">
        <f>ROUND(+Nursery!F132,0)</f>
        <v>776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78</v>
      </c>
      <c r="C35" t="str">
        <f>+Nursery!B30</f>
        <v>SAMARITAN HEALTHCARE</v>
      </c>
      <c r="D35" s="9">
        <f>ROUND(+Nursery!E30*2080,0)</f>
        <v>0</v>
      </c>
      <c r="E35" s="7">
        <f>ROUND(+Nursery!F30,0)</f>
        <v>1778</v>
      </c>
      <c r="F35" s="9" t="str">
        <f t="shared" si="0"/>
        <v/>
      </c>
      <c r="G35" s="9">
        <f>ROUND(+Nursery!E133*2080,0)</f>
        <v>0</v>
      </c>
      <c r="H35" s="7">
        <f>ROUND(+Nursery!F133,0)</f>
        <v>1764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79</v>
      </c>
      <c r="C36" t="str">
        <f>+Nursery!B31</f>
        <v>OCEAN BEACH HOSPITAL</v>
      </c>
      <c r="D36" s="9">
        <f>ROUND(+Nursery!E31*2080,0)</f>
        <v>0</v>
      </c>
      <c r="E36" s="7">
        <f>ROUND(+Nursery!F31,0)</f>
        <v>0</v>
      </c>
      <c r="F36" s="9" t="str">
        <f t="shared" si="0"/>
        <v/>
      </c>
      <c r="G36" s="9">
        <f>ROUND(+Nursery!E134*2080,0)</f>
        <v>0</v>
      </c>
      <c r="H36" s="7">
        <f>ROUND(+Nursery!F134,0)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80</v>
      </c>
      <c r="C37" t="str">
        <f>+Nursery!B32</f>
        <v>ODESSA MEMORIAL HEALTHCARE CENTER</v>
      </c>
      <c r="D37" s="9">
        <f>ROUND(+Nursery!E32*2080,0)</f>
        <v>0</v>
      </c>
      <c r="E37" s="7">
        <f>ROUND(+Nursery!F32,0)</f>
        <v>0</v>
      </c>
      <c r="F37" s="9" t="str">
        <f t="shared" si="0"/>
        <v/>
      </c>
      <c r="G37" s="9">
        <f>ROUND(+Nursery!E135*2080,0)</f>
        <v>0</v>
      </c>
      <c r="H37" s="7">
        <f>ROUND(+Nursery!F135,0)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81</v>
      </c>
      <c r="C38" t="str">
        <f>+Nursery!B33</f>
        <v>MULTICARE GOOD SAMARITAN</v>
      </c>
      <c r="D38" s="9">
        <f>ROUND(+Nursery!E33*2080,0)</f>
        <v>0</v>
      </c>
      <c r="E38" s="7">
        <f>ROUND(+Nursery!F33,0)</f>
        <v>0</v>
      </c>
      <c r="F38" s="9" t="str">
        <f t="shared" si="0"/>
        <v/>
      </c>
      <c r="G38" s="9">
        <f>ROUND(+Nursery!E136*2080,0)</f>
        <v>0</v>
      </c>
      <c r="H38" s="7">
        <f>ROUND(+Nursery!F136,0)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82</v>
      </c>
      <c r="C39" t="str">
        <f>+Nursery!B34</f>
        <v>GARFIELD COUNTY MEMORIAL HOSPITAL</v>
      </c>
      <c r="D39" s="9">
        <f>ROUND(+Nursery!E34*2080,0)</f>
        <v>0</v>
      </c>
      <c r="E39" s="7">
        <f>ROUND(+Nursery!F34,0)</f>
        <v>0</v>
      </c>
      <c r="F39" s="9" t="str">
        <f t="shared" si="0"/>
        <v/>
      </c>
      <c r="G39" s="9">
        <f>ROUND(+Nursery!E137*2080,0)</f>
        <v>0</v>
      </c>
      <c r="H39" s="7">
        <f>ROUND(+Nursery!F137,0)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84</v>
      </c>
      <c r="C40" t="str">
        <f>+Nursery!B35</f>
        <v>PROVIDENCE REGIONAL MEDICAL CENTER EVERETT</v>
      </c>
      <c r="D40" s="9">
        <f>ROUND(+Nursery!E35*2080,0)</f>
        <v>0</v>
      </c>
      <c r="E40" s="7">
        <f>ROUND(+Nursery!F35,0)</f>
        <v>5870</v>
      </c>
      <c r="F40" s="9" t="str">
        <f t="shared" si="0"/>
        <v/>
      </c>
      <c r="G40" s="9">
        <f>ROUND(+Nursery!E138*2080,0)</f>
        <v>0</v>
      </c>
      <c r="H40" s="7">
        <f>ROUND(+Nursery!F138,0)</f>
        <v>6250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85</v>
      </c>
      <c r="C41" t="str">
        <f>+Nursery!B36</f>
        <v>JEFFERSON HEALTHCARE</v>
      </c>
      <c r="D41" s="9">
        <f>ROUND(+Nursery!E36*2080,0)</f>
        <v>0</v>
      </c>
      <c r="E41" s="7">
        <f>ROUND(+Nursery!F36,0)</f>
        <v>226</v>
      </c>
      <c r="F41" s="9" t="str">
        <f t="shared" si="0"/>
        <v/>
      </c>
      <c r="G41" s="9">
        <f>ROUND(+Nursery!E139*2080,0)</f>
        <v>0</v>
      </c>
      <c r="H41" s="7">
        <f>ROUND(+Nursery!F139,0)</f>
        <v>191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96</v>
      </c>
      <c r="C42" t="str">
        <f>+Nursery!B37</f>
        <v>SKYLINE HOSPITAL</v>
      </c>
      <c r="D42" s="9">
        <f>ROUND(+Nursery!E37*2080,0)</f>
        <v>0</v>
      </c>
      <c r="E42" s="7">
        <f>ROUND(+Nursery!F37,0)</f>
        <v>0</v>
      </c>
      <c r="F42" s="9" t="str">
        <f t="shared" si="0"/>
        <v/>
      </c>
      <c r="G42" s="9">
        <f>ROUND(+Nursery!E140*2080,0)</f>
        <v>0</v>
      </c>
      <c r="H42" s="7">
        <f>ROUND(+Nursery!F140,0)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102</v>
      </c>
      <c r="C43" t="str">
        <f>+Nursery!B38</f>
        <v>ASTRIA REGIONAL MEDICAL CENTER</v>
      </c>
      <c r="D43" s="9">
        <f>ROUND(+Nursery!E38*2080,0)</f>
        <v>0</v>
      </c>
      <c r="E43" s="7">
        <f>ROUND(+Nursery!F38,0)</f>
        <v>0</v>
      </c>
      <c r="F43" s="9" t="str">
        <f t="shared" si="0"/>
        <v/>
      </c>
      <c r="G43" s="9">
        <f>ROUND(+Nursery!E141*2080,0)</f>
        <v>0</v>
      </c>
      <c r="H43" s="7">
        <f>ROUND(+Nursery!F141,0)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104</v>
      </c>
      <c r="C44" t="str">
        <f>+Nursery!B39</f>
        <v>VALLEY GENERAL HOSPITAL</v>
      </c>
      <c r="D44" s="9">
        <f>ROUND(+Nursery!E39*2080,0)</f>
        <v>0</v>
      </c>
      <c r="E44" s="7">
        <f>ROUND(+Nursery!F39,0)</f>
        <v>0</v>
      </c>
      <c r="F44" s="9" t="str">
        <f t="shared" si="0"/>
        <v/>
      </c>
      <c r="G44" s="9">
        <f>ROUND(+Nursery!E142*2080,0)</f>
        <v>0</v>
      </c>
      <c r="H44" s="7">
        <f>ROUND(+Nursery!F142,0)</f>
        <v>0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+Nursery!A40</f>
        <v>106</v>
      </c>
      <c r="C45" t="str">
        <f>+Nursery!B40</f>
        <v>CASCADE VALLEY HOSPITAL</v>
      </c>
      <c r="D45" s="9">
        <f>ROUND(+Nursery!E40*2080,0)</f>
        <v>0</v>
      </c>
      <c r="E45" s="7">
        <f>ROUND(+Nursery!F40,0)</f>
        <v>0</v>
      </c>
      <c r="F45" s="9" t="str">
        <f t="shared" si="0"/>
        <v/>
      </c>
      <c r="G45" s="9">
        <f>ROUND(+Nursery!E143*2080,0)</f>
        <v>62</v>
      </c>
      <c r="H45" s="7">
        <f>ROUND(+Nursery!F143,0)</f>
        <v>268</v>
      </c>
      <c r="I45" s="9">
        <f t="shared" si="1"/>
        <v>0.23</v>
      </c>
      <c r="J45" s="9"/>
      <c r="K45" s="8" t="str">
        <f t="shared" si="2"/>
        <v/>
      </c>
    </row>
    <row r="46" spans="2:11" x14ac:dyDescent="0.25">
      <c r="B46">
        <f>+Nursery!A41</f>
        <v>107</v>
      </c>
      <c r="C46" t="str">
        <f>+Nursery!B41</f>
        <v>NORTH VALLEY HOSPITAL</v>
      </c>
      <c r="D46" s="9">
        <f>ROUND(+Nursery!E41*2080,0)</f>
        <v>0</v>
      </c>
      <c r="E46" s="7">
        <f>ROUND(+Nursery!F41,0)</f>
        <v>0</v>
      </c>
      <c r="F46" s="9" t="str">
        <f t="shared" si="0"/>
        <v/>
      </c>
      <c r="G46" s="9">
        <f>ROUND(+Nursery!E144*2080,0)</f>
        <v>0</v>
      </c>
      <c r="H46" s="7">
        <f>ROUND(+Nursery!F144,0)</f>
        <v>60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108</v>
      </c>
      <c r="C47" t="str">
        <f>+Nursery!B42</f>
        <v>TRI-STATE MEMORIAL HOSPITAL</v>
      </c>
      <c r="D47" s="9">
        <f>ROUND(+Nursery!E42*2080,0)</f>
        <v>0</v>
      </c>
      <c r="E47" s="7">
        <f>ROUND(+Nursery!F42,0)</f>
        <v>0</v>
      </c>
      <c r="F47" s="9" t="str">
        <f t="shared" si="0"/>
        <v/>
      </c>
      <c r="G47" s="9">
        <f>ROUND(+Nursery!E145*2080,0)</f>
        <v>0</v>
      </c>
      <c r="H47" s="7">
        <f>ROUND(+Nursery!F145,0)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111</v>
      </c>
      <c r="C48" t="str">
        <f>+Nursery!B43</f>
        <v>EAST ADAMS RURAL HEALTHCARE</v>
      </c>
      <c r="D48" s="9">
        <f>ROUND(+Nursery!E43*2080,0)</f>
        <v>0</v>
      </c>
      <c r="E48" s="7">
        <f>ROUND(+Nursery!F43,0)</f>
        <v>0</v>
      </c>
      <c r="F48" s="9" t="str">
        <f t="shared" si="0"/>
        <v/>
      </c>
      <c r="G48" s="9">
        <f>ROUND(+Nursery!E146*2080,0)</f>
        <v>0</v>
      </c>
      <c r="H48" s="7">
        <f>ROUND(+Nursery!F146,0)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125</v>
      </c>
      <c r="C49" t="str">
        <f>+Nursery!B44</f>
        <v>OTHELLO COMMUNITY HOSPITAL</v>
      </c>
      <c r="D49" s="9">
        <f>ROUND(+Nursery!E44*2080,0)</f>
        <v>0</v>
      </c>
      <c r="E49" s="7">
        <f>ROUND(+Nursery!F44,0)</f>
        <v>0</v>
      </c>
      <c r="F49" s="9" t="str">
        <f t="shared" si="0"/>
        <v/>
      </c>
      <c r="G49" s="9">
        <f>ROUND(+Nursery!E147*2080,0)</f>
        <v>0</v>
      </c>
      <c r="H49" s="7">
        <f>ROUND(+Nursery!F147,0)</f>
        <v>0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+Nursery!A45</f>
        <v>126</v>
      </c>
      <c r="C50" t="str">
        <f>+Nursery!B45</f>
        <v>HIGHLINE MEDICAL CENTER</v>
      </c>
      <c r="D50" s="9">
        <f>ROUND(+Nursery!E45*2080,0)</f>
        <v>0</v>
      </c>
      <c r="E50" s="7">
        <f>ROUND(+Nursery!F45,0)</f>
        <v>1677</v>
      </c>
      <c r="F50" s="9" t="str">
        <f t="shared" si="0"/>
        <v/>
      </c>
      <c r="G50" s="9">
        <f>ROUND(+Nursery!E148*2080,0)</f>
        <v>0</v>
      </c>
      <c r="H50" s="7">
        <f>ROUND(+Nursery!F148,0)</f>
        <v>1538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128</v>
      </c>
      <c r="C51" t="str">
        <f>+Nursery!B46</f>
        <v>UNIVERSITY OF WASHINGTON MEDICAL CENTER</v>
      </c>
      <c r="D51" s="9">
        <f>ROUND(+Nursery!E46*2080,0)</f>
        <v>0</v>
      </c>
      <c r="E51" s="7">
        <f>ROUND(+Nursery!F46,0)</f>
        <v>3217</v>
      </c>
      <c r="F51" s="9" t="str">
        <f t="shared" si="0"/>
        <v/>
      </c>
      <c r="G51" s="9">
        <f>ROUND(+Nursery!E149*2080,0)</f>
        <v>0</v>
      </c>
      <c r="H51" s="7">
        <f>ROUND(+Nursery!F149,0)</f>
        <v>3073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129</v>
      </c>
      <c r="C52" t="str">
        <f>+Nursery!B47</f>
        <v>QUINCY VALLEY MEDICAL CENTER</v>
      </c>
      <c r="D52" s="9">
        <f>ROUND(+Nursery!E47*2080,0)</f>
        <v>0</v>
      </c>
      <c r="E52" s="7">
        <f>ROUND(+Nursery!F47,0)</f>
        <v>0</v>
      </c>
      <c r="F52" s="9" t="str">
        <f t="shared" si="0"/>
        <v/>
      </c>
      <c r="G52" s="9">
        <f>ROUND(+Nursery!E150*2080,0)</f>
        <v>0</v>
      </c>
      <c r="H52" s="7">
        <f>ROUND(+Nursery!F150,0)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130</v>
      </c>
      <c r="C53" t="str">
        <f>+Nursery!B48</f>
        <v>UW MEDICINE/NORTHWEST HOSPITAL</v>
      </c>
      <c r="D53" s="9">
        <f>ROUND(+Nursery!E48*2080,0)</f>
        <v>0</v>
      </c>
      <c r="E53" s="7">
        <f>ROUND(+Nursery!F48,0)</f>
        <v>0</v>
      </c>
      <c r="F53" s="9" t="str">
        <f t="shared" si="0"/>
        <v/>
      </c>
      <c r="G53" s="9">
        <f>ROUND(+Nursery!E151*2080,0)</f>
        <v>0</v>
      </c>
      <c r="H53" s="7">
        <f>ROUND(+Nursery!F151,0)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131</v>
      </c>
      <c r="C54" t="str">
        <f>+Nursery!B49</f>
        <v>OVERLAKE HOSPITAL MEDICAL CENTER</v>
      </c>
      <c r="D54" s="9">
        <f>ROUND(+Nursery!E49*2080,0)</f>
        <v>0</v>
      </c>
      <c r="E54" s="7">
        <f>ROUND(+Nursery!F49,0)</f>
        <v>5589</v>
      </c>
      <c r="F54" s="9" t="str">
        <f t="shared" si="0"/>
        <v/>
      </c>
      <c r="G54" s="9">
        <f>ROUND(+Nursery!E152*2080,0)</f>
        <v>0</v>
      </c>
      <c r="H54" s="7">
        <f>ROUND(+Nursery!F152,0)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132</v>
      </c>
      <c r="C55" t="str">
        <f>+Nursery!B50</f>
        <v>ST CLARE HOSPITAL</v>
      </c>
      <c r="D55" s="9">
        <f>ROUND(+Nursery!E50*2080,0)</f>
        <v>0</v>
      </c>
      <c r="E55" s="7">
        <f>ROUND(+Nursery!F50,0)</f>
        <v>0</v>
      </c>
      <c r="F55" s="9" t="str">
        <f t="shared" si="0"/>
        <v/>
      </c>
      <c r="G55" s="9">
        <f>ROUND(+Nursery!E153*2080,0)</f>
        <v>0</v>
      </c>
      <c r="H55" s="7">
        <f>ROUND(+Nursery!F153,0)</f>
        <v>0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134</v>
      </c>
      <c r="C56" t="str">
        <f>+Nursery!B51</f>
        <v>ISLAND HOSPITAL</v>
      </c>
      <c r="D56" s="9">
        <f>ROUND(+Nursery!E51*2080,0)</f>
        <v>0</v>
      </c>
      <c r="E56" s="7">
        <f>ROUND(+Nursery!F51,0)</f>
        <v>732</v>
      </c>
      <c r="F56" s="9" t="str">
        <f t="shared" si="0"/>
        <v/>
      </c>
      <c r="G56" s="9">
        <f>ROUND(+Nursery!E154*2080,0)</f>
        <v>0</v>
      </c>
      <c r="H56" s="7">
        <f>ROUND(+Nursery!F154,0)</f>
        <v>704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137</v>
      </c>
      <c r="C57" t="str">
        <f>+Nursery!B52</f>
        <v>LINCOLN HOSPITAL</v>
      </c>
      <c r="D57" s="9">
        <f>ROUND(+Nursery!E52*2080,0)</f>
        <v>0</v>
      </c>
      <c r="E57" s="7">
        <f>ROUND(+Nursery!F52,0)</f>
        <v>0</v>
      </c>
      <c r="F57" s="9" t="str">
        <f t="shared" si="0"/>
        <v/>
      </c>
      <c r="G57" s="9">
        <f>ROUND(+Nursery!E155*2080,0)</f>
        <v>0</v>
      </c>
      <c r="H57" s="7">
        <f>ROUND(+Nursery!F155,0)</f>
        <v>0</v>
      </c>
      <c r="I57" s="9" t="str">
        <f t="shared" si="1"/>
        <v/>
      </c>
      <c r="J57" s="9"/>
      <c r="K57" s="8" t="str">
        <f t="shared" si="2"/>
        <v/>
      </c>
    </row>
    <row r="58" spans="2:11" x14ac:dyDescent="0.25">
      <c r="B58">
        <f>+Nursery!A53</f>
        <v>138</v>
      </c>
      <c r="C58" t="str">
        <f>+Nursery!B53</f>
        <v>SWEDISH EDMONDS</v>
      </c>
      <c r="D58" s="9">
        <f>ROUND(+Nursery!E53*2080,0)</f>
        <v>23338</v>
      </c>
      <c r="E58" s="7">
        <f>ROUND(+Nursery!F53,0)</f>
        <v>1827</v>
      </c>
      <c r="F58" s="9">
        <f t="shared" si="0"/>
        <v>12.77</v>
      </c>
      <c r="G58" s="9">
        <f>ROUND(+Nursery!E156*2080,0)</f>
        <v>20280</v>
      </c>
      <c r="H58" s="7">
        <f>ROUND(+Nursery!F156,0)</f>
        <v>1919</v>
      </c>
      <c r="I58" s="9">
        <f t="shared" si="1"/>
        <v>10.57</v>
      </c>
      <c r="J58" s="9"/>
      <c r="K58" s="8">
        <f t="shared" si="2"/>
        <v>-0.17230000000000001</v>
      </c>
    </row>
    <row r="59" spans="2:11" x14ac:dyDescent="0.25">
      <c r="B59">
        <f>+Nursery!A54</f>
        <v>139</v>
      </c>
      <c r="C59" t="str">
        <f>+Nursery!B54</f>
        <v>PROVIDENCE HOLY FAMILY HOSPITAL</v>
      </c>
      <c r="D59" s="9">
        <f>ROUND(+Nursery!E54*2080,0)</f>
        <v>0</v>
      </c>
      <c r="E59" s="7">
        <f>ROUND(+Nursery!F54,0)</f>
        <v>0</v>
      </c>
      <c r="F59" s="9" t="str">
        <f t="shared" si="0"/>
        <v/>
      </c>
      <c r="G59" s="9">
        <f>ROUND(+Nursery!E157*2080,0)</f>
        <v>0</v>
      </c>
      <c r="H59" s="7">
        <f>ROUND(+Nursery!F157,0)</f>
        <v>2981</v>
      </c>
      <c r="I59" s="9" t="str">
        <f t="shared" si="1"/>
        <v/>
      </c>
      <c r="J59" s="9"/>
      <c r="K59" s="8" t="str">
        <f t="shared" si="2"/>
        <v/>
      </c>
    </row>
    <row r="60" spans="2:11" x14ac:dyDescent="0.25">
      <c r="B60">
        <f>+Nursery!A55</f>
        <v>140</v>
      </c>
      <c r="C60" t="str">
        <f>+Nursery!B55</f>
        <v>KITTITAS VALLEY HEALTHCARE</v>
      </c>
      <c r="D60" s="9">
        <f>ROUND(+Nursery!E55*2080,0)</f>
        <v>4493</v>
      </c>
      <c r="E60" s="7">
        <f>ROUND(+Nursery!F55,0)</f>
        <v>617</v>
      </c>
      <c r="F60" s="9">
        <f t="shared" si="0"/>
        <v>7.28</v>
      </c>
      <c r="G60" s="9">
        <f>ROUND(+Nursery!E158*2080,0)</f>
        <v>8923</v>
      </c>
      <c r="H60" s="7">
        <f>ROUND(+Nursery!F158,0)</f>
        <v>478</v>
      </c>
      <c r="I60" s="9">
        <f t="shared" si="1"/>
        <v>18.670000000000002</v>
      </c>
      <c r="J60" s="9"/>
      <c r="K60" s="8">
        <f t="shared" si="2"/>
        <v>1.5646</v>
      </c>
    </row>
    <row r="61" spans="2:11" x14ac:dyDescent="0.25">
      <c r="B61">
        <f>+Nursery!A56</f>
        <v>141</v>
      </c>
      <c r="C61" t="str">
        <f>+Nursery!B56</f>
        <v>DAYTON GENERAL HOSPITAL</v>
      </c>
      <c r="D61" s="9">
        <f>ROUND(+Nursery!E56*2080,0)</f>
        <v>0</v>
      </c>
      <c r="E61" s="7">
        <f>ROUND(+Nursery!F56,0)</f>
        <v>0</v>
      </c>
      <c r="F61" s="9" t="str">
        <f t="shared" si="0"/>
        <v/>
      </c>
      <c r="G61" s="9">
        <f>ROUND(+Nursery!E159*2080,0)</f>
        <v>0</v>
      </c>
      <c r="H61" s="7">
        <f>ROUND(+Nursery!F159,0)</f>
        <v>0</v>
      </c>
      <c r="I61" s="9" t="str">
        <f t="shared" si="1"/>
        <v/>
      </c>
      <c r="J61" s="9"/>
      <c r="K61" s="8" t="str">
        <f t="shared" si="2"/>
        <v/>
      </c>
    </row>
    <row r="62" spans="2:11" x14ac:dyDescent="0.25">
      <c r="B62">
        <f>+Nursery!A57</f>
        <v>142</v>
      </c>
      <c r="C62" t="str">
        <f>+Nursery!B57</f>
        <v>HARRISON MEDICAL CENTER</v>
      </c>
      <c r="D62" s="9">
        <f>ROUND(+Nursery!E57*2080,0)</f>
        <v>142750</v>
      </c>
      <c r="E62" s="7">
        <f>ROUND(+Nursery!F57,0)</f>
        <v>3468</v>
      </c>
      <c r="F62" s="9">
        <f t="shared" si="0"/>
        <v>41.16</v>
      </c>
      <c r="G62" s="9">
        <f>ROUND(+Nursery!E160*2080,0)</f>
        <v>149344</v>
      </c>
      <c r="H62" s="7">
        <f>ROUND(+Nursery!F160,0)</f>
        <v>3618</v>
      </c>
      <c r="I62" s="9">
        <f t="shared" si="1"/>
        <v>41.28</v>
      </c>
      <c r="J62" s="9"/>
      <c r="K62" s="8">
        <f t="shared" si="2"/>
        <v>2.8999999999999998E-3</v>
      </c>
    </row>
    <row r="63" spans="2:11" x14ac:dyDescent="0.25">
      <c r="B63">
        <f>+Nursery!A58</f>
        <v>145</v>
      </c>
      <c r="C63" t="str">
        <f>+Nursery!B58</f>
        <v>PEACEHEALTH ST JOSEPH MEDICAL CENTER</v>
      </c>
      <c r="D63" s="9">
        <f>ROUND(+Nursery!E58*2080,0)</f>
        <v>18803</v>
      </c>
      <c r="E63" s="7">
        <f>ROUND(+Nursery!F58,0)</f>
        <v>3535</v>
      </c>
      <c r="F63" s="9">
        <f t="shared" si="0"/>
        <v>5.32</v>
      </c>
      <c r="G63" s="9">
        <f>ROUND(+Nursery!E161*2080,0)</f>
        <v>16328</v>
      </c>
      <c r="H63" s="7">
        <f>ROUND(+Nursery!F161,0)</f>
        <v>3532</v>
      </c>
      <c r="I63" s="9">
        <f t="shared" si="1"/>
        <v>4.62</v>
      </c>
      <c r="J63" s="9"/>
      <c r="K63" s="8">
        <f t="shared" si="2"/>
        <v>-0.13159999999999999</v>
      </c>
    </row>
    <row r="64" spans="2:11" x14ac:dyDescent="0.25">
      <c r="B64">
        <f>+Nursery!A59</f>
        <v>147</v>
      </c>
      <c r="C64" t="str">
        <f>+Nursery!B59</f>
        <v>MID VALLEY HOSPITAL</v>
      </c>
      <c r="D64" s="9">
        <f>ROUND(+Nursery!E59*2080,0)</f>
        <v>0</v>
      </c>
      <c r="E64" s="7">
        <f>ROUND(+Nursery!F59,0)</f>
        <v>353</v>
      </c>
      <c r="F64" s="9" t="str">
        <f t="shared" si="0"/>
        <v/>
      </c>
      <c r="G64" s="9">
        <f>ROUND(+Nursery!E162*2080,0)</f>
        <v>0</v>
      </c>
      <c r="H64" s="7">
        <f>ROUND(+Nursery!F162,0)</f>
        <v>358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148</v>
      </c>
      <c r="C65" t="str">
        <f>+Nursery!B60</f>
        <v>KINDRED HOSPITAL SEATTLE - NORTHGATE</v>
      </c>
      <c r="D65" s="9">
        <f>ROUND(+Nursery!E60*2080,0)</f>
        <v>0</v>
      </c>
      <c r="E65" s="7">
        <f>ROUND(+Nursery!F60,0)</f>
        <v>0</v>
      </c>
      <c r="F65" s="9" t="str">
        <f t="shared" si="0"/>
        <v/>
      </c>
      <c r="G65" s="9">
        <f>ROUND(+Nursery!E163*2080,0)</f>
        <v>0</v>
      </c>
      <c r="H65" s="7">
        <f>ROUND(+Nursery!F163,0)</f>
        <v>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150</v>
      </c>
      <c r="C66" t="str">
        <f>+Nursery!B61</f>
        <v>COULEE MEDICAL CENTER</v>
      </c>
      <c r="D66" s="9">
        <f>ROUND(+Nursery!E61*2080,0)</f>
        <v>0</v>
      </c>
      <c r="E66" s="7">
        <f>ROUND(+Nursery!F61,0)</f>
        <v>84</v>
      </c>
      <c r="F66" s="9" t="str">
        <f t="shared" si="0"/>
        <v/>
      </c>
      <c r="G66" s="9">
        <f>ROUND(+Nursery!E164*2080,0)</f>
        <v>0</v>
      </c>
      <c r="H66" s="7">
        <f>ROUND(+Nursery!F164,0)</f>
        <v>128</v>
      </c>
      <c r="I66" s="9" t="str">
        <f t="shared" si="1"/>
        <v/>
      </c>
      <c r="J66" s="9"/>
      <c r="K66" s="8" t="str">
        <f t="shared" si="2"/>
        <v/>
      </c>
    </row>
    <row r="67" spans="2:11" x14ac:dyDescent="0.25">
      <c r="B67">
        <f>+Nursery!A62</f>
        <v>152</v>
      </c>
      <c r="C67" t="str">
        <f>+Nursery!B62</f>
        <v>MASON GENERAL HOSPITAL</v>
      </c>
      <c r="D67" s="9">
        <f>ROUND(+Nursery!E62*2080,0)</f>
        <v>0</v>
      </c>
      <c r="E67" s="7">
        <f>ROUND(+Nursery!F62,0)</f>
        <v>544</v>
      </c>
      <c r="F67" s="9" t="str">
        <f t="shared" si="0"/>
        <v/>
      </c>
      <c r="G67" s="9">
        <f>ROUND(+Nursery!E165*2080,0)</f>
        <v>0</v>
      </c>
      <c r="H67" s="7">
        <f>ROUND(+Nursery!F165,0)</f>
        <v>604</v>
      </c>
      <c r="I67" s="9" t="str">
        <f t="shared" si="1"/>
        <v/>
      </c>
      <c r="J67" s="9"/>
      <c r="K67" s="8" t="str">
        <f t="shared" si="2"/>
        <v/>
      </c>
    </row>
    <row r="68" spans="2:11" x14ac:dyDescent="0.25">
      <c r="B68">
        <f>+Nursery!A63</f>
        <v>153</v>
      </c>
      <c r="C68" t="str">
        <f>+Nursery!B63</f>
        <v>WHITMAN HOSPITAL AND MEDICAL CENTER</v>
      </c>
      <c r="D68" s="9">
        <f>ROUND(+Nursery!E63*2080,0)</f>
        <v>0</v>
      </c>
      <c r="E68" s="7">
        <f>ROUND(+Nursery!F63,0)</f>
        <v>67</v>
      </c>
      <c r="F68" s="9" t="str">
        <f t="shared" si="0"/>
        <v/>
      </c>
      <c r="G68" s="9">
        <f>ROUND(+Nursery!E166*2080,0)</f>
        <v>0</v>
      </c>
      <c r="H68" s="7">
        <f>ROUND(+Nursery!F166,0)</f>
        <v>69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155</v>
      </c>
      <c r="C69" t="str">
        <f>+Nursery!B64</f>
        <v>UW MEDICINE/VALLEY MEDICAL CENTER</v>
      </c>
      <c r="D69" s="9">
        <f>ROUND(+Nursery!E64*2080,0)</f>
        <v>0</v>
      </c>
      <c r="E69" s="7">
        <f>ROUND(+Nursery!F64,0)</f>
        <v>0</v>
      </c>
      <c r="F69" s="9" t="str">
        <f t="shared" si="0"/>
        <v/>
      </c>
      <c r="G69" s="9">
        <f>ROUND(+Nursery!E167*2080,0)</f>
        <v>0</v>
      </c>
      <c r="H69" s="7">
        <f>ROUND(+Nursery!F167,0)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+Nursery!A65</f>
        <v>156</v>
      </c>
      <c r="C70" t="str">
        <f>+Nursery!B65</f>
        <v>WHIDBEYHEALTH MEDICAL CENTER</v>
      </c>
      <c r="D70" s="9">
        <f>ROUND(+Nursery!E65*2080,0)</f>
        <v>2579</v>
      </c>
      <c r="E70" s="7">
        <f>ROUND(+Nursery!F65,0)</f>
        <v>374</v>
      </c>
      <c r="F70" s="9">
        <f t="shared" si="0"/>
        <v>6.9</v>
      </c>
      <c r="G70" s="9">
        <f>ROUND(+Nursery!E168*2080,0)</f>
        <v>2954</v>
      </c>
      <c r="H70" s="7">
        <f>ROUND(+Nursery!F168,0)</f>
        <v>328</v>
      </c>
      <c r="I70" s="9">
        <f t="shared" si="1"/>
        <v>9.01</v>
      </c>
      <c r="J70" s="9"/>
      <c r="K70" s="8">
        <f t="shared" si="2"/>
        <v>0.30580000000000002</v>
      </c>
    </row>
    <row r="71" spans="2:11" x14ac:dyDescent="0.25">
      <c r="B71">
        <f>+Nursery!A66</f>
        <v>157</v>
      </c>
      <c r="C71" t="str">
        <f>+Nursery!B66</f>
        <v>ST LUKES REHABILIATION INSTITUTE</v>
      </c>
      <c r="D71" s="9">
        <f>ROUND(+Nursery!E66*2080,0)</f>
        <v>0</v>
      </c>
      <c r="E71" s="7">
        <f>ROUND(+Nursery!F66,0)</f>
        <v>0</v>
      </c>
      <c r="F71" s="9" t="str">
        <f t="shared" si="0"/>
        <v/>
      </c>
      <c r="G71" s="9">
        <f>ROUND(+Nursery!E169*2080,0)</f>
        <v>0</v>
      </c>
      <c r="H71" s="7">
        <f>ROUND(+Nursery!F169,0)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158</v>
      </c>
      <c r="C72" t="str">
        <f>+Nursery!B67</f>
        <v>CASCADE MEDICAL CENTER</v>
      </c>
      <c r="D72" s="9">
        <f>ROUND(+Nursery!E67*2080,0)</f>
        <v>0</v>
      </c>
      <c r="E72" s="7">
        <f>ROUND(+Nursery!F67,0)</f>
        <v>0</v>
      </c>
      <c r="F72" s="9" t="str">
        <f t="shared" si="0"/>
        <v/>
      </c>
      <c r="G72" s="9">
        <f>ROUND(+Nursery!E170*2080,0)</f>
        <v>0</v>
      </c>
      <c r="H72" s="7">
        <f>ROUND(+Nursery!F170,0)</f>
        <v>0</v>
      </c>
      <c r="I72" s="9" t="str">
        <f t="shared" si="1"/>
        <v/>
      </c>
      <c r="J72" s="9"/>
      <c r="K72" s="8" t="str">
        <f t="shared" si="2"/>
        <v/>
      </c>
    </row>
    <row r="73" spans="2:11" x14ac:dyDescent="0.25">
      <c r="B73">
        <f>+Nursery!A68</f>
        <v>159</v>
      </c>
      <c r="C73" t="str">
        <f>+Nursery!B68</f>
        <v>PROVIDENCE ST PETER HOSPITAL</v>
      </c>
      <c r="D73" s="9">
        <f>ROUND(+Nursery!E68*2080,0)</f>
        <v>29266</v>
      </c>
      <c r="E73" s="7">
        <f>ROUND(+Nursery!F68,0)</f>
        <v>4854</v>
      </c>
      <c r="F73" s="9">
        <f t="shared" si="0"/>
        <v>6.03</v>
      </c>
      <c r="G73" s="9">
        <f>ROUND(+Nursery!E171*2080,0)</f>
        <v>25418</v>
      </c>
      <c r="H73" s="7">
        <f>ROUND(+Nursery!F171,0)</f>
        <v>4650</v>
      </c>
      <c r="I73" s="9">
        <f t="shared" si="1"/>
        <v>5.47</v>
      </c>
      <c r="J73" s="9"/>
      <c r="K73" s="8">
        <f t="shared" si="2"/>
        <v>-9.2899999999999996E-2</v>
      </c>
    </row>
    <row r="74" spans="2:11" x14ac:dyDescent="0.25">
      <c r="B74">
        <f>+Nursery!A69</f>
        <v>161</v>
      </c>
      <c r="C74" t="str">
        <f>+Nursery!B69</f>
        <v>KADLEC REGIONAL MEDICAL CENTER</v>
      </c>
      <c r="D74" s="9">
        <f>ROUND(+Nursery!E69*2080,0)</f>
        <v>0</v>
      </c>
      <c r="E74" s="7">
        <f>ROUND(+Nursery!F69,0)</f>
        <v>0</v>
      </c>
      <c r="F74" s="9" t="str">
        <f t="shared" si="0"/>
        <v/>
      </c>
      <c r="G74" s="9">
        <f>ROUND(+Nursery!E172*2080,0)</f>
        <v>21</v>
      </c>
      <c r="H74" s="7">
        <f>ROUND(+Nursery!F172,0)</f>
        <v>4761</v>
      </c>
      <c r="I74" s="9">
        <f t="shared" si="1"/>
        <v>0</v>
      </c>
      <c r="J74" s="9"/>
      <c r="K74" s="8" t="str">
        <f t="shared" si="2"/>
        <v/>
      </c>
    </row>
    <row r="75" spans="2:11" x14ac:dyDescent="0.25">
      <c r="B75">
        <f>+Nursery!A70</f>
        <v>162</v>
      </c>
      <c r="C75" t="str">
        <f>+Nursery!B70</f>
        <v>PROVIDENCE SACRED HEART MEDICAL CENTER</v>
      </c>
      <c r="D75" s="9">
        <f>ROUND(+Nursery!E70*2080,0)</f>
        <v>0</v>
      </c>
      <c r="E75" s="7">
        <f>ROUND(+Nursery!F70,0)</f>
        <v>4202</v>
      </c>
      <c r="F75" s="9" t="str">
        <f t="shared" ref="F75:F110" si="3">IF(D75=0,"",IF(E75=0,"",ROUND(D75/E75,2)))</f>
        <v/>
      </c>
      <c r="G75" s="9">
        <f>ROUND(+Nursery!E173*2080,0)</f>
        <v>0</v>
      </c>
      <c r="H75" s="7">
        <f>ROUND(+Nursery!F173,0)</f>
        <v>4184</v>
      </c>
      <c r="I75" s="9" t="str">
        <f t="shared" ref="I75:I110" si="4">IF(G75=0,"",IF(H75=0,"",ROUND(G75/H75,2)))</f>
        <v/>
      </c>
      <c r="J75" s="9"/>
      <c r="K75" s="8" t="str">
        <f t="shared" ref="K75:K110" si="5">IF(D75=0,"",IF(E75=0,"",IF(G75=0,"",IF(H75=0,"",ROUND(I75/F75-1,4)))))</f>
        <v/>
      </c>
    </row>
    <row r="76" spans="2:11" x14ac:dyDescent="0.25">
      <c r="B76">
        <f>+Nursery!A71</f>
        <v>164</v>
      </c>
      <c r="C76" t="str">
        <f>+Nursery!B71</f>
        <v>EVERGREENHEALTH MEDICAL CENTER</v>
      </c>
      <c r="D76" s="9">
        <f>ROUND(+Nursery!E71*2080,0)</f>
        <v>0</v>
      </c>
      <c r="E76" s="7">
        <f>ROUND(+Nursery!F71,0)</f>
        <v>0</v>
      </c>
      <c r="F76" s="9" t="str">
        <f t="shared" si="3"/>
        <v/>
      </c>
      <c r="G76" s="9">
        <f>ROUND(+Nursery!E174*2080,0)</f>
        <v>0</v>
      </c>
      <c r="H76" s="7">
        <f>ROUND(+Nursery!F174,0)</f>
        <v>0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165</v>
      </c>
      <c r="C77" t="str">
        <f>+Nursery!B72</f>
        <v>LAKE CHELAN COMMUNITY HOSPITAL</v>
      </c>
      <c r="D77" s="9">
        <f>ROUND(+Nursery!E72*2080,0)</f>
        <v>1123</v>
      </c>
      <c r="E77" s="7">
        <f>ROUND(+Nursery!F72,0)</f>
        <v>137</v>
      </c>
      <c r="F77" s="9">
        <f t="shared" si="3"/>
        <v>8.1999999999999993</v>
      </c>
      <c r="G77" s="9">
        <f>ROUND(+Nursery!E175*2080,0)</f>
        <v>1373</v>
      </c>
      <c r="H77" s="7">
        <f>ROUND(+Nursery!F175,0)</f>
        <v>180</v>
      </c>
      <c r="I77" s="9">
        <f t="shared" si="4"/>
        <v>7.63</v>
      </c>
      <c r="J77" s="9"/>
      <c r="K77" s="8">
        <f t="shared" si="5"/>
        <v>-6.9500000000000006E-2</v>
      </c>
    </row>
    <row r="78" spans="2:11" x14ac:dyDescent="0.25">
      <c r="B78">
        <f>+Nursery!A73</f>
        <v>167</v>
      </c>
      <c r="C78" t="str">
        <f>+Nursery!B73</f>
        <v>FERRY COUNTY MEMORIAL HOSPITAL</v>
      </c>
      <c r="D78" s="9">
        <f>ROUND(+Nursery!E73*2080,0)</f>
        <v>0</v>
      </c>
      <c r="E78" s="7">
        <f>ROUND(+Nursery!F73,0)</f>
        <v>0</v>
      </c>
      <c r="F78" s="9" t="str">
        <f t="shared" si="3"/>
        <v/>
      </c>
      <c r="G78" s="9">
        <f>ROUND(+Nursery!E176*2080,0)</f>
        <v>0</v>
      </c>
      <c r="H78" s="7">
        <f>ROUND(+Nursery!F176,0)</f>
        <v>0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+Nursery!A74</f>
        <v>168</v>
      </c>
      <c r="C79" t="str">
        <f>+Nursery!B74</f>
        <v>CENTRAL WASHINGTON HOSPITAL</v>
      </c>
      <c r="D79" s="9">
        <f>ROUND(+Nursery!E74*2080,0)</f>
        <v>0</v>
      </c>
      <c r="E79" s="7">
        <f>ROUND(+Nursery!F74,0)</f>
        <v>2145</v>
      </c>
      <c r="F79" s="9" t="str">
        <f t="shared" si="3"/>
        <v/>
      </c>
      <c r="G79" s="9">
        <f>ROUND(+Nursery!E177*2080,0)</f>
        <v>0</v>
      </c>
      <c r="H79" s="7">
        <f>ROUND(+Nursery!F177,0)</f>
        <v>1940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170</v>
      </c>
      <c r="C80" t="str">
        <f>+Nursery!B75</f>
        <v>PEACEHEALTH SOUTHWEST MEDICAL CENTER</v>
      </c>
      <c r="D80" s="9">
        <f>ROUND(+Nursery!E75*2080,0)</f>
        <v>0</v>
      </c>
      <c r="E80" s="7">
        <f>ROUND(+Nursery!F75,0)</f>
        <v>0</v>
      </c>
      <c r="F80" s="9" t="str">
        <f t="shared" si="3"/>
        <v/>
      </c>
      <c r="G80" s="9">
        <f>ROUND(+Nursery!E178*2080,0)</f>
        <v>0</v>
      </c>
      <c r="H80" s="7">
        <f>ROUND(+Nursery!F178,0)</f>
        <v>0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172</v>
      </c>
      <c r="C81" t="str">
        <f>+Nursery!B76</f>
        <v>PULLMAN REGIONAL HOSPITAL</v>
      </c>
      <c r="D81" s="9">
        <f>ROUND(+Nursery!E76*2080,0)</f>
        <v>0</v>
      </c>
      <c r="E81" s="7">
        <f>ROUND(+Nursery!F76,0)</f>
        <v>874</v>
      </c>
      <c r="F81" s="9" t="str">
        <f t="shared" si="3"/>
        <v/>
      </c>
      <c r="G81" s="9">
        <f>ROUND(+Nursery!E179*2080,0)</f>
        <v>0</v>
      </c>
      <c r="H81" s="7">
        <f>ROUND(+Nursery!F179,0)</f>
        <v>818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173</v>
      </c>
      <c r="C82" t="str">
        <f>+Nursery!B77</f>
        <v>MORTON GENERAL HOSPITAL</v>
      </c>
      <c r="D82" s="9">
        <f>ROUND(+Nursery!E77*2080,0)</f>
        <v>0</v>
      </c>
      <c r="E82" s="7">
        <f>ROUND(+Nursery!F77,0)</f>
        <v>0</v>
      </c>
      <c r="F82" s="9" t="str">
        <f t="shared" si="3"/>
        <v/>
      </c>
      <c r="G82" s="9">
        <f>ROUND(+Nursery!E180*2080,0)</f>
        <v>0</v>
      </c>
      <c r="H82" s="7">
        <f>ROUND(+Nursery!F180,0)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175</v>
      </c>
      <c r="C83" t="str">
        <f>+Nursery!B78</f>
        <v>MARY BRIDGE CHILDRENS HEALTH CENTER</v>
      </c>
      <c r="D83" s="9">
        <f>ROUND(+Nursery!E78*2080,0)</f>
        <v>0</v>
      </c>
      <c r="E83" s="7">
        <f>ROUND(+Nursery!F78,0)</f>
        <v>0</v>
      </c>
      <c r="F83" s="9" t="str">
        <f t="shared" si="3"/>
        <v/>
      </c>
      <c r="G83" s="9">
        <f>ROUND(+Nursery!E181*2080,0)</f>
        <v>0</v>
      </c>
      <c r="H83" s="7">
        <f>ROUND(+Nursery!F181,0)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176</v>
      </c>
      <c r="C84" t="str">
        <f>+Nursery!B79</f>
        <v>TACOMA GENERAL/ALLENMORE HOSPITAL</v>
      </c>
      <c r="D84" s="9">
        <f>ROUND(+Nursery!E79*2080,0)</f>
        <v>0</v>
      </c>
      <c r="E84" s="7">
        <f>ROUND(+Nursery!F79,0)</f>
        <v>0</v>
      </c>
      <c r="F84" s="9" t="str">
        <f t="shared" si="3"/>
        <v/>
      </c>
      <c r="G84" s="9">
        <f>ROUND(+Nursery!E182*2080,0)</f>
        <v>0</v>
      </c>
      <c r="H84" s="7">
        <f>ROUND(+Nursery!F182,0)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180</v>
      </c>
      <c r="C85" t="str">
        <f>+Nursery!B80</f>
        <v>MULTICARE VALLEY HOSPITAL</v>
      </c>
      <c r="D85" s="9">
        <f>ROUND(+Nursery!E80*2080,0)</f>
        <v>0</v>
      </c>
      <c r="E85" s="7">
        <f>ROUND(+Nursery!F80,0)</f>
        <v>157</v>
      </c>
      <c r="F85" s="9" t="str">
        <f t="shared" si="3"/>
        <v/>
      </c>
      <c r="G85" s="9">
        <f>ROUND(+Nursery!E183*2080,0)</f>
        <v>0</v>
      </c>
      <c r="H85" s="7">
        <f>ROUND(+Nursery!F183,0)</f>
        <v>137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183</v>
      </c>
      <c r="C86" t="str">
        <f>+Nursery!B81</f>
        <v>MULTICARE AUBURN MEDICAL CENTER</v>
      </c>
      <c r="D86" s="9">
        <f>ROUND(+Nursery!E81*2080,0)</f>
        <v>0</v>
      </c>
      <c r="E86" s="7">
        <f>ROUND(+Nursery!F81,0)</f>
        <v>0</v>
      </c>
      <c r="F86" s="9" t="str">
        <f t="shared" si="3"/>
        <v/>
      </c>
      <c r="G86" s="9">
        <f>ROUND(+Nursery!E184*2080,0)</f>
        <v>0</v>
      </c>
      <c r="H86" s="7">
        <f>ROUND(+Nursery!F184,0)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186</v>
      </c>
      <c r="C87" t="str">
        <f>+Nursery!B82</f>
        <v>SUMMIT PACIFIC MEDICAL CENTER</v>
      </c>
      <c r="D87" s="9">
        <f>ROUND(+Nursery!E82*2080,0)</f>
        <v>0</v>
      </c>
      <c r="E87" s="7">
        <f>ROUND(+Nursery!F82,0)</f>
        <v>0</v>
      </c>
      <c r="F87" s="9" t="str">
        <f t="shared" si="3"/>
        <v/>
      </c>
      <c r="G87" s="9">
        <f>ROUND(+Nursery!E185*2080,0)</f>
        <v>0</v>
      </c>
      <c r="H87" s="7">
        <f>ROUND(+Nursery!F185,0)</f>
        <v>0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+Nursery!A83</f>
        <v>191</v>
      </c>
      <c r="C88" t="str">
        <f>+Nursery!B83</f>
        <v>PROVIDENCE CENTRALIA HOSPITAL</v>
      </c>
      <c r="D88" s="9">
        <f>ROUND(+Nursery!E83*2080,0)</f>
        <v>0</v>
      </c>
      <c r="E88" s="7">
        <f>ROUND(+Nursery!F83,0)</f>
        <v>1072</v>
      </c>
      <c r="F88" s="9" t="str">
        <f t="shared" si="3"/>
        <v/>
      </c>
      <c r="G88" s="9">
        <f>ROUND(+Nursery!E186*2080,0)</f>
        <v>0</v>
      </c>
      <c r="H88" s="7">
        <f>ROUND(+Nursery!F186,0)</f>
        <v>1227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193</v>
      </c>
      <c r="C89" t="str">
        <f>+Nursery!B84</f>
        <v>PROVIDENCE MOUNT CARMEL HOSPITAL</v>
      </c>
      <c r="D89" s="9">
        <f>ROUND(+Nursery!E84*2080,0)</f>
        <v>0</v>
      </c>
      <c r="E89" s="7">
        <f>ROUND(+Nursery!F84,0)</f>
        <v>0</v>
      </c>
      <c r="F89" s="9" t="str">
        <f t="shared" si="3"/>
        <v/>
      </c>
      <c r="G89" s="9">
        <f>ROUND(+Nursery!E187*2080,0)</f>
        <v>0</v>
      </c>
      <c r="H89" s="7">
        <f>ROUND(+Nursery!F187,0)</f>
        <v>361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194</v>
      </c>
      <c r="C90" t="str">
        <f>+Nursery!B85</f>
        <v>PROVIDENCE ST JOSEPHS HOSPITAL</v>
      </c>
      <c r="D90" s="9">
        <f>ROUND(+Nursery!E85*2080,0)</f>
        <v>0</v>
      </c>
      <c r="E90" s="7">
        <f>ROUND(+Nursery!F85,0)</f>
        <v>0</v>
      </c>
      <c r="F90" s="9" t="str">
        <f t="shared" si="3"/>
        <v/>
      </c>
      <c r="G90" s="9">
        <f>ROUND(+Nursery!E188*2080,0)</f>
        <v>0</v>
      </c>
      <c r="H90" s="7">
        <f>ROUND(+Nursery!F188,0)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195</v>
      </c>
      <c r="C91" t="str">
        <f>+Nursery!B86</f>
        <v>SNOQUALMIE VALLEY HOSPITAL</v>
      </c>
      <c r="D91" s="9">
        <f>ROUND(+Nursery!E86*2080,0)</f>
        <v>0</v>
      </c>
      <c r="E91" s="7">
        <f>ROUND(+Nursery!F86,0)</f>
        <v>0</v>
      </c>
      <c r="F91" s="9" t="str">
        <f t="shared" si="3"/>
        <v/>
      </c>
      <c r="G91" s="9">
        <f>ROUND(+Nursery!E189*2080,0)</f>
        <v>0</v>
      </c>
      <c r="H91" s="7">
        <f>ROUND(+Nursery!F189,0)</f>
        <v>0</v>
      </c>
      <c r="I91" s="9" t="str">
        <f t="shared" si="4"/>
        <v/>
      </c>
      <c r="J91" s="9"/>
      <c r="K91" s="8" t="str">
        <f t="shared" si="5"/>
        <v/>
      </c>
    </row>
    <row r="92" spans="2:11" x14ac:dyDescent="0.25">
      <c r="B92">
        <f>+Nursery!A87</f>
        <v>197</v>
      </c>
      <c r="C92" t="str">
        <f>+Nursery!B87</f>
        <v>CAPITAL MEDICAL CENTER</v>
      </c>
      <c r="D92" s="9">
        <f>ROUND(+Nursery!E87*2080,0)</f>
        <v>1310</v>
      </c>
      <c r="E92" s="7">
        <f>ROUND(+Nursery!F87,0)</f>
        <v>1106</v>
      </c>
      <c r="F92" s="9">
        <f t="shared" si="3"/>
        <v>1.18</v>
      </c>
      <c r="G92" s="9">
        <f>ROUND(+Nursery!E190*2080,0)</f>
        <v>1373</v>
      </c>
      <c r="H92" s="7">
        <f>ROUND(+Nursery!F190,0)</f>
        <v>1136</v>
      </c>
      <c r="I92" s="9">
        <f t="shared" si="4"/>
        <v>1.21</v>
      </c>
      <c r="J92" s="9"/>
      <c r="K92" s="8">
        <f t="shared" si="5"/>
        <v>2.5399999999999999E-2</v>
      </c>
    </row>
    <row r="93" spans="2:11" x14ac:dyDescent="0.25">
      <c r="B93">
        <f>+Nursery!A88</f>
        <v>198</v>
      </c>
      <c r="C93" t="str">
        <f>+Nursery!B88</f>
        <v>ASTRIA SUNNYSIDE HOSPITAL</v>
      </c>
      <c r="D93" s="9">
        <f>ROUND(+Nursery!E88*2080,0)</f>
        <v>0</v>
      </c>
      <c r="E93" s="7">
        <f>ROUND(+Nursery!F88,0)</f>
        <v>865</v>
      </c>
      <c r="F93" s="9" t="str">
        <f t="shared" si="3"/>
        <v/>
      </c>
      <c r="G93" s="9">
        <f>ROUND(+Nursery!E191*2080,0)</f>
        <v>0</v>
      </c>
      <c r="H93" s="7">
        <f>ROUND(+Nursery!F191,0)</f>
        <v>828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199</v>
      </c>
      <c r="C94" t="str">
        <f>+Nursery!B89</f>
        <v>ASTRIA TOPPENISH HOSPITAL</v>
      </c>
      <c r="D94" s="9">
        <f>ROUND(+Nursery!E89*2080,0)</f>
        <v>0</v>
      </c>
      <c r="E94" s="7">
        <f>ROUND(+Nursery!F89,0)</f>
        <v>811</v>
      </c>
      <c r="F94" s="9" t="str">
        <f t="shared" si="3"/>
        <v/>
      </c>
      <c r="G94" s="9">
        <f>ROUND(+Nursery!E192*2080,0)</f>
        <v>0</v>
      </c>
      <c r="H94" s="7">
        <f>ROUND(+Nursery!F192,0)</f>
        <v>805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+Nursery!A90</f>
        <v>201</v>
      </c>
      <c r="C95" t="str">
        <f>+Nursery!B90</f>
        <v>ST FRANCIS COMMUNITY HOSPITAL</v>
      </c>
      <c r="D95" s="9">
        <f>ROUND(+Nursery!E90*2080,0)</f>
        <v>0</v>
      </c>
      <c r="E95" s="7">
        <f>ROUND(+Nursery!F90,0)</f>
        <v>0</v>
      </c>
      <c r="F95" s="9" t="str">
        <f t="shared" si="3"/>
        <v/>
      </c>
      <c r="G95" s="9">
        <f>ROUND(+Nursery!E193*2080,0)</f>
        <v>0</v>
      </c>
      <c r="H95" s="7">
        <f>ROUND(+Nursery!F193,0)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202</v>
      </c>
      <c r="C96" t="str">
        <f>+Nursery!B91</f>
        <v>REGIONAL HOSPITAL</v>
      </c>
      <c r="D96" s="9">
        <f>ROUND(+Nursery!E91*2080,0)</f>
        <v>0</v>
      </c>
      <c r="E96" s="7">
        <f>ROUND(+Nursery!F91,0)</f>
        <v>0</v>
      </c>
      <c r="F96" s="9" t="str">
        <f t="shared" si="3"/>
        <v/>
      </c>
      <c r="G96" s="9">
        <f>ROUND(+Nursery!E194*2080,0)</f>
        <v>0</v>
      </c>
      <c r="H96" s="7">
        <f>ROUND(+Nursery!F194,0)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204</v>
      </c>
      <c r="C97" t="str">
        <f>+Nursery!B92</f>
        <v>SEATTLE CANCER CARE ALLIANCE</v>
      </c>
      <c r="D97" s="9">
        <f>ROUND(+Nursery!E92*2080,0)</f>
        <v>0</v>
      </c>
      <c r="E97" s="7">
        <f>ROUND(+Nursery!F92,0)</f>
        <v>0</v>
      </c>
      <c r="F97" s="9" t="str">
        <f t="shared" si="3"/>
        <v/>
      </c>
      <c r="G97" s="9">
        <f>ROUND(+Nursery!E195*2080,0)</f>
        <v>0</v>
      </c>
      <c r="H97" s="7">
        <f>ROUND(+Nursery!F195,0)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205</v>
      </c>
      <c r="C98" t="str">
        <f>+Nursery!B93</f>
        <v>WENATCHEE VALLEY HOSPITAL</v>
      </c>
      <c r="D98" s="9">
        <f>ROUND(+Nursery!E93*2080,0)</f>
        <v>0</v>
      </c>
      <c r="E98" s="7">
        <f>ROUND(+Nursery!F93,0)</f>
        <v>0</v>
      </c>
      <c r="F98" s="9" t="str">
        <f t="shared" si="3"/>
        <v/>
      </c>
      <c r="G98" s="9">
        <f>ROUND(+Nursery!E196*2080,0)</f>
        <v>0</v>
      </c>
      <c r="H98" s="7">
        <f>ROUND(+Nursery!F196,0)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206</v>
      </c>
      <c r="C99" t="str">
        <f>+Nursery!B94</f>
        <v>PEACEHEALTH UNITED GENERAL MEDICAL CENTER</v>
      </c>
      <c r="D99" s="9">
        <f>ROUND(+Nursery!E94*2080,0)</f>
        <v>0</v>
      </c>
      <c r="E99" s="7">
        <f>ROUND(+Nursery!F94,0)</f>
        <v>0</v>
      </c>
      <c r="F99" s="9" t="str">
        <f t="shared" si="3"/>
        <v/>
      </c>
      <c r="G99" s="9">
        <f>ROUND(+Nursery!E197*2080,0)</f>
        <v>0</v>
      </c>
      <c r="H99" s="7">
        <f>ROUND(+Nursery!F197,0)</f>
        <v>0</v>
      </c>
      <c r="I99" s="9" t="str">
        <f t="shared" si="4"/>
        <v/>
      </c>
      <c r="J99" s="9"/>
      <c r="K99" s="8" t="str">
        <f t="shared" si="5"/>
        <v/>
      </c>
    </row>
    <row r="100" spans="2:11" x14ac:dyDescent="0.25">
      <c r="B100">
        <f>+Nursery!A95</f>
        <v>207</v>
      </c>
      <c r="C100" t="str">
        <f>+Nursery!B95</f>
        <v>SKAGIT REGIONAL HEALTH</v>
      </c>
      <c r="D100" s="9">
        <f>ROUND(+Nursery!E95*2080,0)</f>
        <v>9194</v>
      </c>
      <c r="E100" s="7">
        <f>ROUND(+Nursery!F95,0)</f>
        <v>2657</v>
      </c>
      <c r="F100" s="9">
        <f t="shared" si="3"/>
        <v>3.46</v>
      </c>
      <c r="G100" s="9">
        <f>ROUND(+Nursery!E198*2080,0)</f>
        <v>7446</v>
      </c>
      <c r="H100" s="7">
        <f>ROUND(+Nursery!F198,0)</f>
        <v>2403</v>
      </c>
      <c r="I100" s="9">
        <f t="shared" si="4"/>
        <v>3.1</v>
      </c>
      <c r="J100" s="9"/>
      <c r="K100" s="8">
        <f t="shared" si="5"/>
        <v>-0.104</v>
      </c>
    </row>
    <row r="101" spans="2:11" x14ac:dyDescent="0.25">
      <c r="B101">
        <f>+Nursery!A96</f>
        <v>208</v>
      </c>
      <c r="C101" t="str">
        <f>+Nursery!B96</f>
        <v>LEGACY SALMON CREEK HOSPITAL</v>
      </c>
      <c r="D101" s="9">
        <f>ROUND(+Nursery!E96*2080,0)</f>
        <v>0</v>
      </c>
      <c r="E101" s="7">
        <f>ROUND(+Nursery!F96,0)</f>
        <v>0</v>
      </c>
      <c r="F101" s="9" t="str">
        <f t="shared" si="3"/>
        <v/>
      </c>
      <c r="G101" s="9">
        <f>ROUND(+Nursery!E199*2080,0)</f>
        <v>0</v>
      </c>
      <c r="H101" s="7">
        <f>ROUND(+Nursery!F199,0)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209</v>
      </c>
      <c r="C102" t="str">
        <f>+Nursery!B97</f>
        <v>ST ANTHONY HOSPITAL</v>
      </c>
      <c r="D102" s="9">
        <f>ROUND(+Nursery!E97*2080,0)</f>
        <v>0</v>
      </c>
      <c r="E102" s="7">
        <f>ROUND(+Nursery!F97,0)</f>
        <v>0</v>
      </c>
      <c r="F102" s="9" t="str">
        <f t="shared" si="3"/>
        <v/>
      </c>
      <c r="G102" s="9">
        <f>ROUND(+Nursery!E200*2080,0)</f>
        <v>0</v>
      </c>
      <c r="H102" s="7">
        <f>ROUND(+Nursery!F200,0)</f>
        <v>0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210</v>
      </c>
      <c r="C103" t="str">
        <f>+Nursery!B98</f>
        <v>SWEDISH MEDICAL CENTER - ISSAQUAH CAMPUS</v>
      </c>
      <c r="D103" s="9">
        <f>ROUND(+Nursery!E98*2080,0)</f>
        <v>0</v>
      </c>
      <c r="E103" s="7">
        <f>ROUND(+Nursery!F98,0)</f>
        <v>2048</v>
      </c>
      <c r="F103" s="9" t="str">
        <f t="shared" si="3"/>
        <v/>
      </c>
      <c r="G103" s="9">
        <f>ROUND(+Nursery!E201*2080,0)</f>
        <v>18762</v>
      </c>
      <c r="H103" s="7">
        <f>ROUND(+Nursery!F201,0)</f>
        <v>2517</v>
      </c>
      <c r="I103" s="9">
        <f t="shared" si="4"/>
        <v>7.45</v>
      </c>
      <c r="J103" s="9"/>
      <c r="K103" s="8" t="str">
        <f t="shared" si="5"/>
        <v/>
      </c>
    </row>
    <row r="104" spans="2:11" x14ac:dyDescent="0.25">
      <c r="B104">
        <f>+Nursery!A99</f>
        <v>211</v>
      </c>
      <c r="C104" t="str">
        <f>+Nursery!B99</f>
        <v>PEACEHEALTH PEACE ISLAND MEDICAL CENTER</v>
      </c>
      <c r="D104" s="9">
        <f>ROUND(+Nursery!E99*2080,0)</f>
        <v>0</v>
      </c>
      <c r="E104" s="7">
        <f>ROUND(+Nursery!F99,0)</f>
        <v>0</v>
      </c>
      <c r="F104" s="9" t="str">
        <f t="shared" si="3"/>
        <v/>
      </c>
      <c r="G104" s="9">
        <f>ROUND(+Nursery!E202*2080,0)</f>
        <v>0</v>
      </c>
      <c r="H104" s="7">
        <f>ROUND(+Nursery!F202,0)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904</v>
      </c>
      <c r="C105" t="str">
        <f>+Nursery!B100</f>
        <v>BHC FAIRFAX HOSPITAL</v>
      </c>
      <c r="D105" s="9">
        <f>ROUND(+Nursery!E100*2080,0)</f>
        <v>0</v>
      </c>
      <c r="E105" s="7">
        <f>ROUND(+Nursery!F100,0)</f>
        <v>0</v>
      </c>
      <c r="F105" s="9" t="str">
        <f t="shared" si="3"/>
        <v/>
      </c>
      <c r="G105" s="9">
        <f>ROUND(+Nursery!E203*2080,0)</f>
        <v>0</v>
      </c>
      <c r="H105" s="7">
        <f>ROUND(+Nursery!F203,0)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915</v>
      </c>
      <c r="C106" t="str">
        <f>+Nursery!B101</f>
        <v>LOURDES COUNSELING CENTER</v>
      </c>
      <c r="D106" s="9">
        <f>ROUND(+Nursery!E101*2080,0)</f>
        <v>0</v>
      </c>
      <c r="E106" s="7">
        <f>ROUND(+Nursery!F101,0)</f>
        <v>0</v>
      </c>
      <c r="F106" s="9" t="str">
        <f t="shared" si="3"/>
        <v/>
      </c>
      <c r="G106" s="9">
        <f>ROUND(+Nursery!E204*2080,0)</f>
        <v>0</v>
      </c>
      <c r="H106" s="7">
        <f>ROUND(+Nursery!F204,0)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919</v>
      </c>
      <c r="C107" t="str">
        <f>+Nursery!B102</f>
        <v>NAVOS</v>
      </c>
      <c r="D107" s="9">
        <f>ROUND(+Nursery!E102*2080,0)</f>
        <v>0</v>
      </c>
      <c r="E107" s="7">
        <f>ROUND(+Nursery!F102,0)</f>
        <v>0</v>
      </c>
      <c r="F107" s="9" t="str">
        <f t="shared" si="3"/>
        <v/>
      </c>
      <c r="G107" s="9">
        <f>ROUND(+Nursery!E205*2080,0)</f>
        <v>0</v>
      </c>
      <c r="H107" s="7">
        <f>ROUND(+Nursery!F205,0)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+Nursery!A103</f>
        <v>921</v>
      </c>
      <c r="C108" t="str">
        <f>+Nursery!B103</f>
        <v>CASCADE BEHAVIORAL HOSPITAL</v>
      </c>
      <c r="D108" s="9">
        <f>ROUND(+Nursery!E103*2080,0)</f>
        <v>0</v>
      </c>
      <c r="E108" s="7">
        <f>ROUND(+Nursery!F103,0)</f>
        <v>0</v>
      </c>
      <c r="F108" s="9" t="str">
        <f t="shared" si="3"/>
        <v/>
      </c>
      <c r="G108" s="9">
        <f>ROUND(+Nursery!E206*2080,0)</f>
        <v>0</v>
      </c>
      <c r="H108" s="7">
        <f>ROUND(+Nursery!F206,0)</f>
        <v>0</v>
      </c>
      <c r="I108" s="9" t="str">
        <f t="shared" si="4"/>
        <v/>
      </c>
      <c r="J108" s="9"/>
      <c r="K108" s="8" t="str">
        <f t="shared" si="5"/>
        <v/>
      </c>
    </row>
    <row r="109" spans="2:11" x14ac:dyDescent="0.25">
      <c r="B109">
        <f>+Nursery!A104</f>
        <v>922</v>
      </c>
      <c r="C109" t="str">
        <f>+Nursery!B104</f>
        <v>BHC FAIRFAX HOSPITAL NORTH</v>
      </c>
      <c r="D109" s="9">
        <f>ROUND(+Nursery!E104*2080,0)</f>
        <v>0</v>
      </c>
      <c r="E109" s="7">
        <f>ROUND(+Nursery!F104,0)</f>
        <v>0</v>
      </c>
      <c r="F109" s="9" t="str">
        <f t="shared" si="3"/>
        <v/>
      </c>
      <c r="G109" s="9">
        <f>ROUND(+Nursery!E207*2080,0)</f>
        <v>0</v>
      </c>
      <c r="H109" s="7">
        <f>ROUND(+Nursery!F207,0)</f>
        <v>0</v>
      </c>
      <c r="I109" s="9" t="str">
        <f t="shared" si="4"/>
        <v/>
      </c>
      <c r="J109" s="9"/>
      <c r="K109" s="8" t="str">
        <f t="shared" si="5"/>
        <v/>
      </c>
    </row>
    <row r="110" spans="2:11" x14ac:dyDescent="0.25">
      <c r="B110">
        <f>+Nursery!A105</f>
        <v>923</v>
      </c>
      <c r="C110" t="str">
        <f>+Nursery!B105</f>
        <v>FAIRFAX BEHAVIORAL HEALTH MONROE</v>
      </c>
      <c r="D110" s="9">
        <f>ROUND(+Nursery!E105*2080,0)</f>
        <v>0</v>
      </c>
      <c r="E110" s="7">
        <f>ROUND(+Nursery!F105,0)</f>
        <v>0</v>
      </c>
      <c r="F110" s="9" t="str">
        <f t="shared" si="3"/>
        <v/>
      </c>
      <c r="G110" s="9">
        <f>ROUND(+Nursery!E208*2080,0)</f>
        <v>0</v>
      </c>
      <c r="H110" s="7">
        <f>ROUND(+Nursery!F208,0)</f>
        <v>0</v>
      </c>
      <c r="I110" s="9" t="str">
        <f t="shared" si="4"/>
        <v/>
      </c>
      <c r="J110" s="9"/>
      <c r="K110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109"/>
  <sheetViews>
    <sheetView zoomScale="75" workbookViewId="0">
      <selection activeCell="B10" sqref="B10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5" max="5" width="11" bestFit="1" customWidth="1"/>
    <col min="6" max="6" width="8.109375" bestFit="1" customWidth="1"/>
    <col min="8" max="8" width="11" bestFit="1" customWidth="1"/>
    <col min="9" max="9" width="9.33203125" bestFit="1" customWidth="1"/>
    <col min="10" max="10" width="2.6640625" customWidth="1"/>
    <col min="11" max="11" width="9.33203125" bestFit="1" customWidth="1"/>
  </cols>
  <sheetData>
    <row r="1" spans="1:11" x14ac:dyDescent="0.25">
      <c r="A1" s="1" t="s">
        <v>49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135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50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5">
        <v>2005</v>
      </c>
      <c r="F7" s="3">
        <f>+E7</f>
        <v>2005</v>
      </c>
      <c r="G7" s="3"/>
      <c r="H7" s="5">
        <f>+F7+1</f>
        <v>2006</v>
      </c>
      <c r="I7" s="3">
        <f>+H7</f>
        <v>2006</v>
      </c>
    </row>
    <row r="8" spans="1:11" x14ac:dyDescent="0.25">
      <c r="A8" s="3"/>
      <c r="B8" s="3"/>
      <c r="C8" s="3"/>
      <c r="D8" s="5" t="s">
        <v>51</v>
      </c>
      <c r="E8" s="5" t="s">
        <v>52</v>
      </c>
      <c r="G8" s="5" t="s">
        <v>51</v>
      </c>
      <c r="H8" s="5" t="s">
        <v>52</v>
      </c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53</v>
      </c>
      <c r="E9" s="5" t="s">
        <v>53</v>
      </c>
      <c r="F9" s="5" t="s">
        <v>54</v>
      </c>
      <c r="G9" s="5" t="s">
        <v>53</v>
      </c>
      <c r="H9" s="5" t="s">
        <v>53</v>
      </c>
      <c r="I9" s="5" t="s">
        <v>54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ROUND(+Nursery!F5,0)</f>
        <v>12745</v>
      </c>
      <c r="E10" s="7">
        <f>ROUND(+Nursery!V5*365,0)</f>
        <v>26280</v>
      </c>
      <c r="F10" s="8">
        <f>IF(D10=0,"",IF(E10=0,"",D10/E10))</f>
        <v>0.48496955859969559</v>
      </c>
      <c r="G10" s="7">
        <f>ROUND(+Nursery!F108,0)</f>
        <v>13415</v>
      </c>
      <c r="H10" s="7">
        <f>ROUND(+Nursery!V108*365,0)</f>
        <v>33580</v>
      </c>
      <c r="I10" s="8">
        <f>IF(G10=0,"",IF(H10=0,"",G10/H10))</f>
        <v>0.39949374627754614</v>
      </c>
      <c r="J10" s="8"/>
      <c r="K10" s="8">
        <f>IF(D10=0,"",IF(E10=0,"",IF(G10=0,"",IF(H10=0,"",ROUND(I10/F10-1,4)))))</f>
        <v>-0.1762</v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ROUND(+Nursery!F6,0)</f>
        <v>0</v>
      </c>
      <c r="E11" s="7">
        <f>ROUND(+Nursery!V6*365,0)</f>
        <v>0</v>
      </c>
      <c r="F11" s="8" t="str">
        <f t="shared" ref="F11:F74" si="0">IF(D11=0,"",IF(E11=0,"",D11/E11))</f>
        <v/>
      </c>
      <c r="G11" s="7">
        <f>ROUND(+Nursery!F109,0)</f>
        <v>0</v>
      </c>
      <c r="H11" s="7">
        <f>ROUND(+Nursery!V109*365,0)</f>
        <v>0</v>
      </c>
      <c r="I11" s="8" t="str">
        <f t="shared" ref="I11:I74" si="1">IF(G11=0,"",IF(H11=0,"",G11/H11))</f>
        <v/>
      </c>
      <c r="J11" s="8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ROUND(+Nursery!F7,0)</f>
        <v>0</v>
      </c>
      <c r="E12" s="7">
        <f>ROUND(+Nursery!V7*365,0)</f>
        <v>0</v>
      </c>
      <c r="F12" s="8" t="str">
        <f t="shared" si="0"/>
        <v/>
      </c>
      <c r="G12" s="7">
        <f>ROUND(+Nursery!F110,0)</f>
        <v>0</v>
      </c>
      <c r="H12" s="7">
        <f>ROUND(+Nursery!V110*365,0)</f>
        <v>0</v>
      </c>
      <c r="I12" s="8" t="str">
        <f t="shared" si="1"/>
        <v/>
      </c>
      <c r="J12" s="8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ROUND(+Nursery!F8,0)</f>
        <v>0</v>
      </c>
      <c r="E13" s="7">
        <f>ROUND(+Nursery!V8*365,0)</f>
        <v>0</v>
      </c>
      <c r="F13" s="8" t="str">
        <f t="shared" si="0"/>
        <v/>
      </c>
      <c r="G13" s="7">
        <f>ROUND(+Nursery!F111,0)</f>
        <v>0</v>
      </c>
      <c r="H13" s="7">
        <f>ROUND(+Nursery!V111*365,0)</f>
        <v>0</v>
      </c>
      <c r="I13" s="8" t="str">
        <f t="shared" si="1"/>
        <v/>
      </c>
      <c r="J13" s="8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ROUND(+Nursery!F9,0)</f>
        <v>0</v>
      </c>
      <c r="E14" s="7">
        <f>ROUND(+Nursery!V9*365,0)</f>
        <v>0</v>
      </c>
      <c r="F14" s="8" t="str">
        <f t="shared" si="0"/>
        <v/>
      </c>
      <c r="G14" s="7">
        <f>ROUND(+Nursery!F112,0)</f>
        <v>0</v>
      </c>
      <c r="H14" s="7">
        <f>ROUND(+Nursery!V112*365,0)</f>
        <v>0</v>
      </c>
      <c r="I14" s="8" t="str">
        <f t="shared" si="1"/>
        <v/>
      </c>
      <c r="J14" s="8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ROUND(+Nursery!F10,0)</f>
        <v>299</v>
      </c>
      <c r="E15" s="7">
        <f>ROUND(+Nursery!V10*365,0)</f>
        <v>9125</v>
      </c>
      <c r="F15" s="8">
        <f t="shared" si="0"/>
        <v>3.2767123287671236E-2</v>
      </c>
      <c r="G15" s="7">
        <f>ROUND(+Nursery!F113,0)</f>
        <v>0</v>
      </c>
      <c r="H15" s="7">
        <f>ROUND(+Nursery!V113*365,0)</f>
        <v>0</v>
      </c>
      <c r="I15" s="8" t="str">
        <f t="shared" si="1"/>
        <v/>
      </c>
      <c r="J15" s="8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ROUND(+Nursery!F11,0)</f>
        <v>112</v>
      </c>
      <c r="E16" s="7">
        <f>ROUND(+Nursery!V11*365,0)</f>
        <v>0</v>
      </c>
      <c r="F16" s="8" t="str">
        <f t="shared" si="0"/>
        <v/>
      </c>
      <c r="G16" s="7">
        <f>ROUND(+Nursery!F114,0)</f>
        <v>0</v>
      </c>
      <c r="H16" s="7">
        <f>ROUND(+Nursery!V114*365,0)</f>
        <v>0</v>
      </c>
      <c r="I16" s="8" t="str">
        <f t="shared" si="1"/>
        <v/>
      </c>
      <c r="J16" s="8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ROUND(+Nursery!F12,0)</f>
        <v>0</v>
      </c>
      <c r="E17" s="7">
        <f>ROUND(+Nursery!V12*365,0)</f>
        <v>0</v>
      </c>
      <c r="F17" s="8" t="str">
        <f t="shared" si="0"/>
        <v/>
      </c>
      <c r="G17" s="7">
        <f>ROUND(+Nursery!F115,0)</f>
        <v>0</v>
      </c>
      <c r="H17" s="7">
        <f>ROUND(+Nursery!V115*365,0)</f>
        <v>0</v>
      </c>
      <c r="I17" s="8" t="str">
        <f t="shared" si="1"/>
        <v/>
      </c>
      <c r="J17" s="8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ROUND(+Nursery!F13,0)</f>
        <v>137</v>
      </c>
      <c r="E18" s="7">
        <f>ROUND(+Nursery!V13*365,0)</f>
        <v>2190</v>
      </c>
      <c r="F18" s="8">
        <f t="shared" si="0"/>
        <v>6.2557077625570778E-2</v>
      </c>
      <c r="G18" s="7">
        <f>ROUND(+Nursery!F116,0)</f>
        <v>171</v>
      </c>
      <c r="H18" s="7">
        <f>ROUND(+Nursery!V116*365,0)</f>
        <v>2190</v>
      </c>
      <c r="I18" s="8">
        <f t="shared" si="1"/>
        <v>7.8082191780821916E-2</v>
      </c>
      <c r="J18" s="8"/>
      <c r="K18" s="8">
        <f t="shared" si="2"/>
        <v>0.2482</v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ROUND(+Nursery!F14,0)</f>
        <v>1733</v>
      </c>
      <c r="E19" s="7">
        <f>ROUND(+Nursery!V14*365,0)</f>
        <v>5110</v>
      </c>
      <c r="F19" s="8">
        <f t="shared" si="0"/>
        <v>0.33913894324853228</v>
      </c>
      <c r="G19" s="7">
        <f>ROUND(+Nursery!F117,0)</f>
        <v>1709</v>
      </c>
      <c r="H19" s="7">
        <f>ROUND(+Nursery!V117*365,0)</f>
        <v>5110</v>
      </c>
      <c r="I19" s="8">
        <f t="shared" si="1"/>
        <v>0.33444227005870841</v>
      </c>
      <c r="J19" s="8"/>
      <c r="K19" s="8">
        <f t="shared" si="2"/>
        <v>-1.38E-2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ROUND(+Nursery!F15,0)</f>
        <v>0</v>
      </c>
      <c r="E20" s="7">
        <f>ROUND(+Nursery!V15*365,0)</f>
        <v>0</v>
      </c>
      <c r="F20" s="8" t="str">
        <f t="shared" si="0"/>
        <v/>
      </c>
      <c r="G20" s="7">
        <f>ROUND(+Nursery!F118,0)</f>
        <v>0</v>
      </c>
      <c r="H20" s="7">
        <f>ROUND(+Nursery!V118*365,0)</f>
        <v>0</v>
      </c>
      <c r="I20" s="8" t="str">
        <f t="shared" si="1"/>
        <v/>
      </c>
      <c r="J20" s="8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ROUND(+Nursery!F16,0)</f>
        <v>9183</v>
      </c>
      <c r="E21" s="7">
        <f>ROUND(+Nursery!V16*365,0)</f>
        <v>12775</v>
      </c>
      <c r="F21" s="8">
        <f t="shared" si="0"/>
        <v>0.71882583170254399</v>
      </c>
      <c r="G21" s="7">
        <f>ROUND(+Nursery!F119,0)</f>
        <v>10211</v>
      </c>
      <c r="H21" s="7">
        <f>ROUND(+Nursery!V119*365,0)</f>
        <v>12775</v>
      </c>
      <c r="I21" s="8">
        <f t="shared" si="1"/>
        <v>0.79929549902152641</v>
      </c>
      <c r="J21" s="8"/>
      <c r="K21" s="8">
        <f t="shared" si="2"/>
        <v>0.1119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ROUND(+Nursery!F17,0)</f>
        <v>472</v>
      </c>
      <c r="E22" s="7">
        <f>ROUND(+Nursery!V17*365,0)</f>
        <v>2920</v>
      </c>
      <c r="F22" s="8">
        <f t="shared" si="0"/>
        <v>0.16164383561643836</v>
      </c>
      <c r="G22" s="7">
        <f>ROUND(+Nursery!F120,0)</f>
        <v>532</v>
      </c>
      <c r="H22" s="7">
        <f>ROUND(+Nursery!V120*365,0)</f>
        <v>2920</v>
      </c>
      <c r="I22" s="8">
        <f t="shared" si="1"/>
        <v>0.18219178082191781</v>
      </c>
      <c r="J22" s="8"/>
      <c r="K22" s="8">
        <f t="shared" si="2"/>
        <v>0.12709999999999999</v>
      </c>
    </row>
    <row r="23" spans="2:11" x14ac:dyDescent="0.25">
      <c r="B23">
        <f>+Nursery!A18</f>
        <v>37</v>
      </c>
      <c r="C23" t="str">
        <f>+Nursery!B18</f>
        <v>MULTICARE DEACONESS HOSPITAL</v>
      </c>
      <c r="D23" s="7">
        <f>ROUND(+Nursery!F18,0)</f>
        <v>2199</v>
      </c>
      <c r="E23" s="7">
        <f>ROUND(+Nursery!V18*365,0)</f>
        <v>9490</v>
      </c>
      <c r="F23" s="8">
        <f t="shared" si="0"/>
        <v>0.23171759747102214</v>
      </c>
      <c r="G23" s="7">
        <f>ROUND(+Nursery!F121,0)</f>
        <v>2459</v>
      </c>
      <c r="H23" s="7">
        <f>ROUND(+Nursery!V121*365,0)</f>
        <v>9490</v>
      </c>
      <c r="I23" s="8">
        <f t="shared" si="1"/>
        <v>0.25911485774499471</v>
      </c>
      <c r="J23" s="8"/>
      <c r="K23" s="8">
        <f t="shared" si="2"/>
        <v>0.1182</v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ROUND(+Nursery!F19,0)</f>
        <v>986</v>
      </c>
      <c r="E24" s="7">
        <f>ROUND(+Nursery!V19*365,0)</f>
        <v>5475</v>
      </c>
      <c r="F24" s="8">
        <f t="shared" si="0"/>
        <v>0.18009132420091326</v>
      </c>
      <c r="G24" s="7">
        <f>ROUND(+Nursery!F122,0)</f>
        <v>944</v>
      </c>
      <c r="H24" s="7">
        <f>ROUND(+Nursery!V122*365,0)</f>
        <v>5475</v>
      </c>
      <c r="I24" s="8">
        <f t="shared" si="1"/>
        <v>0.17242009132420091</v>
      </c>
      <c r="J24" s="8"/>
      <c r="K24" s="8">
        <f t="shared" si="2"/>
        <v>-4.2599999999999999E-2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ROUND(+Nursery!F20,0)</f>
        <v>2708</v>
      </c>
      <c r="E25" s="7">
        <f>ROUND(+Nursery!V20*365,0)</f>
        <v>3650</v>
      </c>
      <c r="F25" s="8">
        <f t="shared" si="0"/>
        <v>0.74191780821917808</v>
      </c>
      <c r="G25" s="7">
        <f>ROUND(+Nursery!F123,0)</f>
        <v>2982</v>
      </c>
      <c r="H25" s="7">
        <f>ROUND(+Nursery!V123*365,0)</f>
        <v>3650</v>
      </c>
      <c r="I25" s="8">
        <f t="shared" si="1"/>
        <v>0.81698630136986305</v>
      </c>
      <c r="J25" s="8"/>
      <c r="K25" s="8">
        <f t="shared" si="2"/>
        <v>0.1012</v>
      </c>
    </row>
    <row r="26" spans="2:11" x14ac:dyDescent="0.25">
      <c r="B26">
        <f>+Nursery!A21</f>
        <v>42</v>
      </c>
      <c r="C26" t="str">
        <f>+Nursery!B21</f>
        <v>SHRINERS HOSPITAL FOR CHILDREN</v>
      </c>
      <c r="D26" s="7">
        <f>ROUND(+Nursery!F21,0)</f>
        <v>0</v>
      </c>
      <c r="E26" s="7">
        <f>ROUND(+Nursery!V21*365,0)</f>
        <v>0</v>
      </c>
      <c r="F26" s="8" t="str">
        <f t="shared" si="0"/>
        <v/>
      </c>
      <c r="G26" s="7">
        <f>ROUND(+Nursery!F124,0)</f>
        <v>0</v>
      </c>
      <c r="H26" s="7">
        <f>ROUND(+Nursery!V124*365,0)</f>
        <v>0</v>
      </c>
      <c r="I26" s="8" t="str">
        <f t="shared" si="1"/>
        <v/>
      </c>
      <c r="J26" s="8"/>
      <c r="K26" s="8" t="str">
        <f t="shared" si="2"/>
        <v/>
      </c>
    </row>
    <row r="27" spans="2:11" x14ac:dyDescent="0.25">
      <c r="B27">
        <f>+Nursery!A22</f>
        <v>43</v>
      </c>
      <c r="C27" t="str">
        <f>+Nursery!B22</f>
        <v>WALLA WALLA GENERAL HOSPITAL</v>
      </c>
      <c r="D27" s="7">
        <f>ROUND(+Nursery!F22,0)</f>
        <v>0</v>
      </c>
      <c r="E27" s="7">
        <f>ROUND(+Nursery!V22*365,0)</f>
        <v>0</v>
      </c>
      <c r="F27" s="8" t="str">
        <f t="shared" si="0"/>
        <v/>
      </c>
      <c r="G27" s="7">
        <f>ROUND(+Nursery!F125,0)</f>
        <v>0</v>
      </c>
      <c r="H27" s="7">
        <f>ROUND(+Nursery!V125*365,0)</f>
        <v>0</v>
      </c>
      <c r="I27" s="8" t="str">
        <f t="shared" si="1"/>
        <v/>
      </c>
      <c r="J27" s="8"/>
      <c r="K27" s="8" t="str">
        <f t="shared" si="2"/>
        <v/>
      </c>
    </row>
    <row r="28" spans="2:11" x14ac:dyDescent="0.25">
      <c r="B28">
        <f>+Nursery!A23</f>
        <v>45</v>
      </c>
      <c r="C28" t="str">
        <f>+Nursery!B23</f>
        <v>COLUMBIA BASIN HOSPITAL</v>
      </c>
      <c r="D28" s="7">
        <f>ROUND(+Nursery!F23,0)</f>
        <v>0</v>
      </c>
      <c r="E28" s="7">
        <f>ROUND(+Nursery!V23*365,0)</f>
        <v>0</v>
      </c>
      <c r="F28" s="8" t="str">
        <f t="shared" si="0"/>
        <v/>
      </c>
      <c r="G28" s="7">
        <f>ROUND(+Nursery!F126,0)</f>
        <v>0</v>
      </c>
      <c r="H28" s="7">
        <f>ROUND(+Nursery!V126*365,0)</f>
        <v>0</v>
      </c>
      <c r="I28" s="8" t="str">
        <f t="shared" si="1"/>
        <v/>
      </c>
      <c r="J28" s="8"/>
      <c r="K28" s="8" t="str">
        <f t="shared" si="2"/>
        <v/>
      </c>
    </row>
    <row r="29" spans="2:11" x14ac:dyDescent="0.25">
      <c r="B29">
        <f>+Nursery!A24</f>
        <v>46</v>
      </c>
      <c r="C29" t="str">
        <f>+Nursery!B24</f>
        <v>PMH MEDICAL CENTER</v>
      </c>
      <c r="D29" s="7">
        <f>ROUND(+Nursery!F24,0)</f>
        <v>523</v>
      </c>
      <c r="E29" s="7">
        <f>ROUND(+Nursery!V24*365,0)</f>
        <v>2920</v>
      </c>
      <c r="F29" s="8">
        <f t="shared" si="0"/>
        <v>0.17910958904109589</v>
      </c>
      <c r="G29" s="7">
        <f>ROUND(+Nursery!F127,0)</f>
        <v>552</v>
      </c>
      <c r="H29" s="7">
        <f>ROUND(+Nursery!V127*365,0)</f>
        <v>2920</v>
      </c>
      <c r="I29" s="8">
        <f t="shared" si="1"/>
        <v>0.18904109589041096</v>
      </c>
      <c r="J29" s="8"/>
      <c r="K29" s="8">
        <f t="shared" si="2"/>
        <v>5.5399999999999998E-2</v>
      </c>
    </row>
    <row r="30" spans="2:11" x14ac:dyDescent="0.25">
      <c r="B30">
        <f>+Nursery!A25</f>
        <v>50</v>
      </c>
      <c r="C30" t="str">
        <f>+Nursery!B25</f>
        <v>PROVIDENCE ST MARY MEDICAL CENTER</v>
      </c>
      <c r="D30" s="7">
        <f>ROUND(+Nursery!F25,0)</f>
        <v>0</v>
      </c>
      <c r="E30" s="7">
        <f>ROUND(+Nursery!V25*365,0)</f>
        <v>0</v>
      </c>
      <c r="F30" s="8" t="str">
        <f t="shared" si="0"/>
        <v/>
      </c>
      <c r="G30" s="7">
        <f>ROUND(+Nursery!F128,0)</f>
        <v>1430</v>
      </c>
      <c r="H30" s="7">
        <f>ROUND(+Nursery!V128*365,0)</f>
        <v>0</v>
      </c>
      <c r="I30" s="8" t="str">
        <f t="shared" si="1"/>
        <v/>
      </c>
      <c r="J30" s="8"/>
      <c r="K30" s="8" t="str">
        <f t="shared" si="2"/>
        <v/>
      </c>
    </row>
    <row r="31" spans="2:11" x14ac:dyDescent="0.25">
      <c r="B31">
        <f>+Nursery!A26</f>
        <v>54</v>
      </c>
      <c r="C31" t="str">
        <f>+Nursery!B26</f>
        <v>FORKS COMMUNITY HOSPITAL</v>
      </c>
      <c r="D31" s="7">
        <f>ROUND(+Nursery!F26,0)</f>
        <v>102</v>
      </c>
      <c r="E31" s="7">
        <f>ROUND(+Nursery!V26*365,0)</f>
        <v>0</v>
      </c>
      <c r="F31" s="8" t="str">
        <f t="shared" si="0"/>
        <v/>
      </c>
      <c r="G31" s="7">
        <f>ROUND(+Nursery!F129,0)</f>
        <v>127</v>
      </c>
      <c r="H31" s="7">
        <f>ROUND(+Nursery!V129*365,0)</f>
        <v>0</v>
      </c>
      <c r="I31" s="8" t="str">
        <f t="shared" si="1"/>
        <v/>
      </c>
      <c r="J31" s="8"/>
      <c r="K31" s="8" t="str">
        <f t="shared" si="2"/>
        <v/>
      </c>
    </row>
    <row r="32" spans="2:11" x14ac:dyDescent="0.25">
      <c r="B32">
        <f>+Nursery!A27</f>
        <v>56</v>
      </c>
      <c r="C32" t="str">
        <f>+Nursery!B27</f>
        <v>WILLAPA HARBOR HOSPITAL</v>
      </c>
      <c r="D32" s="7">
        <f>ROUND(+Nursery!F27,0)</f>
        <v>0</v>
      </c>
      <c r="E32" s="7">
        <f>ROUND(+Nursery!V27*365,0)</f>
        <v>0</v>
      </c>
      <c r="F32" s="8" t="str">
        <f t="shared" si="0"/>
        <v/>
      </c>
      <c r="G32" s="7">
        <f>ROUND(+Nursery!F130,0)</f>
        <v>0</v>
      </c>
      <c r="H32" s="7">
        <f>ROUND(+Nursery!V130*365,0)</f>
        <v>0</v>
      </c>
      <c r="I32" s="8" t="str">
        <f t="shared" si="1"/>
        <v/>
      </c>
      <c r="J32" s="8"/>
      <c r="K32" s="8" t="str">
        <f t="shared" si="2"/>
        <v/>
      </c>
    </row>
    <row r="33" spans="2:11" x14ac:dyDescent="0.25">
      <c r="B33">
        <f>+Nursery!A28</f>
        <v>58</v>
      </c>
      <c r="C33" t="str">
        <f>+Nursery!B28</f>
        <v>VIRGINIA MASON MEMORIAL</v>
      </c>
      <c r="D33" s="7">
        <f>ROUND(+Nursery!F28,0)</f>
        <v>0</v>
      </c>
      <c r="E33" s="7">
        <f>ROUND(+Nursery!V28*365,0)</f>
        <v>10220</v>
      </c>
      <c r="F33" s="8" t="str">
        <f t="shared" si="0"/>
        <v/>
      </c>
      <c r="G33" s="7">
        <f>ROUND(+Nursery!F131,0)</f>
        <v>0</v>
      </c>
      <c r="H33" s="7">
        <f>ROUND(+Nursery!V131*365,0)</f>
        <v>11680</v>
      </c>
      <c r="I33" s="8" t="str">
        <f t="shared" si="1"/>
        <v/>
      </c>
      <c r="J33" s="8"/>
      <c r="K33" s="8" t="str">
        <f t="shared" si="2"/>
        <v/>
      </c>
    </row>
    <row r="34" spans="2:11" x14ac:dyDescent="0.25">
      <c r="B34">
        <f>+Nursery!A29</f>
        <v>63</v>
      </c>
      <c r="C34" t="str">
        <f>+Nursery!B29</f>
        <v>GRAYS HARBOR COMMUNITY HOSPITAL</v>
      </c>
      <c r="D34" s="7">
        <f>ROUND(+Nursery!F29,0)</f>
        <v>846</v>
      </c>
      <c r="E34" s="7">
        <f>ROUND(+Nursery!V29*365,0)</f>
        <v>4015</v>
      </c>
      <c r="F34" s="8">
        <f t="shared" si="0"/>
        <v>0.21070983810709837</v>
      </c>
      <c r="G34" s="7">
        <f>ROUND(+Nursery!F132,0)</f>
        <v>776</v>
      </c>
      <c r="H34" s="7">
        <f>ROUND(+Nursery!V132*365,0)</f>
        <v>4015</v>
      </c>
      <c r="I34" s="8">
        <f t="shared" si="1"/>
        <v>0.19327521793275218</v>
      </c>
      <c r="J34" s="8"/>
      <c r="K34" s="8">
        <f t="shared" si="2"/>
        <v>-8.2699999999999996E-2</v>
      </c>
    </row>
    <row r="35" spans="2:11" x14ac:dyDescent="0.25">
      <c r="B35">
        <f>+Nursery!A30</f>
        <v>78</v>
      </c>
      <c r="C35" t="str">
        <f>+Nursery!B30</f>
        <v>SAMARITAN HEALTHCARE</v>
      </c>
      <c r="D35" s="7">
        <f>ROUND(+Nursery!F30,0)</f>
        <v>1778</v>
      </c>
      <c r="E35" s="7">
        <f>ROUND(+Nursery!V30*365,0)</f>
        <v>4015</v>
      </c>
      <c r="F35" s="8">
        <f t="shared" si="0"/>
        <v>0.44283935242839351</v>
      </c>
      <c r="G35" s="7">
        <f>ROUND(+Nursery!F133,0)</f>
        <v>1764</v>
      </c>
      <c r="H35" s="7">
        <f>ROUND(+Nursery!V133*365,0)</f>
        <v>4015</v>
      </c>
      <c r="I35" s="8">
        <f t="shared" si="1"/>
        <v>0.43935242839352429</v>
      </c>
      <c r="J35" s="8"/>
      <c r="K35" s="8">
        <f t="shared" si="2"/>
        <v>-7.9000000000000008E-3</v>
      </c>
    </row>
    <row r="36" spans="2:11" x14ac:dyDescent="0.25">
      <c r="B36">
        <f>+Nursery!A31</f>
        <v>79</v>
      </c>
      <c r="C36" t="str">
        <f>+Nursery!B31</f>
        <v>OCEAN BEACH HOSPITAL</v>
      </c>
      <c r="D36" s="7">
        <f>ROUND(+Nursery!F31,0)</f>
        <v>0</v>
      </c>
      <c r="E36" s="7">
        <f>ROUND(+Nursery!V31*365,0)</f>
        <v>0</v>
      </c>
      <c r="F36" s="8" t="str">
        <f t="shared" si="0"/>
        <v/>
      </c>
      <c r="G36" s="7">
        <f>ROUND(+Nursery!F134,0)</f>
        <v>0</v>
      </c>
      <c r="H36" s="7">
        <f>ROUND(+Nursery!V134*365,0)</f>
        <v>0</v>
      </c>
      <c r="I36" s="8" t="str">
        <f t="shared" si="1"/>
        <v/>
      </c>
      <c r="J36" s="8"/>
      <c r="K36" s="8" t="str">
        <f t="shared" si="2"/>
        <v/>
      </c>
    </row>
    <row r="37" spans="2:11" x14ac:dyDescent="0.25">
      <c r="B37">
        <f>+Nursery!A32</f>
        <v>80</v>
      </c>
      <c r="C37" t="str">
        <f>+Nursery!B32</f>
        <v>ODESSA MEMORIAL HEALTHCARE CENTER</v>
      </c>
      <c r="D37" s="7">
        <f>ROUND(+Nursery!F32,0)</f>
        <v>0</v>
      </c>
      <c r="E37" s="7">
        <f>ROUND(+Nursery!V32*365,0)</f>
        <v>0</v>
      </c>
      <c r="F37" s="8" t="str">
        <f t="shared" si="0"/>
        <v/>
      </c>
      <c r="G37" s="7">
        <f>ROUND(+Nursery!F135,0)</f>
        <v>0</v>
      </c>
      <c r="H37" s="7">
        <f>ROUND(+Nursery!V135*365,0)</f>
        <v>0</v>
      </c>
      <c r="I37" s="8" t="str">
        <f t="shared" si="1"/>
        <v/>
      </c>
      <c r="J37" s="8"/>
      <c r="K37" s="8" t="str">
        <f t="shared" si="2"/>
        <v/>
      </c>
    </row>
    <row r="38" spans="2:11" x14ac:dyDescent="0.25">
      <c r="B38">
        <f>+Nursery!A33</f>
        <v>81</v>
      </c>
      <c r="C38" t="str">
        <f>+Nursery!B33</f>
        <v>MULTICARE GOOD SAMARITAN</v>
      </c>
      <c r="D38" s="7">
        <f>ROUND(+Nursery!F33,0)</f>
        <v>0</v>
      </c>
      <c r="E38" s="7">
        <f>ROUND(+Nursery!V33*365,0)</f>
        <v>6205</v>
      </c>
      <c r="F38" s="8" t="str">
        <f t="shared" si="0"/>
        <v/>
      </c>
      <c r="G38" s="7">
        <f>ROUND(+Nursery!F136,0)</f>
        <v>0</v>
      </c>
      <c r="H38" s="7">
        <f>ROUND(+Nursery!V136*365,0)</f>
        <v>6205</v>
      </c>
      <c r="I38" s="8" t="str">
        <f t="shared" si="1"/>
        <v/>
      </c>
      <c r="J38" s="8"/>
      <c r="K38" s="8" t="str">
        <f t="shared" si="2"/>
        <v/>
      </c>
    </row>
    <row r="39" spans="2:11" x14ac:dyDescent="0.25">
      <c r="B39">
        <f>+Nursery!A34</f>
        <v>82</v>
      </c>
      <c r="C39" t="str">
        <f>+Nursery!B34</f>
        <v>GARFIELD COUNTY MEMORIAL HOSPITAL</v>
      </c>
      <c r="D39" s="7">
        <f>ROUND(+Nursery!F34,0)</f>
        <v>0</v>
      </c>
      <c r="E39" s="7">
        <f>ROUND(+Nursery!V34*365,0)</f>
        <v>0</v>
      </c>
      <c r="F39" s="8" t="str">
        <f t="shared" si="0"/>
        <v/>
      </c>
      <c r="G39" s="7">
        <f>ROUND(+Nursery!F137,0)</f>
        <v>0</v>
      </c>
      <c r="H39" s="7">
        <f>ROUND(+Nursery!V137*365,0)</f>
        <v>0</v>
      </c>
      <c r="I39" s="8" t="str">
        <f t="shared" si="1"/>
        <v/>
      </c>
      <c r="J39" s="8"/>
      <c r="K39" s="8" t="str">
        <f t="shared" si="2"/>
        <v/>
      </c>
    </row>
    <row r="40" spans="2:11" x14ac:dyDescent="0.25">
      <c r="B40">
        <f>+Nursery!A35</f>
        <v>84</v>
      </c>
      <c r="C40" t="str">
        <f>+Nursery!B35</f>
        <v>PROVIDENCE REGIONAL MEDICAL CENTER EVERETT</v>
      </c>
      <c r="D40" s="7">
        <f>ROUND(+Nursery!F35,0)</f>
        <v>5870</v>
      </c>
      <c r="E40" s="7">
        <f>ROUND(+Nursery!V35*365,0)</f>
        <v>0</v>
      </c>
      <c r="F40" s="8" t="str">
        <f t="shared" si="0"/>
        <v/>
      </c>
      <c r="G40" s="7">
        <f>ROUND(+Nursery!F138,0)</f>
        <v>6250</v>
      </c>
      <c r="H40" s="7">
        <f>ROUND(+Nursery!V138*365,0)</f>
        <v>0</v>
      </c>
      <c r="I40" s="8" t="str">
        <f t="shared" si="1"/>
        <v/>
      </c>
      <c r="J40" s="8"/>
      <c r="K40" s="8" t="str">
        <f t="shared" si="2"/>
        <v/>
      </c>
    </row>
    <row r="41" spans="2:11" x14ac:dyDescent="0.25">
      <c r="B41">
        <f>+Nursery!A36</f>
        <v>85</v>
      </c>
      <c r="C41" t="str">
        <f>+Nursery!B36</f>
        <v>JEFFERSON HEALTHCARE</v>
      </c>
      <c r="D41" s="7">
        <f>ROUND(+Nursery!F36,0)</f>
        <v>226</v>
      </c>
      <c r="E41" s="7">
        <f>ROUND(+Nursery!V36*365,0)</f>
        <v>1460</v>
      </c>
      <c r="F41" s="8">
        <f t="shared" si="0"/>
        <v>0.15479452054794521</v>
      </c>
      <c r="G41" s="7">
        <f>ROUND(+Nursery!F139,0)</f>
        <v>191</v>
      </c>
      <c r="H41" s="7">
        <f>ROUND(+Nursery!V139*365,0)</f>
        <v>1460</v>
      </c>
      <c r="I41" s="8">
        <f t="shared" si="1"/>
        <v>0.13082191780821917</v>
      </c>
      <c r="J41" s="8"/>
      <c r="K41" s="8">
        <f t="shared" si="2"/>
        <v>-0.15490000000000001</v>
      </c>
    </row>
    <row r="42" spans="2:11" x14ac:dyDescent="0.25">
      <c r="B42">
        <f>+Nursery!A37</f>
        <v>96</v>
      </c>
      <c r="C42" t="str">
        <f>+Nursery!B37</f>
        <v>SKYLINE HOSPITAL</v>
      </c>
      <c r="D42" s="7">
        <f>ROUND(+Nursery!F37,0)</f>
        <v>0</v>
      </c>
      <c r="E42" s="7">
        <f>ROUND(+Nursery!V37*365,0)</f>
        <v>0</v>
      </c>
      <c r="F42" s="8" t="str">
        <f t="shared" si="0"/>
        <v/>
      </c>
      <c r="G42" s="7">
        <f>ROUND(+Nursery!F140,0)</f>
        <v>0</v>
      </c>
      <c r="H42" s="7">
        <f>ROUND(+Nursery!V140*365,0)</f>
        <v>0</v>
      </c>
      <c r="I42" s="8" t="str">
        <f t="shared" si="1"/>
        <v/>
      </c>
      <c r="J42" s="8"/>
      <c r="K42" s="8" t="str">
        <f t="shared" si="2"/>
        <v/>
      </c>
    </row>
    <row r="43" spans="2:11" x14ac:dyDescent="0.25">
      <c r="B43">
        <f>+Nursery!A38</f>
        <v>102</v>
      </c>
      <c r="C43" t="str">
        <f>+Nursery!B38</f>
        <v>ASTRIA REGIONAL MEDICAL CENTER</v>
      </c>
      <c r="D43" s="7">
        <f>ROUND(+Nursery!F38,0)</f>
        <v>0</v>
      </c>
      <c r="E43" s="7">
        <f>ROUND(+Nursery!V38*365,0)</f>
        <v>0</v>
      </c>
      <c r="F43" s="8" t="str">
        <f t="shared" si="0"/>
        <v/>
      </c>
      <c r="G43" s="7">
        <f>ROUND(+Nursery!F141,0)</f>
        <v>0</v>
      </c>
      <c r="H43" s="7">
        <f>ROUND(+Nursery!V141*365,0)</f>
        <v>0</v>
      </c>
      <c r="I43" s="8" t="str">
        <f t="shared" si="1"/>
        <v/>
      </c>
      <c r="J43" s="8"/>
      <c r="K43" s="8" t="str">
        <f t="shared" si="2"/>
        <v/>
      </c>
    </row>
    <row r="44" spans="2:11" x14ac:dyDescent="0.25">
      <c r="B44">
        <f>+Nursery!A39</f>
        <v>104</v>
      </c>
      <c r="C44" t="str">
        <f>+Nursery!B39</f>
        <v>VALLEY GENERAL HOSPITAL</v>
      </c>
      <c r="D44" s="7">
        <f>ROUND(+Nursery!F39,0)</f>
        <v>0</v>
      </c>
      <c r="E44" s="7">
        <f>ROUND(+Nursery!V39*365,0)</f>
        <v>0</v>
      </c>
      <c r="F44" s="8" t="str">
        <f t="shared" si="0"/>
        <v/>
      </c>
      <c r="G44" s="7">
        <f>ROUND(+Nursery!F142,0)</f>
        <v>0</v>
      </c>
      <c r="H44" s="7">
        <f>ROUND(+Nursery!V142*365,0)</f>
        <v>38690</v>
      </c>
      <c r="I44" s="8" t="str">
        <f t="shared" si="1"/>
        <v/>
      </c>
      <c r="J44" s="8"/>
      <c r="K44" s="8" t="str">
        <f t="shared" si="2"/>
        <v/>
      </c>
    </row>
    <row r="45" spans="2:11" x14ac:dyDescent="0.25">
      <c r="B45">
        <f>+Nursery!A40</f>
        <v>106</v>
      </c>
      <c r="C45" t="str">
        <f>+Nursery!B40</f>
        <v>CASCADE VALLEY HOSPITAL</v>
      </c>
      <c r="D45" s="7">
        <f>ROUND(+Nursery!F40,0)</f>
        <v>0</v>
      </c>
      <c r="E45" s="7">
        <f>ROUND(+Nursery!V40*365,0)</f>
        <v>1825</v>
      </c>
      <c r="F45" s="8" t="str">
        <f t="shared" si="0"/>
        <v/>
      </c>
      <c r="G45" s="7">
        <f>ROUND(+Nursery!F143,0)</f>
        <v>268</v>
      </c>
      <c r="H45" s="7">
        <f>ROUND(+Nursery!V143*365,0)</f>
        <v>1825</v>
      </c>
      <c r="I45" s="8">
        <f t="shared" si="1"/>
        <v>0.14684931506849316</v>
      </c>
      <c r="J45" s="8"/>
      <c r="K45" s="8" t="str">
        <f t="shared" si="2"/>
        <v/>
      </c>
    </row>
    <row r="46" spans="2:11" x14ac:dyDescent="0.25">
      <c r="B46">
        <f>+Nursery!A41</f>
        <v>107</v>
      </c>
      <c r="C46" t="str">
        <f>+Nursery!B41</f>
        <v>NORTH VALLEY HOSPITAL</v>
      </c>
      <c r="D46" s="7">
        <f>ROUND(+Nursery!F41,0)</f>
        <v>0</v>
      </c>
      <c r="E46" s="7">
        <f>ROUND(+Nursery!V41*365,0)</f>
        <v>0</v>
      </c>
      <c r="F46" s="8" t="str">
        <f t="shared" si="0"/>
        <v/>
      </c>
      <c r="G46" s="7">
        <f>ROUND(+Nursery!F144,0)</f>
        <v>60</v>
      </c>
      <c r="H46" s="7">
        <f>ROUND(+Nursery!V144*365,0)</f>
        <v>0</v>
      </c>
      <c r="I46" s="8" t="str">
        <f t="shared" si="1"/>
        <v/>
      </c>
      <c r="J46" s="8"/>
      <c r="K46" s="8" t="str">
        <f t="shared" si="2"/>
        <v/>
      </c>
    </row>
    <row r="47" spans="2:11" x14ac:dyDescent="0.25">
      <c r="B47">
        <f>+Nursery!A42</f>
        <v>108</v>
      </c>
      <c r="C47" t="str">
        <f>+Nursery!B42</f>
        <v>TRI-STATE MEMORIAL HOSPITAL</v>
      </c>
      <c r="D47" s="7">
        <f>ROUND(+Nursery!F42,0)</f>
        <v>0</v>
      </c>
      <c r="E47" s="7">
        <f>ROUND(+Nursery!V42*365,0)</f>
        <v>0</v>
      </c>
      <c r="F47" s="8" t="str">
        <f t="shared" si="0"/>
        <v/>
      </c>
      <c r="G47" s="7">
        <f>ROUND(+Nursery!F145,0)</f>
        <v>0</v>
      </c>
      <c r="H47" s="7">
        <f>ROUND(+Nursery!V145*365,0)</f>
        <v>0</v>
      </c>
      <c r="I47" s="8" t="str">
        <f t="shared" si="1"/>
        <v/>
      </c>
      <c r="J47" s="8"/>
      <c r="K47" s="8" t="str">
        <f t="shared" si="2"/>
        <v/>
      </c>
    </row>
    <row r="48" spans="2:11" x14ac:dyDescent="0.25">
      <c r="B48">
        <f>+Nursery!A43</f>
        <v>111</v>
      </c>
      <c r="C48" t="str">
        <f>+Nursery!B43</f>
        <v>EAST ADAMS RURAL HEALTHCARE</v>
      </c>
      <c r="D48" s="7">
        <f>ROUND(+Nursery!F43,0)</f>
        <v>0</v>
      </c>
      <c r="E48" s="7">
        <f>ROUND(+Nursery!V43*365,0)</f>
        <v>0</v>
      </c>
      <c r="F48" s="8" t="str">
        <f t="shared" si="0"/>
        <v/>
      </c>
      <c r="G48" s="7">
        <f>ROUND(+Nursery!F146,0)</f>
        <v>0</v>
      </c>
      <c r="H48" s="7">
        <f>ROUND(+Nursery!V146*365,0)</f>
        <v>0</v>
      </c>
      <c r="I48" s="8" t="str">
        <f t="shared" si="1"/>
        <v/>
      </c>
      <c r="J48" s="8"/>
      <c r="K48" s="8" t="str">
        <f t="shared" si="2"/>
        <v/>
      </c>
    </row>
    <row r="49" spans="2:11" x14ac:dyDescent="0.25">
      <c r="B49">
        <f>+Nursery!A44</f>
        <v>125</v>
      </c>
      <c r="C49" t="str">
        <f>+Nursery!B44</f>
        <v>OTHELLO COMMUNITY HOSPITAL</v>
      </c>
      <c r="D49" s="7">
        <f>ROUND(+Nursery!F44,0)</f>
        <v>0</v>
      </c>
      <c r="E49" s="7">
        <f>ROUND(+Nursery!V44*365,0)</f>
        <v>0</v>
      </c>
      <c r="F49" s="8" t="str">
        <f t="shared" si="0"/>
        <v/>
      </c>
      <c r="G49" s="7">
        <f>ROUND(+Nursery!F147,0)</f>
        <v>0</v>
      </c>
      <c r="H49" s="7">
        <f>ROUND(+Nursery!V147*365,0)</f>
        <v>0</v>
      </c>
      <c r="I49" s="8" t="str">
        <f t="shared" si="1"/>
        <v/>
      </c>
      <c r="J49" s="8"/>
      <c r="K49" s="8" t="str">
        <f t="shared" si="2"/>
        <v/>
      </c>
    </row>
    <row r="50" spans="2:11" x14ac:dyDescent="0.25">
      <c r="B50">
        <f>+Nursery!A45</f>
        <v>126</v>
      </c>
      <c r="C50" t="str">
        <f>+Nursery!B45</f>
        <v>HIGHLINE MEDICAL CENTER</v>
      </c>
      <c r="D50" s="7">
        <f>ROUND(+Nursery!F45,0)</f>
        <v>1677</v>
      </c>
      <c r="E50" s="7">
        <f>ROUND(+Nursery!V45*365,0)</f>
        <v>1825</v>
      </c>
      <c r="F50" s="8">
        <f t="shared" si="0"/>
        <v>0.91890410958904112</v>
      </c>
      <c r="G50" s="7">
        <f>ROUND(+Nursery!F148,0)</f>
        <v>1538</v>
      </c>
      <c r="H50" s="7">
        <f>ROUND(+Nursery!V148*365,0)</f>
        <v>1825</v>
      </c>
      <c r="I50" s="8">
        <f t="shared" si="1"/>
        <v>0.84273972602739722</v>
      </c>
      <c r="J50" s="8"/>
      <c r="K50" s="8">
        <f t="shared" si="2"/>
        <v>-8.2900000000000001E-2</v>
      </c>
    </row>
    <row r="51" spans="2:11" x14ac:dyDescent="0.25">
      <c r="B51">
        <f>+Nursery!A46</f>
        <v>128</v>
      </c>
      <c r="C51" t="str">
        <f>+Nursery!B46</f>
        <v>UNIVERSITY OF WASHINGTON MEDICAL CENTER</v>
      </c>
      <c r="D51" s="7">
        <f>ROUND(+Nursery!F46,0)</f>
        <v>3217</v>
      </c>
      <c r="E51" s="7">
        <f>ROUND(+Nursery!V46*365,0)</f>
        <v>9490</v>
      </c>
      <c r="F51" s="8">
        <f t="shared" si="0"/>
        <v>0.33898840885142256</v>
      </c>
      <c r="G51" s="7">
        <f>ROUND(+Nursery!F149,0)</f>
        <v>3073</v>
      </c>
      <c r="H51" s="7">
        <f>ROUND(+Nursery!V149*365,0)</f>
        <v>9490</v>
      </c>
      <c r="I51" s="8">
        <f t="shared" si="1"/>
        <v>0.3238145416227608</v>
      </c>
      <c r="J51" s="8"/>
      <c r="K51" s="8">
        <f t="shared" si="2"/>
        <v>-4.48E-2</v>
      </c>
    </row>
    <row r="52" spans="2:11" x14ac:dyDescent="0.25">
      <c r="B52">
        <f>+Nursery!A47</f>
        <v>129</v>
      </c>
      <c r="C52" t="str">
        <f>+Nursery!B47</f>
        <v>QUINCY VALLEY MEDICAL CENTER</v>
      </c>
      <c r="D52" s="7">
        <f>ROUND(+Nursery!F47,0)</f>
        <v>0</v>
      </c>
      <c r="E52" s="7">
        <f>ROUND(+Nursery!V47*365,0)</f>
        <v>0</v>
      </c>
      <c r="F52" s="8" t="str">
        <f t="shared" si="0"/>
        <v/>
      </c>
      <c r="G52" s="7">
        <f>ROUND(+Nursery!F150,0)</f>
        <v>0</v>
      </c>
      <c r="H52" s="7">
        <f>ROUND(+Nursery!V150*365,0)</f>
        <v>0</v>
      </c>
      <c r="I52" s="8" t="str">
        <f t="shared" si="1"/>
        <v/>
      </c>
      <c r="J52" s="8"/>
      <c r="K52" s="8" t="str">
        <f t="shared" si="2"/>
        <v/>
      </c>
    </row>
    <row r="53" spans="2:11" x14ac:dyDescent="0.25">
      <c r="B53">
        <f>+Nursery!A48</f>
        <v>130</v>
      </c>
      <c r="C53" t="str">
        <f>+Nursery!B48</f>
        <v>UW MEDICINE/NORTHWEST HOSPITAL</v>
      </c>
      <c r="D53" s="7">
        <f>ROUND(+Nursery!F48,0)</f>
        <v>0</v>
      </c>
      <c r="E53" s="7">
        <f>ROUND(+Nursery!V48*365,0)</f>
        <v>2920</v>
      </c>
      <c r="F53" s="8" t="str">
        <f t="shared" si="0"/>
        <v/>
      </c>
      <c r="G53" s="7">
        <f>ROUND(+Nursery!F151,0)</f>
        <v>0</v>
      </c>
      <c r="H53" s="7">
        <f>ROUND(+Nursery!V151*365,0)</f>
        <v>2920</v>
      </c>
      <c r="I53" s="8" t="str">
        <f t="shared" si="1"/>
        <v/>
      </c>
      <c r="J53" s="8"/>
      <c r="K53" s="8" t="str">
        <f t="shared" si="2"/>
        <v/>
      </c>
    </row>
    <row r="54" spans="2:11" x14ac:dyDescent="0.25">
      <c r="B54">
        <f>+Nursery!A49</f>
        <v>131</v>
      </c>
      <c r="C54" t="str">
        <f>+Nursery!B49</f>
        <v>OVERLAKE HOSPITAL MEDICAL CENTER</v>
      </c>
      <c r="D54" s="7">
        <f>ROUND(+Nursery!F49,0)</f>
        <v>5589</v>
      </c>
      <c r="E54" s="7">
        <f>ROUND(+Nursery!V49*365,0)</f>
        <v>14600</v>
      </c>
      <c r="F54" s="8">
        <f t="shared" si="0"/>
        <v>0.38280821917808217</v>
      </c>
      <c r="G54" s="7">
        <f>ROUND(+Nursery!F152,0)</f>
        <v>0</v>
      </c>
      <c r="H54" s="7">
        <f>ROUND(+Nursery!V152*365,0)</f>
        <v>14600</v>
      </c>
      <c r="I54" s="8" t="str">
        <f t="shared" si="1"/>
        <v/>
      </c>
      <c r="J54" s="8"/>
      <c r="K54" s="8" t="str">
        <f t="shared" si="2"/>
        <v/>
      </c>
    </row>
    <row r="55" spans="2:11" x14ac:dyDescent="0.25">
      <c r="B55">
        <f>+Nursery!A50</f>
        <v>132</v>
      </c>
      <c r="C55" t="str">
        <f>+Nursery!B50</f>
        <v>ST CLARE HOSPITAL</v>
      </c>
      <c r="D55" s="7">
        <f>ROUND(+Nursery!F50,0)</f>
        <v>0</v>
      </c>
      <c r="E55" s="7">
        <f>ROUND(+Nursery!V50*365,0)</f>
        <v>0</v>
      </c>
      <c r="F55" s="8" t="str">
        <f t="shared" si="0"/>
        <v/>
      </c>
      <c r="G55" s="7">
        <f>ROUND(+Nursery!F153,0)</f>
        <v>0</v>
      </c>
      <c r="H55" s="7">
        <f>ROUND(+Nursery!V153*365,0)</f>
        <v>0</v>
      </c>
      <c r="I55" s="8" t="str">
        <f t="shared" si="1"/>
        <v/>
      </c>
      <c r="J55" s="8"/>
      <c r="K55" s="8" t="str">
        <f t="shared" si="2"/>
        <v/>
      </c>
    </row>
    <row r="56" spans="2:11" x14ac:dyDescent="0.25">
      <c r="B56">
        <f>+Nursery!A51</f>
        <v>134</v>
      </c>
      <c r="C56" t="str">
        <f>+Nursery!B51</f>
        <v>ISLAND HOSPITAL</v>
      </c>
      <c r="D56" s="7">
        <f>ROUND(+Nursery!F51,0)</f>
        <v>732</v>
      </c>
      <c r="E56" s="7">
        <f>ROUND(+Nursery!V51*365,0)</f>
        <v>2190</v>
      </c>
      <c r="F56" s="8">
        <f t="shared" si="0"/>
        <v>0.33424657534246577</v>
      </c>
      <c r="G56" s="7">
        <f>ROUND(+Nursery!F154,0)</f>
        <v>704</v>
      </c>
      <c r="H56" s="7">
        <f>ROUND(+Nursery!V154*365,0)</f>
        <v>2190</v>
      </c>
      <c r="I56" s="8">
        <f t="shared" si="1"/>
        <v>0.32146118721461187</v>
      </c>
      <c r="J56" s="8"/>
      <c r="K56" s="8">
        <f t="shared" si="2"/>
        <v>-3.8300000000000001E-2</v>
      </c>
    </row>
    <row r="57" spans="2:11" x14ac:dyDescent="0.25">
      <c r="B57">
        <f>+Nursery!A52</f>
        <v>137</v>
      </c>
      <c r="C57" t="str">
        <f>+Nursery!B52</f>
        <v>LINCOLN HOSPITAL</v>
      </c>
      <c r="D57" s="7">
        <f>ROUND(+Nursery!F52,0)</f>
        <v>0</v>
      </c>
      <c r="E57" s="7">
        <f>ROUND(+Nursery!V52*365,0)</f>
        <v>0</v>
      </c>
      <c r="F57" s="8" t="str">
        <f t="shared" si="0"/>
        <v/>
      </c>
      <c r="G57" s="7">
        <f>ROUND(+Nursery!F155,0)</f>
        <v>0</v>
      </c>
      <c r="H57" s="7">
        <f>ROUND(+Nursery!V155*365,0)</f>
        <v>0</v>
      </c>
      <c r="I57" s="8" t="str">
        <f t="shared" si="1"/>
        <v/>
      </c>
      <c r="J57" s="8"/>
      <c r="K57" s="8" t="str">
        <f t="shared" si="2"/>
        <v/>
      </c>
    </row>
    <row r="58" spans="2:11" x14ac:dyDescent="0.25">
      <c r="B58">
        <f>+Nursery!A53</f>
        <v>138</v>
      </c>
      <c r="C58" t="str">
        <f>+Nursery!B53</f>
        <v>SWEDISH EDMONDS</v>
      </c>
      <c r="D58" s="7">
        <f>ROUND(+Nursery!F53,0)</f>
        <v>1827</v>
      </c>
      <c r="E58" s="7">
        <f>ROUND(+Nursery!V53*365,0)</f>
        <v>6570</v>
      </c>
      <c r="F58" s="8">
        <f t="shared" si="0"/>
        <v>0.27808219178082194</v>
      </c>
      <c r="G58" s="7">
        <f>ROUND(+Nursery!F156,0)</f>
        <v>1919</v>
      </c>
      <c r="H58" s="7">
        <f>ROUND(+Nursery!V156*365,0)</f>
        <v>4745</v>
      </c>
      <c r="I58" s="8">
        <f t="shared" si="1"/>
        <v>0.40442571127502636</v>
      </c>
      <c r="J58" s="8"/>
      <c r="K58" s="8">
        <f t="shared" si="2"/>
        <v>0.45429999999999998</v>
      </c>
    </row>
    <row r="59" spans="2:11" x14ac:dyDescent="0.25">
      <c r="B59">
        <f>+Nursery!A54</f>
        <v>139</v>
      </c>
      <c r="C59" t="str">
        <f>+Nursery!B54</f>
        <v>PROVIDENCE HOLY FAMILY HOSPITAL</v>
      </c>
      <c r="D59" s="7">
        <f>ROUND(+Nursery!F54,0)</f>
        <v>0</v>
      </c>
      <c r="E59" s="7">
        <f>ROUND(+Nursery!V54*365,0)</f>
        <v>9125</v>
      </c>
      <c r="F59" s="8" t="str">
        <f t="shared" si="0"/>
        <v/>
      </c>
      <c r="G59" s="7">
        <f>ROUND(+Nursery!F157,0)</f>
        <v>2981</v>
      </c>
      <c r="H59" s="7">
        <f>ROUND(+Nursery!V157*365,0)</f>
        <v>9125</v>
      </c>
      <c r="I59" s="8">
        <f t="shared" si="1"/>
        <v>0.3266849315068493</v>
      </c>
      <c r="J59" s="8"/>
      <c r="K59" s="8" t="str">
        <f t="shared" si="2"/>
        <v/>
      </c>
    </row>
    <row r="60" spans="2:11" x14ac:dyDescent="0.25">
      <c r="B60">
        <f>+Nursery!A55</f>
        <v>140</v>
      </c>
      <c r="C60" t="str">
        <f>+Nursery!B55</f>
        <v>KITTITAS VALLEY HEALTHCARE</v>
      </c>
      <c r="D60" s="7">
        <f>ROUND(+Nursery!F55,0)</f>
        <v>617</v>
      </c>
      <c r="E60" s="7">
        <f>ROUND(+Nursery!V55*365,0)</f>
        <v>3650</v>
      </c>
      <c r="F60" s="8">
        <f t="shared" si="0"/>
        <v>0.16904109589041097</v>
      </c>
      <c r="G60" s="7">
        <f>ROUND(+Nursery!F158,0)</f>
        <v>478</v>
      </c>
      <c r="H60" s="7">
        <f>ROUND(+Nursery!V158*365,0)</f>
        <v>0</v>
      </c>
      <c r="I60" s="8" t="str">
        <f t="shared" si="1"/>
        <v/>
      </c>
      <c r="J60" s="8"/>
      <c r="K60" s="8" t="str">
        <f t="shared" si="2"/>
        <v/>
      </c>
    </row>
    <row r="61" spans="2:11" x14ac:dyDescent="0.25">
      <c r="B61">
        <f>+Nursery!A56</f>
        <v>141</v>
      </c>
      <c r="C61" t="str">
        <f>+Nursery!B56</f>
        <v>DAYTON GENERAL HOSPITAL</v>
      </c>
      <c r="D61" s="7">
        <f>ROUND(+Nursery!F56,0)</f>
        <v>0</v>
      </c>
      <c r="E61" s="7">
        <f>ROUND(+Nursery!V56*365,0)</f>
        <v>0</v>
      </c>
      <c r="F61" s="8" t="str">
        <f t="shared" si="0"/>
        <v/>
      </c>
      <c r="G61" s="7">
        <f>ROUND(+Nursery!F159,0)</f>
        <v>0</v>
      </c>
      <c r="H61" s="7">
        <f>ROUND(+Nursery!V159*365,0)</f>
        <v>0</v>
      </c>
      <c r="I61" s="8" t="str">
        <f t="shared" si="1"/>
        <v/>
      </c>
      <c r="J61" s="8"/>
      <c r="K61" s="8" t="str">
        <f t="shared" si="2"/>
        <v/>
      </c>
    </row>
    <row r="62" spans="2:11" x14ac:dyDescent="0.25">
      <c r="B62">
        <f>+Nursery!A57</f>
        <v>142</v>
      </c>
      <c r="C62" t="str">
        <f>+Nursery!B57</f>
        <v>HARRISON MEDICAL CENTER</v>
      </c>
      <c r="D62" s="7">
        <f>ROUND(+Nursery!F57,0)</f>
        <v>3468</v>
      </c>
      <c r="E62" s="7">
        <f>ROUND(+Nursery!V57*365,0)</f>
        <v>3650</v>
      </c>
      <c r="F62" s="8">
        <f t="shared" si="0"/>
        <v>0.95013698630136989</v>
      </c>
      <c r="G62" s="7">
        <f>ROUND(+Nursery!F160,0)</f>
        <v>3618</v>
      </c>
      <c r="H62" s="7">
        <f>ROUND(+Nursery!V160*365,0)</f>
        <v>3650</v>
      </c>
      <c r="I62" s="8">
        <f t="shared" si="1"/>
        <v>0.99123287671232874</v>
      </c>
      <c r="J62" s="8"/>
      <c r="K62" s="8">
        <f t="shared" si="2"/>
        <v>4.3299999999999998E-2</v>
      </c>
    </row>
    <row r="63" spans="2:11" x14ac:dyDescent="0.25">
      <c r="B63">
        <f>+Nursery!A58</f>
        <v>145</v>
      </c>
      <c r="C63" t="str">
        <f>+Nursery!B58</f>
        <v>PEACEHEALTH ST JOSEPH MEDICAL CENTER</v>
      </c>
      <c r="D63" s="7">
        <f>ROUND(+Nursery!F58,0)</f>
        <v>3535</v>
      </c>
      <c r="E63" s="7">
        <f>ROUND(+Nursery!V58*365,0)</f>
        <v>7300</v>
      </c>
      <c r="F63" s="8">
        <f t="shared" si="0"/>
        <v>0.48424657534246573</v>
      </c>
      <c r="G63" s="7">
        <f>ROUND(+Nursery!F161,0)</f>
        <v>3532</v>
      </c>
      <c r="H63" s="7">
        <f>ROUND(+Nursery!V161*365,0)</f>
        <v>5110</v>
      </c>
      <c r="I63" s="8">
        <f t="shared" si="1"/>
        <v>0.69119373776908022</v>
      </c>
      <c r="J63" s="8"/>
      <c r="K63" s="8">
        <f t="shared" si="2"/>
        <v>0.4274</v>
      </c>
    </row>
    <row r="64" spans="2:11" x14ac:dyDescent="0.25">
      <c r="B64">
        <f>+Nursery!A59</f>
        <v>147</v>
      </c>
      <c r="C64" t="str">
        <f>+Nursery!B59</f>
        <v>MID VALLEY HOSPITAL</v>
      </c>
      <c r="D64" s="7">
        <f>ROUND(+Nursery!F59,0)</f>
        <v>353</v>
      </c>
      <c r="E64" s="7">
        <f>ROUND(+Nursery!V59*365,0)</f>
        <v>0</v>
      </c>
      <c r="F64" s="8" t="str">
        <f t="shared" si="0"/>
        <v/>
      </c>
      <c r="G64" s="7">
        <f>ROUND(+Nursery!F162,0)</f>
        <v>358</v>
      </c>
      <c r="H64" s="7">
        <f>ROUND(+Nursery!V162*365,0)</f>
        <v>0</v>
      </c>
      <c r="I64" s="8" t="str">
        <f t="shared" si="1"/>
        <v/>
      </c>
      <c r="J64" s="8"/>
      <c r="K64" s="8" t="str">
        <f t="shared" si="2"/>
        <v/>
      </c>
    </row>
    <row r="65" spans="2:11" x14ac:dyDescent="0.25">
      <c r="B65">
        <f>+Nursery!A60</f>
        <v>148</v>
      </c>
      <c r="C65" t="str">
        <f>+Nursery!B60</f>
        <v>KINDRED HOSPITAL SEATTLE - NORTHGATE</v>
      </c>
      <c r="D65" s="7">
        <f>ROUND(+Nursery!F60,0)</f>
        <v>0</v>
      </c>
      <c r="E65" s="7">
        <f>ROUND(+Nursery!V60*365,0)</f>
        <v>0</v>
      </c>
      <c r="F65" s="8" t="str">
        <f t="shared" si="0"/>
        <v/>
      </c>
      <c r="G65" s="7">
        <f>ROUND(+Nursery!F163,0)</f>
        <v>0</v>
      </c>
      <c r="H65" s="7">
        <f>ROUND(+Nursery!V163*365,0)</f>
        <v>0</v>
      </c>
      <c r="I65" s="8" t="str">
        <f t="shared" si="1"/>
        <v/>
      </c>
      <c r="J65" s="8"/>
      <c r="K65" s="8" t="str">
        <f t="shared" si="2"/>
        <v/>
      </c>
    </row>
    <row r="66" spans="2:11" x14ac:dyDescent="0.25">
      <c r="B66">
        <f>+Nursery!A61</f>
        <v>150</v>
      </c>
      <c r="C66" t="str">
        <f>+Nursery!B61</f>
        <v>COULEE MEDICAL CENTER</v>
      </c>
      <c r="D66" s="7">
        <f>ROUND(+Nursery!F61,0)</f>
        <v>84</v>
      </c>
      <c r="E66" s="7">
        <f>ROUND(+Nursery!V61*365,0)</f>
        <v>730</v>
      </c>
      <c r="F66" s="8">
        <f t="shared" si="0"/>
        <v>0.11506849315068493</v>
      </c>
      <c r="G66" s="7">
        <f>ROUND(+Nursery!F164,0)</f>
        <v>128</v>
      </c>
      <c r="H66" s="7">
        <f>ROUND(+Nursery!V164*365,0)</f>
        <v>730</v>
      </c>
      <c r="I66" s="8">
        <f t="shared" si="1"/>
        <v>0.17534246575342466</v>
      </c>
      <c r="J66" s="8"/>
      <c r="K66" s="8">
        <f t="shared" si="2"/>
        <v>0.52380000000000004</v>
      </c>
    </row>
    <row r="67" spans="2:11" x14ac:dyDescent="0.25">
      <c r="B67">
        <f>+Nursery!A62</f>
        <v>152</v>
      </c>
      <c r="C67" t="str">
        <f>+Nursery!B62</f>
        <v>MASON GENERAL HOSPITAL</v>
      </c>
      <c r="D67" s="7">
        <f>ROUND(+Nursery!F62,0)</f>
        <v>544</v>
      </c>
      <c r="E67" s="7">
        <f>ROUND(+Nursery!V62*365,0)</f>
        <v>2190</v>
      </c>
      <c r="F67" s="8">
        <f t="shared" si="0"/>
        <v>0.24840182648401826</v>
      </c>
      <c r="G67" s="7">
        <f>ROUND(+Nursery!F165,0)</f>
        <v>604</v>
      </c>
      <c r="H67" s="7">
        <f>ROUND(+Nursery!V165*365,0)</f>
        <v>2190</v>
      </c>
      <c r="I67" s="8">
        <f t="shared" si="1"/>
        <v>0.27579908675799086</v>
      </c>
      <c r="J67" s="8"/>
      <c r="K67" s="8">
        <f t="shared" si="2"/>
        <v>0.1103</v>
      </c>
    </row>
    <row r="68" spans="2:11" x14ac:dyDescent="0.25">
      <c r="B68">
        <f>+Nursery!A63</f>
        <v>153</v>
      </c>
      <c r="C68" t="str">
        <f>+Nursery!B63</f>
        <v>WHITMAN HOSPITAL AND MEDICAL CENTER</v>
      </c>
      <c r="D68" s="7">
        <f>ROUND(+Nursery!F63,0)</f>
        <v>67</v>
      </c>
      <c r="E68" s="7">
        <f>ROUND(+Nursery!V63*365,0)</f>
        <v>1825</v>
      </c>
      <c r="F68" s="8">
        <f t="shared" si="0"/>
        <v>3.6712328767123291E-2</v>
      </c>
      <c r="G68" s="7">
        <f>ROUND(+Nursery!F166,0)</f>
        <v>69</v>
      </c>
      <c r="H68" s="7">
        <f>ROUND(+Nursery!V166*365,0)</f>
        <v>1825</v>
      </c>
      <c r="I68" s="8">
        <f t="shared" si="1"/>
        <v>3.7808219178082192E-2</v>
      </c>
      <c r="J68" s="8"/>
      <c r="K68" s="8">
        <f t="shared" si="2"/>
        <v>2.9899999999999999E-2</v>
      </c>
    </row>
    <row r="69" spans="2:11" x14ac:dyDescent="0.25">
      <c r="B69">
        <f>+Nursery!A64</f>
        <v>155</v>
      </c>
      <c r="C69" t="str">
        <f>+Nursery!B64</f>
        <v>UW MEDICINE/VALLEY MEDICAL CENTER</v>
      </c>
      <c r="D69" s="7">
        <f>ROUND(+Nursery!F64,0)</f>
        <v>0</v>
      </c>
      <c r="E69" s="7">
        <f>ROUND(+Nursery!V64*365,0)</f>
        <v>0</v>
      </c>
      <c r="F69" s="8" t="str">
        <f t="shared" si="0"/>
        <v/>
      </c>
      <c r="G69" s="7">
        <f>ROUND(+Nursery!F167,0)</f>
        <v>0</v>
      </c>
      <c r="H69" s="7">
        <f>ROUND(+Nursery!V167*365,0)</f>
        <v>0</v>
      </c>
      <c r="I69" s="8" t="str">
        <f t="shared" si="1"/>
        <v/>
      </c>
      <c r="J69" s="8"/>
      <c r="K69" s="8" t="str">
        <f t="shared" si="2"/>
        <v/>
      </c>
    </row>
    <row r="70" spans="2:11" x14ac:dyDescent="0.25">
      <c r="B70">
        <f>+Nursery!A65</f>
        <v>156</v>
      </c>
      <c r="C70" t="str">
        <f>+Nursery!B65</f>
        <v>WHIDBEYHEALTH MEDICAL CENTER</v>
      </c>
      <c r="D70" s="7">
        <f>ROUND(+Nursery!F65,0)</f>
        <v>374</v>
      </c>
      <c r="E70" s="7">
        <f>ROUND(+Nursery!V65*365,0)</f>
        <v>2190</v>
      </c>
      <c r="F70" s="8">
        <f t="shared" si="0"/>
        <v>0.17077625570776256</v>
      </c>
      <c r="G70" s="7">
        <f>ROUND(+Nursery!F168,0)</f>
        <v>328</v>
      </c>
      <c r="H70" s="7">
        <f>ROUND(+Nursery!V168*365,0)</f>
        <v>2190</v>
      </c>
      <c r="I70" s="8">
        <f t="shared" si="1"/>
        <v>0.14977168949771688</v>
      </c>
      <c r="J70" s="8"/>
      <c r="K70" s="8">
        <f t="shared" si="2"/>
        <v>-0.123</v>
      </c>
    </row>
    <row r="71" spans="2:11" x14ac:dyDescent="0.25">
      <c r="B71">
        <f>+Nursery!A66</f>
        <v>157</v>
      </c>
      <c r="C71" t="str">
        <f>+Nursery!B66</f>
        <v>ST LUKES REHABILIATION INSTITUTE</v>
      </c>
      <c r="D71" s="7">
        <f>ROUND(+Nursery!F66,0)</f>
        <v>0</v>
      </c>
      <c r="E71" s="7">
        <f>ROUND(+Nursery!V66*365,0)</f>
        <v>0</v>
      </c>
      <c r="F71" s="8" t="str">
        <f t="shared" si="0"/>
        <v/>
      </c>
      <c r="G71" s="7">
        <f>ROUND(+Nursery!F169,0)</f>
        <v>0</v>
      </c>
      <c r="H71" s="7">
        <f>ROUND(+Nursery!V169*365,0)</f>
        <v>0</v>
      </c>
      <c r="I71" s="8" t="str">
        <f t="shared" si="1"/>
        <v/>
      </c>
      <c r="J71" s="8"/>
      <c r="K71" s="8" t="str">
        <f t="shared" si="2"/>
        <v/>
      </c>
    </row>
    <row r="72" spans="2:11" x14ac:dyDescent="0.25">
      <c r="B72">
        <f>+Nursery!A67</f>
        <v>158</v>
      </c>
      <c r="C72" t="str">
        <f>+Nursery!B67</f>
        <v>CASCADE MEDICAL CENTER</v>
      </c>
      <c r="D72" s="7">
        <f>ROUND(+Nursery!F67,0)</f>
        <v>0</v>
      </c>
      <c r="E72" s="7">
        <f>ROUND(+Nursery!V67*365,0)</f>
        <v>0</v>
      </c>
      <c r="F72" s="8" t="str">
        <f t="shared" si="0"/>
        <v/>
      </c>
      <c r="G72" s="7">
        <f>ROUND(+Nursery!F170,0)</f>
        <v>0</v>
      </c>
      <c r="H72" s="7">
        <f>ROUND(+Nursery!V170*365,0)</f>
        <v>0</v>
      </c>
      <c r="I72" s="8" t="str">
        <f t="shared" si="1"/>
        <v/>
      </c>
      <c r="J72" s="8"/>
      <c r="K72" s="8" t="str">
        <f t="shared" si="2"/>
        <v/>
      </c>
    </row>
    <row r="73" spans="2:11" x14ac:dyDescent="0.25">
      <c r="B73">
        <f>+Nursery!A68</f>
        <v>159</v>
      </c>
      <c r="C73" t="str">
        <f>+Nursery!B68</f>
        <v>PROVIDENCE ST PETER HOSPITAL</v>
      </c>
      <c r="D73" s="7">
        <f>ROUND(+Nursery!F68,0)</f>
        <v>4854</v>
      </c>
      <c r="E73" s="7">
        <f>ROUND(+Nursery!V68*365,0)</f>
        <v>4745</v>
      </c>
      <c r="F73" s="8">
        <f t="shared" si="0"/>
        <v>1.0229715489989462</v>
      </c>
      <c r="G73" s="7">
        <f>ROUND(+Nursery!F171,0)</f>
        <v>4650</v>
      </c>
      <c r="H73" s="7">
        <f>ROUND(+Nursery!V171*365,0)</f>
        <v>4745</v>
      </c>
      <c r="I73" s="8">
        <f t="shared" si="1"/>
        <v>0.97997892518440466</v>
      </c>
      <c r="J73" s="8"/>
      <c r="K73" s="8">
        <f t="shared" si="2"/>
        <v>-4.2000000000000003E-2</v>
      </c>
    </row>
    <row r="74" spans="2:11" x14ac:dyDescent="0.25">
      <c r="B74">
        <f>+Nursery!A69</f>
        <v>161</v>
      </c>
      <c r="C74" t="str">
        <f>+Nursery!B69</f>
        <v>KADLEC REGIONAL MEDICAL CENTER</v>
      </c>
      <c r="D74" s="7">
        <f>ROUND(+Nursery!F69,0)</f>
        <v>0</v>
      </c>
      <c r="E74" s="7">
        <f>ROUND(+Nursery!V69*365,0)</f>
        <v>6570</v>
      </c>
      <c r="F74" s="8" t="str">
        <f t="shared" si="0"/>
        <v/>
      </c>
      <c r="G74" s="7">
        <f>ROUND(+Nursery!F172,0)</f>
        <v>4761</v>
      </c>
      <c r="H74" s="7">
        <f>ROUND(+Nursery!V172*365,0)</f>
        <v>6570</v>
      </c>
      <c r="I74" s="8">
        <f t="shared" si="1"/>
        <v>0.72465753424657531</v>
      </c>
      <c r="J74" s="8"/>
      <c r="K74" s="8" t="str">
        <f t="shared" si="2"/>
        <v/>
      </c>
    </row>
    <row r="75" spans="2:11" x14ac:dyDescent="0.25">
      <c r="B75">
        <f>+Nursery!A70</f>
        <v>162</v>
      </c>
      <c r="C75" t="str">
        <f>+Nursery!B70</f>
        <v>PROVIDENCE SACRED HEART MEDICAL CENTER</v>
      </c>
      <c r="D75" s="7">
        <f>ROUND(+Nursery!F70,0)</f>
        <v>4202</v>
      </c>
      <c r="E75" s="7">
        <f>ROUND(+Nursery!V70*365,0)</f>
        <v>4380</v>
      </c>
      <c r="F75" s="8">
        <f t="shared" ref="F75:F109" si="3">IF(D75=0,"",IF(E75=0,"",D75/E75))</f>
        <v>0.95936073059360727</v>
      </c>
      <c r="G75" s="7">
        <f>ROUND(+Nursery!F173,0)</f>
        <v>4184</v>
      </c>
      <c r="H75" s="7">
        <f>ROUND(+Nursery!V173*365,0)</f>
        <v>4380</v>
      </c>
      <c r="I75" s="8">
        <f t="shared" ref="I75:I109" si="4">IF(G75=0,"",IF(H75=0,"",G75/H75))</f>
        <v>0.95525114155251145</v>
      </c>
      <c r="J75" s="8"/>
      <c r="K75" s="8">
        <f t="shared" ref="K75:K109" si="5">IF(D75=0,"",IF(E75=0,"",IF(G75=0,"",IF(H75=0,"",ROUND(I75/F75-1,4)))))</f>
        <v>-4.3E-3</v>
      </c>
    </row>
    <row r="76" spans="2:11" x14ac:dyDescent="0.25">
      <c r="B76">
        <f>+Nursery!A71</f>
        <v>164</v>
      </c>
      <c r="C76" t="str">
        <f>+Nursery!B71</f>
        <v>EVERGREENHEALTH MEDICAL CENTER</v>
      </c>
      <c r="D76" s="7">
        <f>ROUND(+Nursery!F71,0)</f>
        <v>0</v>
      </c>
      <c r="E76" s="7">
        <f>ROUND(+Nursery!V71*365,0)</f>
        <v>0</v>
      </c>
      <c r="F76" s="8" t="str">
        <f t="shared" si="3"/>
        <v/>
      </c>
      <c r="G76" s="7">
        <f>ROUND(+Nursery!F174,0)</f>
        <v>0</v>
      </c>
      <c r="H76" s="7">
        <f>ROUND(+Nursery!V174*365,0)</f>
        <v>0</v>
      </c>
      <c r="I76" s="8" t="str">
        <f t="shared" si="4"/>
        <v/>
      </c>
      <c r="J76" s="8"/>
      <c r="K76" s="8" t="str">
        <f t="shared" si="5"/>
        <v/>
      </c>
    </row>
    <row r="77" spans="2:11" x14ac:dyDescent="0.25">
      <c r="B77">
        <f>+Nursery!A72</f>
        <v>165</v>
      </c>
      <c r="C77" t="str">
        <f>+Nursery!B72</f>
        <v>LAKE CHELAN COMMUNITY HOSPITAL</v>
      </c>
      <c r="D77" s="7">
        <f>ROUND(+Nursery!F72,0)</f>
        <v>137</v>
      </c>
      <c r="E77" s="7">
        <f>ROUND(+Nursery!V72*365,0)</f>
        <v>1825</v>
      </c>
      <c r="F77" s="8">
        <f t="shared" si="3"/>
        <v>7.5068493150684937E-2</v>
      </c>
      <c r="G77" s="7">
        <f>ROUND(+Nursery!F175,0)</f>
        <v>180</v>
      </c>
      <c r="H77" s="7">
        <f>ROUND(+Nursery!V175*365,0)</f>
        <v>1825</v>
      </c>
      <c r="I77" s="8">
        <f t="shared" si="4"/>
        <v>9.8630136986301367E-2</v>
      </c>
      <c r="J77" s="8"/>
      <c r="K77" s="8">
        <f t="shared" si="5"/>
        <v>0.31390000000000001</v>
      </c>
    </row>
    <row r="78" spans="2:11" x14ac:dyDescent="0.25">
      <c r="B78">
        <f>+Nursery!A73</f>
        <v>167</v>
      </c>
      <c r="C78" t="str">
        <f>+Nursery!B73</f>
        <v>FERRY COUNTY MEMORIAL HOSPITAL</v>
      </c>
      <c r="D78" s="7">
        <f>ROUND(+Nursery!F73,0)</f>
        <v>0</v>
      </c>
      <c r="E78" s="7">
        <f>ROUND(+Nursery!V73*365,0)</f>
        <v>0</v>
      </c>
      <c r="F78" s="8" t="str">
        <f t="shared" si="3"/>
        <v/>
      </c>
      <c r="G78" s="7">
        <f>ROUND(+Nursery!F176,0)</f>
        <v>0</v>
      </c>
      <c r="H78" s="7">
        <f>ROUND(+Nursery!V176*365,0)</f>
        <v>0</v>
      </c>
      <c r="I78" s="8" t="str">
        <f t="shared" si="4"/>
        <v/>
      </c>
      <c r="J78" s="8"/>
      <c r="K78" s="8" t="str">
        <f t="shared" si="5"/>
        <v/>
      </c>
    </row>
    <row r="79" spans="2:11" x14ac:dyDescent="0.25">
      <c r="B79">
        <f>+Nursery!A74</f>
        <v>168</v>
      </c>
      <c r="C79" t="str">
        <f>+Nursery!B74</f>
        <v>CENTRAL WASHINGTON HOSPITAL</v>
      </c>
      <c r="D79" s="7">
        <f>ROUND(+Nursery!F74,0)</f>
        <v>2145</v>
      </c>
      <c r="E79" s="7">
        <f>ROUND(+Nursery!V74*365,0)</f>
        <v>0</v>
      </c>
      <c r="F79" s="8" t="str">
        <f t="shared" si="3"/>
        <v/>
      </c>
      <c r="G79" s="7">
        <f>ROUND(+Nursery!F177,0)</f>
        <v>1940</v>
      </c>
      <c r="H79" s="7">
        <f>ROUND(+Nursery!V177*365,0)</f>
        <v>0</v>
      </c>
      <c r="I79" s="8" t="str">
        <f t="shared" si="4"/>
        <v/>
      </c>
      <c r="J79" s="8"/>
      <c r="K79" s="8" t="str">
        <f t="shared" si="5"/>
        <v/>
      </c>
    </row>
    <row r="80" spans="2:11" x14ac:dyDescent="0.25">
      <c r="B80">
        <f>+Nursery!A75</f>
        <v>170</v>
      </c>
      <c r="C80" t="str">
        <f>+Nursery!B75</f>
        <v>PEACEHEALTH SOUTHWEST MEDICAL CENTER</v>
      </c>
      <c r="D80" s="7">
        <f>ROUND(+Nursery!F75,0)</f>
        <v>0</v>
      </c>
      <c r="E80" s="7">
        <f>ROUND(+Nursery!V75*365,0)</f>
        <v>14600</v>
      </c>
      <c r="F80" s="8" t="str">
        <f t="shared" si="3"/>
        <v/>
      </c>
      <c r="G80" s="7">
        <f>ROUND(+Nursery!F178,0)</f>
        <v>0</v>
      </c>
      <c r="H80" s="7">
        <f>ROUND(+Nursery!V178*365,0)</f>
        <v>14600</v>
      </c>
      <c r="I80" s="8" t="str">
        <f t="shared" si="4"/>
        <v/>
      </c>
      <c r="J80" s="8"/>
      <c r="K80" s="8" t="str">
        <f t="shared" si="5"/>
        <v/>
      </c>
    </row>
    <row r="81" spans="2:11" x14ac:dyDescent="0.25">
      <c r="B81">
        <f>+Nursery!A76</f>
        <v>172</v>
      </c>
      <c r="C81" t="str">
        <f>+Nursery!B76</f>
        <v>PULLMAN REGIONAL HOSPITAL</v>
      </c>
      <c r="D81" s="7">
        <f>ROUND(+Nursery!F76,0)</f>
        <v>874</v>
      </c>
      <c r="E81" s="7">
        <f>ROUND(+Nursery!V76*365,0)</f>
        <v>2920</v>
      </c>
      <c r="F81" s="8">
        <f t="shared" si="3"/>
        <v>0.2993150684931507</v>
      </c>
      <c r="G81" s="7">
        <f>ROUND(+Nursery!F179,0)</f>
        <v>818</v>
      </c>
      <c r="H81" s="7">
        <f>ROUND(+Nursery!V179*365,0)</f>
        <v>2920</v>
      </c>
      <c r="I81" s="8">
        <f t="shared" si="4"/>
        <v>0.28013698630136985</v>
      </c>
      <c r="J81" s="8"/>
      <c r="K81" s="8">
        <f t="shared" si="5"/>
        <v>-6.4100000000000004E-2</v>
      </c>
    </row>
    <row r="82" spans="2:11" x14ac:dyDescent="0.25">
      <c r="B82">
        <f>+Nursery!A77</f>
        <v>173</v>
      </c>
      <c r="C82" t="str">
        <f>+Nursery!B77</f>
        <v>MORTON GENERAL HOSPITAL</v>
      </c>
      <c r="D82" s="7">
        <f>ROUND(+Nursery!F77,0)</f>
        <v>0</v>
      </c>
      <c r="E82" s="7">
        <f>ROUND(+Nursery!V77*365,0)</f>
        <v>0</v>
      </c>
      <c r="F82" s="8" t="str">
        <f t="shared" si="3"/>
        <v/>
      </c>
      <c r="G82" s="7">
        <f>ROUND(+Nursery!F180,0)</f>
        <v>0</v>
      </c>
      <c r="H82" s="7">
        <f>ROUND(+Nursery!V180*365,0)</f>
        <v>0</v>
      </c>
      <c r="I82" s="8" t="str">
        <f t="shared" si="4"/>
        <v/>
      </c>
      <c r="J82" s="8"/>
      <c r="K82" s="8" t="str">
        <f t="shared" si="5"/>
        <v/>
      </c>
    </row>
    <row r="83" spans="2:11" x14ac:dyDescent="0.25">
      <c r="B83">
        <f>+Nursery!A78</f>
        <v>175</v>
      </c>
      <c r="C83" t="str">
        <f>+Nursery!B78</f>
        <v>MARY BRIDGE CHILDRENS HEALTH CENTER</v>
      </c>
      <c r="D83" s="7">
        <f>ROUND(+Nursery!F78,0)</f>
        <v>0</v>
      </c>
      <c r="E83" s="7">
        <f>ROUND(+Nursery!V78*365,0)</f>
        <v>0</v>
      </c>
      <c r="F83" s="8" t="str">
        <f t="shared" si="3"/>
        <v/>
      </c>
      <c r="G83" s="7">
        <f>ROUND(+Nursery!F181,0)</f>
        <v>0</v>
      </c>
      <c r="H83" s="7">
        <f>ROUND(+Nursery!V181*365,0)</f>
        <v>0</v>
      </c>
      <c r="I83" s="8" t="str">
        <f t="shared" si="4"/>
        <v/>
      </c>
      <c r="J83" s="8"/>
      <c r="K83" s="8" t="str">
        <f t="shared" si="5"/>
        <v/>
      </c>
    </row>
    <row r="84" spans="2:11" x14ac:dyDescent="0.25">
      <c r="B84">
        <f>+Nursery!A79</f>
        <v>176</v>
      </c>
      <c r="C84" t="str">
        <f>+Nursery!B79</f>
        <v>TACOMA GENERAL/ALLENMORE HOSPITAL</v>
      </c>
      <c r="D84" s="7">
        <f>ROUND(+Nursery!F79,0)</f>
        <v>0</v>
      </c>
      <c r="E84" s="7">
        <f>ROUND(+Nursery!V79*365,0)</f>
        <v>16060</v>
      </c>
      <c r="F84" s="8" t="str">
        <f t="shared" si="3"/>
        <v/>
      </c>
      <c r="G84" s="7">
        <f>ROUND(+Nursery!F182,0)</f>
        <v>0</v>
      </c>
      <c r="H84" s="7">
        <f>ROUND(+Nursery!V182*365,0)</f>
        <v>16060</v>
      </c>
      <c r="I84" s="8" t="str">
        <f t="shared" si="4"/>
        <v/>
      </c>
      <c r="J84" s="8"/>
      <c r="K84" s="8" t="str">
        <f t="shared" si="5"/>
        <v/>
      </c>
    </row>
    <row r="85" spans="2:11" x14ac:dyDescent="0.25">
      <c r="B85">
        <f>+Nursery!A80</f>
        <v>180</v>
      </c>
      <c r="C85" t="str">
        <f>+Nursery!B80</f>
        <v>MULTICARE VALLEY HOSPITAL</v>
      </c>
      <c r="D85" s="7">
        <f>ROUND(+Nursery!F80,0)</f>
        <v>157</v>
      </c>
      <c r="E85" s="7">
        <f>ROUND(+Nursery!V80*365,0)</f>
        <v>3650</v>
      </c>
      <c r="F85" s="8">
        <f t="shared" si="3"/>
        <v>4.3013698630136987E-2</v>
      </c>
      <c r="G85" s="7">
        <f>ROUND(+Nursery!F183,0)</f>
        <v>137</v>
      </c>
      <c r="H85" s="7">
        <f>ROUND(+Nursery!V183*365,0)</f>
        <v>3650</v>
      </c>
      <c r="I85" s="8">
        <f t="shared" si="4"/>
        <v>3.7534246575342468E-2</v>
      </c>
      <c r="J85" s="8"/>
      <c r="K85" s="8">
        <f t="shared" si="5"/>
        <v>-0.12740000000000001</v>
      </c>
    </row>
    <row r="86" spans="2:11" x14ac:dyDescent="0.25">
      <c r="B86">
        <f>+Nursery!A81</f>
        <v>183</v>
      </c>
      <c r="C86" t="str">
        <f>+Nursery!B81</f>
        <v>MULTICARE AUBURN MEDICAL CENTER</v>
      </c>
      <c r="D86" s="7">
        <f>ROUND(+Nursery!F81,0)</f>
        <v>0</v>
      </c>
      <c r="E86" s="7">
        <f>ROUND(+Nursery!V81*365,0)</f>
        <v>9125</v>
      </c>
      <c r="F86" s="8" t="str">
        <f t="shared" si="3"/>
        <v/>
      </c>
      <c r="G86" s="7">
        <f>ROUND(+Nursery!F184,0)</f>
        <v>0</v>
      </c>
      <c r="H86" s="7">
        <f>ROUND(+Nursery!V184*365,0)</f>
        <v>9125</v>
      </c>
      <c r="I86" s="8" t="str">
        <f t="shared" si="4"/>
        <v/>
      </c>
      <c r="J86" s="8"/>
      <c r="K86" s="8" t="str">
        <f t="shared" si="5"/>
        <v/>
      </c>
    </row>
    <row r="87" spans="2:11" x14ac:dyDescent="0.25">
      <c r="B87">
        <f>+Nursery!A82</f>
        <v>186</v>
      </c>
      <c r="C87" t="str">
        <f>+Nursery!B82</f>
        <v>SUMMIT PACIFIC MEDICAL CENTER</v>
      </c>
      <c r="D87" s="7">
        <f>ROUND(+Nursery!F82,0)</f>
        <v>0</v>
      </c>
      <c r="E87" s="7">
        <f>ROUND(+Nursery!V82*365,0)</f>
        <v>0</v>
      </c>
      <c r="F87" s="8" t="str">
        <f t="shared" si="3"/>
        <v/>
      </c>
      <c r="G87" s="7">
        <f>ROUND(+Nursery!F185,0)</f>
        <v>0</v>
      </c>
      <c r="H87" s="7">
        <f>ROUND(+Nursery!V185*365,0)</f>
        <v>0</v>
      </c>
      <c r="I87" s="8" t="str">
        <f t="shared" si="4"/>
        <v/>
      </c>
      <c r="J87" s="8"/>
      <c r="K87" s="8" t="str">
        <f t="shared" si="5"/>
        <v/>
      </c>
    </row>
    <row r="88" spans="2:11" x14ac:dyDescent="0.25">
      <c r="B88">
        <f>+Nursery!A83</f>
        <v>191</v>
      </c>
      <c r="C88" t="str">
        <f>+Nursery!B83</f>
        <v>PROVIDENCE CENTRALIA HOSPITAL</v>
      </c>
      <c r="D88" s="7">
        <f>ROUND(+Nursery!F83,0)</f>
        <v>1072</v>
      </c>
      <c r="E88" s="7">
        <f>ROUND(+Nursery!V83*365,0)</f>
        <v>0</v>
      </c>
      <c r="F88" s="8" t="str">
        <f t="shared" si="3"/>
        <v/>
      </c>
      <c r="G88" s="7">
        <f>ROUND(+Nursery!F186,0)</f>
        <v>1227</v>
      </c>
      <c r="H88" s="7">
        <f>ROUND(+Nursery!V186*365,0)</f>
        <v>0</v>
      </c>
      <c r="I88" s="8" t="str">
        <f t="shared" si="4"/>
        <v/>
      </c>
      <c r="J88" s="8"/>
      <c r="K88" s="8" t="str">
        <f t="shared" si="5"/>
        <v/>
      </c>
    </row>
    <row r="89" spans="2:11" x14ac:dyDescent="0.25">
      <c r="B89">
        <f>+Nursery!A84</f>
        <v>193</v>
      </c>
      <c r="C89" t="str">
        <f>+Nursery!B84</f>
        <v>PROVIDENCE MOUNT CARMEL HOSPITAL</v>
      </c>
      <c r="D89" s="7">
        <f>ROUND(+Nursery!F84,0)</f>
        <v>0</v>
      </c>
      <c r="E89" s="7">
        <f>ROUND(+Nursery!V84*365,0)</f>
        <v>1825</v>
      </c>
      <c r="F89" s="8" t="str">
        <f t="shared" si="3"/>
        <v/>
      </c>
      <c r="G89" s="7">
        <f>ROUND(+Nursery!F187,0)</f>
        <v>361</v>
      </c>
      <c r="H89" s="7">
        <f>ROUND(+Nursery!V187*365,0)</f>
        <v>1825</v>
      </c>
      <c r="I89" s="8">
        <f t="shared" si="4"/>
        <v>0.1978082191780822</v>
      </c>
      <c r="J89" s="8"/>
      <c r="K89" s="8" t="str">
        <f t="shared" si="5"/>
        <v/>
      </c>
    </row>
    <row r="90" spans="2:11" x14ac:dyDescent="0.25">
      <c r="B90">
        <f>+Nursery!A85</f>
        <v>194</v>
      </c>
      <c r="C90" t="str">
        <f>+Nursery!B85</f>
        <v>PROVIDENCE ST JOSEPHS HOSPITAL</v>
      </c>
      <c r="D90" s="7">
        <f>ROUND(+Nursery!F85,0)</f>
        <v>0</v>
      </c>
      <c r="E90" s="7">
        <f>ROUND(+Nursery!V85*365,0)</f>
        <v>0</v>
      </c>
      <c r="F90" s="8" t="str">
        <f t="shared" si="3"/>
        <v/>
      </c>
      <c r="G90" s="7">
        <f>ROUND(+Nursery!F188,0)</f>
        <v>0</v>
      </c>
      <c r="H90" s="7">
        <f>ROUND(+Nursery!V188*365,0)</f>
        <v>0</v>
      </c>
      <c r="I90" s="8" t="str">
        <f t="shared" si="4"/>
        <v/>
      </c>
      <c r="J90" s="8"/>
      <c r="K90" s="8" t="str">
        <f t="shared" si="5"/>
        <v/>
      </c>
    </row>
    <row r="91" spans="2:11" x14ac:dyDescent="0.25">
      <c r="B91">
        <f>+Nursery!A86</f>
        <v>195</v>
      </c>
      <c r="C91" t="str">
        <f>+Nursery!B86</f>
        <v>SNOQUALMIE VALLEY HOSPITAL</v>
      </c>
      <c r="D91" s="7">
        <f>ROUND(+Nursery!F86,0)</f>
        <v>0</v>
      </c>
      <c r="E91" s="7">
        <f>ROUND(+Nursery!V86*365,0)</f>
        <v>0</v>
      </c>
      <c r="F91" s="8" t="str">
        <f t="shared" si="3"/>
        <v/>
      </c>
      <c r="G91" s="7">
        <f>ROUND(+Nursery!F189,0)</f>
        <v>0</v>
      </c>
      <c r="H91" s="7">
        <f>ROUND(+Nursery!V189*365,0)</f>
        <v>0</v>
      </c>
      <c r="I91" s="8" t="str">
        <f t="shared" si="4"/>
        <v/>
      </c>
      <c r="J91" s="8"/>
      <c r="K91" s="8" t="str">
        <f t="shared" si="5"/>
        <v/>
      </c>
    </row>
    <row r="92" spans="2:11" x14ac:dyDescent="0.25">
      <c r="B92">
        <f>+Nursery!A87</f>
        <v>197</v>
      </c>
      <c r="C92" t="str">
        <f>+Nursery!B87</f>
        <v>CAPITAL MEDICAL CENTER</v>
      </c>
      <c r="D92" s="7">
        <f>ROUND(+Nursery!F87,0)</f>
        <v>1106</v>
      </c>
      <c r="E92" s="7">
        <f>ROUND(+Nursery!V87*365,0)</f>
        <v>8030</v>
      </c>
      <c r="F92" s="8">
        <f t="shared" si="3"/>
        <v>0.13773349937733501</v>
      </c>
      <c r="G92" s="7">
        <f>ROUND(+Nursery!F190,0)</f>
        <v>1136</v>
      </c>
      <c r="H92" s="7">
        <f>ROUND(+Nursery!V190*365,0)</f>
        <v>8030</v>
      </c>
      <c r="I92" s="8">
        <f t="shared" si="4"/>
        <v>0.14146948941469489</v>
      </c>
      <c r="J92" s="8"/>
      <c r="K92" s="8">
        <f t="shared" si="5"/>
        <v>2.7099999999999999E-2</v>
      </c>
    </row>
    <row r="93" spans="2:11" x14ac:dyDescent="0.25">
      <c r="B93">
        <f>+Nursery!A88</f>
        <v>198</v>
      </c>
      <c r="C93" t="str">
        <f>+Nursery!B88</f>
        <v>ASTRIA SUNNYSIDE HOSPITAL</v>
      </c>
      <c r="D93" s="7">
        <f>ROUND(+Nursery!F88,0)</f>
        <v>865</v>
      </c>
      <c r="E93" s="7">
        <f>ROUND(+Nursery!V88*365,0)</f>
        <v>2190</v>
      </c>
      <c r="F93" s="8">
        <f t="shared" si="3"/>
        <v>0.3949771689497717</v>
      </c>
      <c r="G93" s="7">
        <f>ROUND(+Nursery!F191,0)</f>
        <v>828</v>
      </c>
      <c r="H93" s="7">
        <f>ROUND(+Nursery!V191*365,0)</f>
        <v>2190</v>
      </c>
      <c r="I93" s="8">
        <f t="shared" si="4"/>
        <v>0.37808219178082192</v>
      </c>
      <c r="J93" s="8"/>
      <c r="K93" s="8">
        <f t="shared" si="5"/>
        <v>-4.2799999999999998E-2</v>
      </c>
    </row>
    <row r="94" spans="2:11" x14ac:dyDescent="0.25">
      <c r="B94">
        <f>+Nursery!A89</f>
        <v>199</v>
      </c>
      <c r="C94" t="str">
        <f>+Nursery!B89</f>
        <v>ASTRIA TOPPENISH HOSPITAL</v>
      </c>
      <c r="D94" s="7">
        <f>ROUND(+Nursery!F89,0)</f>
        <v>811</v>
      </c>
      <c r="E94" s="7">
        <f>ROUND(+Nursery!V89*365,0)</f>
        <v>5840</v>
      </c>
      <c r="F94" s="8">
        <f t="shared" si="3"/>
        <v>0.13886986301369864</v>
      </c>
      <c r="G94" s="7">
        <f>ROUND(+Nursery!F192,0)</f>
        <v>805</v>
      </c>
      <c r="H94" s="7">
        <f>ROUND(+Nursery!V192*365,0)</f>
        <v>5840</v>
      </c>
      <c r="I94" s="8">
        <f t="shared" si="4"/>
        <v>0.13784246575342465</v>
      </c>
      <c r="J94" s="8"/>
      <c r="K94" s="8">
        <f t="shared" si="5"/>
        <v>-7.4000000000000003E-3</v>
      </c>
    </row>
    <row r="95" spans="2:11" x14ac:dyDescent="0.25">
      <c r="B95">
        <f>+Nursery!A90</f>
        <v>201</v>
      </c>
      <c r="C95" t="str">
        <f>+Nursery!B90</f>
        <v>ST FRANCIS COMMUNITY HOSPITAL</v>
      </c>
      <c r="D95" s="7">
        <f>ROUND(+Nursery!F90,0)</f>
        <v>0</v>
      </c>
      <c r="E95" s="7">
        <f>ROUND(+Nursery!V90*365,0)</f>
        <v>5840</v>
      </c>
      <c r="F95" s="8" t="str">
        <f t="shared" si="3"/>
        <v/>
      </c>
      <c r="G95" s="7">
        <f>ROUND(+Nursery!F193,0)</f>
        <v>0</v>
      </c>
      <c r="H95" s="7">
        <f>ROUND(+Nursery!V193*365,0)</f>
        <v>5840</v>
      </c>
      <c r="I95" s="8" t="str">
        <f t="shared" si="4"/>
        <v/>
      </c>
      <c r="J95" s="8"/>
      <c r="K95" s="8" t="str">
        <f t="shared" si="5"/>
        <v/>
      </c>
    </row>
    <row r="96" spans="2:11" x14ac:dyDescent="0.25">
      <c r="B96">
        <f>+Nursery!A91</f>
        <v>202</v>
      </c>
      <c r="C96" t="str">
        <f>+Nursery!B91</f>
        <v>REGIONAL HOSPITAL</v>
      </c>
      <c r="D96" s="7">
        <f>ROUND(+Nursery!F91,0)</f>
        <v>0</v>
      </c>
      <c r="E96" s="7">
        <f>ROUND(+Nursery!V91*365,0)</f>
        <v>0</v>
      </c>
      <c r="F96" s="8" t="str">
        <f t="shared" si="3"/>
        <v/>
      </c>
      <c r="G96" s="7">
        <f>ROUND(+Nursery!F194,0)</f>
        <v>0</v>
      </c>
      <c r="H96" s="7">
        <f>ROUND(+Nursery!V194*365,0)</f>
        <v>0</v>
      </c>
      <c r="I96" s="8" t="str">
        <f t="shared" si="4"/>
        <v/>
      </c>
      <c r="J96" s="8"/>
      <c r="K96" s="8" t="str">
        <f t="shared" si="5"/>
        <v/>
      </c>
    </row>
    <row r="97" spans="2:11" x14ac:dyDescent="0.25">
      <c r="B97">
        <f>+Nursery!A92</f>
        <v>204</v>
      </c>
      <c r="C97" t="str">
        <f>+Nursery!B92</f>
        <v>SEATTLE CANCER CARE ALLIANCE</v>
      </c>
      <c r="D97" s="7">
        <f>ROUND(+Nursery!F92,0)</f>
        <v>0</v>
      </c>
      <c r="E97" s="7">
        <f>ROUND(+Nursery!V92*365,0)</f>
        <v>0</v>
      </c>
      <c r="F97" s="8" t="str">
        <f t="shared" si="3"/>
        <v/>
      </c>
      <c r="G97" s="7">
        <f>ROUND(+Nursery!F195,0)</f>
        <v>0</v>
      </c>
      <c r="H97" s="7">
        <f>ROUND(+Nursery!V195*365,0)</f>
        <v>0</v>
      </c>
      <c r="I97" s="8" t="str">
        <f t="shared" si="4"/>
        <v/>
      </c>
      <c r="J97" s="8"/>
      <c r="K97" s="8" t="str">
        <f t="shared" si="5"/>
        <v/>
      </c>
    </row>
    <row r="98" spans="2:11" x14ac:dyDescent="0.25">
      <c r="B98">
        <f>+Nursery!A93</f>
        <v>205</v>
      </c>
      <c r="C98" t="str">
        <f>+Nursery!B93</f>
        <v>WENATCHEE VALLEY HOSPITAL</v>
      </c>
      <c r="D98" s="7">
        <f>ROUND(+Nursery!F93,0)</f>
        <v>0</v>
      </c>
      <c r="E98" s="7">
        <f>ROUND(+Nursery!V93*365,0)</f>
        <v>0</v>
      </c>
      <c r="F98" s="8" t="str">
        <f t="shared" si="3"/>
        <v/>
      </c>
      <c r="G98" s="7">
        <f>ROUND(+Nursery!F196,0)</f>
        <v>0</v>
      </c>
      <c r="H98" s="7">
        <f>ROUND(+Nursery!V196*365,0)</f>
        <v>0</v>
      </c>
      <c r="I98" s="8" t="str">
        <f t="shared" si="4"/>
        <v/>
      </c>
      <c r="J98" s="8"/>
      <c r="K98" s="8" t="str">
        <f t="shared" si="5"/>
        <v/>
      </c>
    </row>
    <row r="99" spans="2:11" x14ac:dyDescent="0.25">
      <c r="B99">
        <f>+Nursery!A94</f>
        <v>206</v>
      </c>
      <c r="C99" t="str">
        <f>+Nursery!B94</f>
        <v>PEACEHEALTH UNITED GENERAL MEDICAL CENTER</v>
      </c>
      <c r="D99" s="7">
        <f>ROUND(+Nursery!F94,0)</f>
        <v>0</v>
      </c>
      <c r="E99" s="7">
        <f>ROUND(+Nursery!V94*365,0)</f>
        <v>0</v>
      </c>
      <c r="F99" s="8" t="str">
        <f t="shared" si="3"/>
        <v/>
      </c>
      <c r="G99" s="7">
        <f>ROUND(+Nursery!F197,0)</f>
        <v>0</v>
      </c>
      <c r="H99" s="7">
        <f>ROUND(+Nursery!V197*365,0)</f>
        <v>0</v>
      </c>
      <c r="I99" s="8" t="str">
        <f t="shared" si="4"/>
        <v/>
      </c>
      <c r="J99" s="8"/>
      <c r="K99" s="8" t="str">
        <f t="shared" si="5"/>
        <v/>
      </c>
    </row>
    <row r="100" spans="2:11" x14ac:dyDescent="0.25">
      <c r="B100">
        <f>+Nursery!A95</f>
        <v>207</v>
      </c>
      <c r="C100" t="str">
        <f>+Nursery!B95</f>
        <v>SKAGIT REGIONAL HEALTH</v>
      </c>
      <c r="D100" s="7">
        <f>ROUND(+Nursery!F95,0)</f>
        <v>2657</v>
      </c>
      <c r="E100" s="7">
        <f>ROUND(+Nursery!V95*365,0)</f>
        <v>7665</v>
      </c>
      <c r="F100" s="8">
        <f t="shared" si="3"/>
        <v>0.34664057403783433</v>
      </c>
      <c r="G100" s="7">
        <f>ROUND(+Nursery!F198,0)</f>
        <v>2403</v>
      </c>
      <c r="H100" s="7">
        <f>ROUND(+Nursery!V198*365,0)</f>
        <v>7665</v>
      </c>
      <c r="I100" s="8">
        <f t="shared" si="4"/>
        <v>0.31350293542074364</v>
      </c>
      <c r="J100" s="8"/>
      <c r="K100" s="8">
        <f t="shared" si="5"/>
        <v>-9.5600000000000004E-2</v>
      </c>
    </row>
    <row r="101" spans="2:11" x14ac:dyDescent="0.25">
      <c r="B101">
        <f>+Nursery!A96</f>
        <v>208</v>
      </c>
      <c r="C101" t="str">
        <f>+Nursery!B96</f>
        <v>LEGACY SALMON CREEK HOSPITAL</v>
      </c>
      <c r="D101" s="7">
        <f>ROUND(+Nursery!F96,0)</f>
        <v>0</v>
      </c>
      <c r="E101" s="7">
        <f>ROUND(+Nursery!V96*365,0)</f>
        <v>0</v>
      </c>
      <c r="F101" s="8" t="str">
        <f t="shared" si="3"/>
        <v/>
      </c>
      <c r="G101" s="7">
        <f>ROUND(+Nursery!F199,0)</f>
        <v>0</v>
      </c>
      <c r="H101" s="7">
        <f>ROUND(+Nursery!V199*365,0)</f>
        <v>0</v>
      </c>
      <c r="I101" s="8" t="str">
        <f t="shared" si="4"/>
        <v/>
      </c>
      <c r="J101" s="8"/>
      <c r="K101" s="8" t="str">
        <f t="shared" si="5"/>
        <v/>
      </c>
    </row>
    <row r="102" spans="2:11" x14ac:dyDescent="0.25">
      <c r="B102">
        <f>+Nursery!A97</f>
        <v>209</v>
      </c>
      <c r="C102" t="str">
        <f>+Nursery!B97</f>
        <v>ST ANTHONY HOSPITAL</v>
      </c>
      <c r="D102" s="7">
        <f>ROUND(+Nursery!F97,0)</f>
        <v>0</v>
      </c>
      <c r="E102" s="7">
        <f>ROUND(+Nursery!V97*365,0)</f>
        <v>0</v>
      </c>
      <c r="F102" s="8" t="str">
        <f t="shared" si="3"/>
        <v/>
      </c>
      <c r="G102" s="7">
        <f>ROUND(+Nursery!F200,0)</f>
        <v>0</v>
      </c>
      <c r="H102" s="7">
        <f>ROUND(+Nursery!V200*365,0)</f>
        <v>0</v>
      </c>
      <c r="I102" s="8" t="str">
        <f t="shared" si="4"/>
        <v/>
      </c>
      <c r="J102" s="8"/>
      <c r="K102" s="8" t="str">
        <f t="shared" si="5"/>
        <v/>
      </c>
    </row>
    <row r="103" spans="2:11" x14ac:dyDescent="0.25">
      <c r="B103">
        <f>+Nursery!A98</f>
        <v>210</v>
      </c>
      <c r="C103" t="str">
        <f>+Nursery!B98</f>
        <v>SWEDISH MEDICAL CENTER - ISSAQUAH CAMPUS</v>
      </c>
      <c r="D103" s="7">
        <f>ROUND(+Nursery!F98,0)</f>
        <v>2048</v>
      </c>
      <c r="E103" s="7">
        <f>ROUND(+Nursery!V98*365,0)</f>
        <v>0</v>
      </c>
      <c r="F103" s="8" t="str">
        <f t="shared" si="3"/>
        <v/>
      </c>
      <c r="G103" s="7">
        <f>ROUND(+Nursery!F201,0)</f>
        <v>2517</v>
      </c>
      <c r="H103" s="7">
        <f>ROUND(+Nursery!V201*365,0)</f>
        <v>7665</v>
      </c>
      <c r="I103" s="8">
        <f t="shared" si="4"/>
        <v>0.32837573385518593</v>
      </c>
      <c r="J103" s="8"/>
      <c r="K103" s="8" t="str">
        <f t="shared" si="5"/>
        <v/>
      </c>
    </row>
    <row r="104" spans="2:11" x14ac:dyDescent="0.25">
      <c r="B104">
        <f>+Nursery!A99</f>
        <v>211</v>
      </c>
      <c r="C104" t="str">
        <f>+Nursery!B99</f>
        <v>PEACEHEALTH PEACE ISLAND MEDICAL CENTER</v>
      </c>
      <c r="D104" s="7">
        <f>ROUND(+Nursery!F99,0)</f>
        <v>0</v>
      </c>
      <c r="E104" s="7">
        <f>ROUND(+Nursery!V99*365,0)</f>
        <v>0</v>
      </c>
      <c r="F104" s="8" t="str">
        <f t="shared" si="3"/>
        <v/>
      </c>
      <c r="G104" s="7">
        <f>ROUND(+Nursery!F202,0)</f>
        <v>0</v>
      </c>
      <c r="H104" s="7">
        <f>ROUND(+Nursery!V202*365,0)</f>
        <v>0</v>
      </c>
      <c r="I104" s="8" t="str">
        <f t="shared" si="4"/>
        <v/>
      </c>
      <c r="J104" s="8"/>
      <c r="K104" s="8" t="str">
        <f t="shared" si="5"/>
        <v/>
      </c>
    </row>
    <row r="105" spans="2:11" x14ac:dyDescent="0.25">
      <c r="B105">
        <f>+Nursery!A100</f>
        <v>904</v>
      </c>
      <c r="C105" t="str">
        <f>+Nursery!B100</f>
        <v>BHC FAIRFAX HOSPITAL</v>
      </c>
      <c r="D105" s="7">
        <f>ROUND(+Nursery!F100,0)</f>
        <v>0</v>
      </c>
      <c r="E105" s="7">
        <f>ROUND(+Nursery!V100*365,0)</f>
        <v>0</v>
      </c>
      <c r="F105" s="8" t="str">
        <f t="shared" si="3"/>
        <v/>
      </c>
      <c r="G105" s="7">
        <f>ROUND(+Nursery!F203,0)</f>
        <v>0</v>
      </c>
      <c r="H105" s="7">
        <f>ROUND(+Nursery!V203*365,0)</f>
        <v>0</v>
      </c>
      <c r="I105" s="8" t="str">
        <f t="shared" si="4"/>
        <v/>
      </c>
      <c r="J105" s="8"/>
      <c r="K105" s="8" t="str">
        <f t="shared" si="5"/>
        <v/>
      </c>
    </row>
    <row r="106" spans="2:11" x14ac:dyDescent="0.25">
      <c r="B106">
        <f>+Nursery!A101</f>
        <v>915</v>
      </c>
      <c r="C106" t="str">
        <f>+Nursery!B101</f>
        <v>LOURDES COUNSELING CENTER</v>
      </c>
      <c r="D106" s="7">
        <f>ROUND(+Nursery!F101,0)</f>
        <v>0</v>
      </c>
      <c r="E106" s="7">
        <f>ROUND(+Nursery!V101*365,0)</f>
        <v>0</v>
      </c>
      <c r="F106" s="8" t="str">
        <f t="shared" si="3"/>
        <v/>
      </c>
      <c r="G106" s="7">
        <f>ROUND(+Nursery!F204,0)</f>
        <v>0</v>
      </c>
      <c r="H106" s="7">
        <f>ROUND(+Nursery!V204*365,0)</f>
        <v>0</v>
      </c>
      <c r="I106" s="8" t="str">
        <f t="shared" si="4"/>
        <v/>
      </c>
      <c r="J106" s="8"/>
      <c r="K106" s="8" t="str">
        <f t="shared" si="5"/>
        <v/>
      </c>
    </row>
    <row r="107" spans="2:11" x14ac:dyDescent="0.25">
      <c r="B107">
        <f>+Nursery!A102</f>
        <v>919</v>
      </c>
      <c r="C107" t="str">
        <f>+Nursery!B102</f>
        <v>NAVOS</v>
      </c>
      <c r="D107" s="7">
        <f>ROUND(+Nursery!F102,0)</f>
        <v>0</v>
      </c>
      <c r="E107" s="7">
        <f>ROUND(+Nursery!V102*365,0)</f>
        <v>0</v>
      </c>
      <c r="F107" s="8" t="str">
        <f t="shared" si="3"/>
        <v/>
      </c>
      <c r="G107" s="7">
        <f>ROUND(+Nursery!F205,0)</f>
        <v>0</v>
      </c>
      <c r="H107" s="7">
        <f>ROUND(+Nursery!V205*365,0)</f>
        <v>0</v>
      </c>
      <c r="I107" s="8" t="str">
        <f t="shared" si="4"/>
        <v/>
      </c>
      <c r="J107" s="8"/>
      <c r="K107" s="8" t="str">
        <f t="shared" si="5"/>
        <v/>
      </c>
    </row>
    <row r="108" spans="2:11" x14ac:dyDescent="0.25">
      <c r="B108">
        <f>+Nursery!A103</f>
        <v>921</v>
      </c>
      <c r="C108" t="str">
        <f>+Nursery!B103</f>
        <v>CASCADE BEHAVIORAL HOSPITAL</v>
      </c>
      <c r="D108" s="7">
        <f>ROUND(+Nursery!F103,0)</f>
        <v>0</v>
      </c>
      <c r="E108" s="7">
        <f>ROUND(+Nursery!V103*365,0)</f>
        <v>0</v>
      </c>
      <c r="F108" s="8" t="str">
        <f t="shared" si="3"/>
        <v/>
      </c>
      <c r="G108" s="7">
        <f>ROUND(+Nursery!F206,0)</f>
        <v>0</v>
      </c>
      <c r="H108" s="7">
        <f>ROUND(+Nursery!V206*365,0)</f>
        <v>0</v>
      </c>
      <c r="I108" s="8" t="str">
        <f t="shared" si="4"/>
        <v/>
      </c>
      <c r="J108" s="8"/>
      <c r="K108" s="8" t="str">
        <f t="shared" si="5"/>
        <v/>
      </c>
    </row>
    <row r="109" spans="2:11" x14ac:dyDescent="0.25">
      <c r="B109">
        <f>+Nursery!A104</f>
        <v>922</v>
      </c>
      <c r="C109" t="str">
        <f>+Nursery!B104</f>
        <v>BHC FAIRFAX HOSPITAL NORTH</v>
      </c>
      <c r="D109" s="7">
        <f>ROUND(+Nursery!F104,0)</f>
        <v>0</v>
      </c>
      <c r="E109" s="7">
        <f>ROUND(+Nursery!V104*365,0)</f>
        <v>0</v>
      </c>
      <c r="F109" s="8" t="str">
        <f t="shared" si="3"/>
        <v/>
      </c>
      <c r="G109" s="7">
        <f>ROUND(+Nursery!F207,0)</f>
        <v>0</v>
      </c>
      <c r="H109" s="7">
        <f>ROUND(+Nursery!V207*365,0)</f>
        <v>0</v>
      </c>
      <c r="I109" s="8" t="str">
        <f t="shared" si="4"/>
        <v/>
      </c>
      <c r="J109" s="8"/>
      <c r="K109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AQ216"/>
  <sheetViews>
    <sheetView zoomScale="75" workbookViewId="0">
      <selection activeCell="V208" sqref="V208"/>
    </sheetView>
  </sheetViews>
  <sheetFormatPr defaultColWidth="9.109375" defaultRowHeight="13.2" x14ac:dyDescent="0.25"/>
  <cols>
    <col min="1" max="1" width="7" style="11" bestFit="1" customWidth="1"/>
    <col min="2" max="2" width="44.109375" style="11" bestFit="1" customWidth="1"/>
    <col min="3" max="3" width="9.33203125" style="11" customWidth="1"/>
    <col min="4" max="5" width="6.44140625" style="11" customWidth="1"/>
    <col min="6" max="6" width="6.5546875" style="11" customWidth="1"/>
    <col min="7" max="7" width="10.5546875" style="11" customWidth="1"/>
    <col min="8" max="8" width="9" style="11" bestFit="1" customWidth="1"/>
    <col min="9" max="10" width="8.88671875" style="11" bestFit="1" customWidth="1"/>
    <col min="11" max="11" width="6.6640625" style="11" bestFit="1" customWidth="1"/>
    <col min="12" max="12" width="8.88671875" style="11" bestFit="1" customWidth="1"/>
    <col min="13" max="13" width="7.88671875" style="11" bestFit="1" customWidth="1"/>
    <col min="14" max="14" width="8.88671875" style="11" bestFit="1" customWidth="1"/>
    <col min="15" max="16" width="7.6640625" style="11" bestFit="1" customWidth="1"/>
    <col min="17" max="17" width="10.5546875" style="11" bestFit="1" customWidth="1"/>
    <col min="18" max="18" width="9" style="11" bestFit="1" customWidth="1"/>
    <col min="19" max="20" width="10.5546875" style="11" bestFit="1" customWidth="1"/>
    <col min="21" max="21" width="9.109375" style="11"/>
    <col min="22" max="22" width="9.88671875" style="11" bestFit="1" customWidth="1"/>
    <col min="23" max="28" width="9.109375" style="11"/>
    <col min="29" max="29" width="9.33203125" style="11" bestFit="1" customWidth="1"/>
    <col min="30" max="30" width="9.6640625" style="11" bestFit="1" customWidth="1"/>
    <col min="31" max="39" width="9.33203125" style="11" bestFit="1" customWidth="1"/>
    <col min="40" max="41" width="9.6640625" style="11" bestFit="1" customWidth="1"/>
    <col min="42" max="43" width="10.6640625" style="11" bestFit="1" customWidth="1"/>
    <col min="44" max="16384" width="9.109375" style="11"/>
  </cols>
  <sheetData>
    <row r="3" spans="1:42" x14ac:dyDescent="0.25">
      <c r="V3" s="11" t="s">
        <v>76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</row>
    <row r="4" spans="1:42" x14ac:dyDescent="0.25">
      <c r="A4" s="10" t="s">
        <v>6</v>
      </c>
      <c r="B4" s="10" t="s">
        <v>55</v>
      </c>
      <c r="C4" s="10" t="s">
        <v>56</v>
      </c>
      <c r="D4" s="10" t="s">
        <v>57</v>
      </c>
      <c r="E4" s="10" t="s">
        <v>58</v>
      </c>
      <c r="F4" s="10" t="s">
        <v>59</v>
      </c>
      <c r="G4" s="10" t="s">
        <v>60</v>
      </c>
      <c r="H4" s="10" t="s">
        <v>61</v>
      </c>
      <c r="I4" s="10" t="s">
        <v>62</v>
      </c>
      <c r="J4" s="10" t="s">
        <v>63</v>
      </c>
      <c r="K4" s="10" t="s">
        <v>64</v>
      </c>
      <c r="L4" s="10" t="s">
        <v>65</v>
      </c>
      <c r="M4" s="10" t="s">
        <v>66</v>
      </c>
      <c r="N4" s="10" t="s">
        <v>67</v>
      </c>
      <c r="O4" s="10" t="s">
        <v>68</v>
      </c>
      <c r="P4" s="10" t="s">
        <v>69</v>
      </c>
      <c r="Q4" s="10" t="s">
        <v>70</v>
      </c>
      <c r="R4" s="10" t="s">
        <v>71</v>
      </c>
      <c r="S4" s="10" t="s">
        <v>72</v>
      </c>
      <c r="T4" s="10" t="s">
        <v>73</v>
      </c>
      <c r="V4" s="13" t="s">
        <v>77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</row>
    <row r="5" spans="1:42" x14ac:dyDescent="0.25">
      <c r="A5">
        <v>1</v>
      </c>
      <c r="B5" t="s">
        <v>128</v>
      </c>
      <c r="C5" s="12">
        <v>6170</v>
      </c>
      <c r="D5" s="12">
        <v>2015</v>
      </c>
      <c r="E5" s="11">
        <v>8.14</v>
      </c>
      <c r="F5" s="11">
        <v>12745</v>
      </c>
      <c r="G5" s="11">
        <v>1017462</v>
      </c>
      <c r="H5" s="11">
        <v>0</v>
      </c>
      <c r="I5" s="11">
        <v>0</v>
      </c>
      <c r="J5" s="11">
        <v>63941</v>
      </c>
      <c r="K5" s="11">
        <v>0</v>
      </c>
      <c r="L5" s="11">
        <v>1486</v>
      </c>
      <c r="M5" s="11">
        <v>0</v>
      </c>
      <c r="N5" s="11">
        <v>192870</v>
      </c>
      <c r="O5" s="11">
        <v>59710</v>
      </c>
      <c r="P5" s="11">
        <v>0</v>
      </c>
      <c r="Q5" s="11">
        <v>1335469</v>
      </c>
      <c r="R5" s="11">
        <v>1087293</v>
      </c>
      <c r="S5" s="11">
        <v>6796685</v>
      </c>
      <c r="T5" s="11">
        <v>6796685</v>
      </c>
      <c r="V5" s="35">
        <v>72</v>
      </c>
      <c r="W5" s="22"/>
      <c r="X5" s="17"/>
      <c r="Y5" s="20"/>
      <c r="Z5" s="23"/>
      <c r="AA5" s="18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</row>
    <row r="6" spans="1:42" x14ac:dyDescent="0.25">
      <c r="A6">
        <v>3</v>
      </c>
      <c r="B6" t="s">
        <v>129</v>
      </c>
      <c r="C6" s="12">
        <v>6170</v>
      </c>
      <c r="D6" s="12">
        <v>2015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V6" s="35">
        <v>0</v>
      </c>
      <c r="W6" s="22"/>
      <c r="X6" s="17"/>
      <c r="Y6" s="20"/>
      <c r="Z6" s="23"/>
      <c r="AA6" s="18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</row>
    <row r="7" spans="1:42" x14ac:dyDescent="0.25">
      <c r="A7">
        <v>8</v>
      </c>
      <c r="B7" t="s">
        <v>130</v>
      </c>
      <c r="C7" s="12">
        <v>6170</v>
      </c>
      <c r="D7" s="12">
        <v>2015</v>
      </c>
      <c r="E7" s="31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V7" s="35">
        <v>0</v>
      </c>
      <c r="W7" s="22"/>
      <c r="X7" s="17"/>
      <c r="Y7" s="20"/>
      <c r="Z7" s="23"/>
      <c r="AA7" s="18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</row>
    <row r="8" spans="1:42" x14ac:dyDescent="0.25">
      <c r="A8">
        <v>10</v>
      </c>
      <c r="B8" t="s">
        <v>123</v>
      </c>
      <c r="C8" s="12">
        <v>6170</v>
      </c>
      <c r="D8" s="12">
        <v>2015</v>
      </c>
      <c r="E8" s="31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V8" s="35">
        <v>0</v>
      </c>
      <c r="W8" s="22"/>
      <c r="X8" s="17"/>
      <c r="Y8" s="20"/>
      <c r="Z8" s="23"/>
      <c r="AA8" s="18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</row>
    <row r="9" spans="1:42" x14ac:dyDescent="0.25">
      <c r="A9">
        <v>14</v>
      </c>
      <c r="B9" t="s">
        <v>119</v>
      </c>
      <c r="C9" s="12">
        <v>6170</v>
      </c>
      <c r="D9" s="12">
        <v>2015</v>
      </c>
      <c r="E9" s="31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V9" s="35">
        <v>0</v>
      </c>
      <c r="W9" s="22"/>
      <c r="X9" s="17"/>
      <c r="Y9" s="20"/>
      <c r="Z9" s="23"/>
      <c r="AA9" s="18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</row>
    <row r="10" spans="1:42" x14ac:dyDescent="0.25">
      <c r="A10">
        <v>20</v>
      </c>
      <c r="B10" t="s">
        <v>131</v>
      </c>
      <c r="C10" s="12">
        <v>6170</v>
      </c>
      <c r="D10" s="12">
        <v>2015</v>
      </c>
      <c r="E10" s="31">
        <v>0</v>
      </c>
      <c r="F10" s="32">
        <v>299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V10" s="35">
        <v>25</v>
      </c>
      <c r="W10" s="22"/>
      <c r="X10" s="17"/>
      <c r="Y10" s="20"/>
      <c r="Z10" s="23"/>
      <c r="AA10" s="18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</row>
    <row r="11" spans="1:42" x14ac:dyDescent="0.25">
      <c r="A11">
        <v>21</v>
      </c>
      <c r="B11" t="s">
        <v>132</v>
      </c>
      <c r="C11" s="12">
        <v>6170</v>
      </c>
      <c r="D11" s="12">
        <v>2015</v>
      </c>
      <c r="E11" s="31">
        <v>0</v>
      </c>
      <c r="F11" s="32">
        <v>112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V11" s="35">
        <v>0</v>
      </c>
      <c r="W11" s="22"/>
      <c r="X11" s="17"/>
      <c r="Y11" s="20"/>
      <c r="Z11" s="23"/>
      <c r="AA11" s="18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2" x14ac:dyDescent="0.25">
      <c r="A12">
        <v>22</v>
      </c>
      <c r="B12" t="s">
        <v>91</v>
      </c>
      <c r="C12" s="12">
        <v>6170</v>
      </c>
      <c r="D12" s="12">
        <v>2015</v>
      </c>
      <c r="E12" s="31">
        <v>0</v>
      </c>
      <c r="F12" s="32">
        <v>0</v>
      </c>
      <c r="G12" s="32">
        <v>0</v>
      </c>
      <c r="H12" s="32">
        <v>0</v>
      </c>
      <c r="I12" s="32">
        <v>0</v>
      </c>
      <c r="J12" s="32">
        <v>875</v>
      </c>
      <c r="K12" s="32">
        <v>0</v>
      </c>
      <c r="L12" s="32">
        <v>0</v>
      </c>
      <c r="M12" s="32">
        <v>0</v>
      </c>
      <c r="N12" s="32">
        <v>11682</v>
      </c>
      <c r="O12" s="32">
        <v>22367</v>
      </c>
      <c r="P12" s="32">
        <v>130</v>
      </c>
      <c r="Q12" s="32">
        <v>34794</v>
      </c>
      <c r="R12" s="32">
        <v>33265</v>
      </c>
      <c r="S12" s="32">
        <v>0</v>
      </c>
      <c r="T12" s="32">
        <v>0</v>
      </c>
      <c r="V12" s="35">
        <v>0</v>
      </c>
      <c r="W12" s="22"/>
      <c r="X12" s="17"/>
      <c r="Y12" s="20"/>
      <c r="Z12" s="23"/>
      <c r="AA12" s="18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</row>
    <row r="13" spans="1:42" x14ac:dyDescent="0.25">
      <c r="A13">
        <v>23</v>
      </c>
      <c r="B13" t="s">
        <v>133</v>
      </c>
      <c r="C13" s="12">
        <v>6170</v>
      </c>
      <c r="D13" s="12">
        <v>2015</v>
      </c>
      <c r="E13" s="31">
        <v>7.0000000000000007E-2</v>
      </c>
      <c r="F13" s="32">
        <v>137</v>
      </c>
      <c r="G13" s="32">
        <v>5223</v>
      </c>
      <c r="H13" s="32">
        <v>1012</v>
      </c>
      <c r="I13" s="32">
        <v>0</v>
      </c>
      <c r="J13" s="32">
        <v>332</v>
      </c>
      <c r="K13" s="32">
        <v>0</v>
      </c>
      <c r="L13" s="32">
        <v>0</v>
      </c>
      <c r="M13" s="32">
        <v>0</v>
      </c>
      <c r="N13" s="32">
        <v>996</v>
      </c>
      <c r="O13" s="32">
        <v>0</v>
      </c>
      <c r="P13" s="32">
        <v>0</v>
      </c>
      <c r="Q13" s="32">
        <v>7563</v>
      </c>
      <c r="R13" s="32">
        <v>17156</v>
      </c>
      <c r="S13" s="32">
        <v>111104</v>
      </c>
      <c r="T13" s="32">
        <v>111104</v>
      </c>
      <c r="V13" s="35">
        <v>6</v>
      </c>
      <c r="W13" s="22"/>
      <c r="X13" s="17"/>
      <c r="Y13" s="20"/>
      <c r="Z13" s="23"/>
      <c r="AA13" s="18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</row>
    <row r="14" spans="1:42" x14ac:dyDescent="0.25">
      <c r="A14">
        <v>26</v>
      </c>
      <c r="B14" t="s">
        <v>134</v>
      </c>
      <c r="C14" s="12">
        <v>6170</v>
      </c>
      <c r="D14" s="12">
        <v>2015</v>
      </c>
      <c r="E14" s="31">
        <v>2.5</v>
      </c>
      <c r="F14" s="32">
        <v>1733</v>
      </c>
      <c r="G14" s="32">
        <v>237040</v>
      </c>
      <c r="H14" s="32">
        <v>108714</v>
      </c>
      <c r="I14" s="32">
        <v>0</v>
      </c>
      <c r="J14" s="32">
        <v>24775</v>
      </c>
      <c r="K14" s="32">
        <v>0</v>
      </c>
      <c r="L14" s="32">
        <v>33</v>
      </c>
      <c r="M14" s="32">
        <v>213</v>
      </c>
      <c r="N14" s="32">
        <v>19096</v>
      </c>
      <c r="O14" s="32">
        <v>325</v>
      </c>
      <c r="P14" s="32">
        <v>1671</v>
      </c>
      <c r="Q14" s="32">
        <v>388525</v>
      </c>
      <c r="R14" s="32">
        <v>187239</v>
      </c>
      <c r="S14" s="32">
        <v>1904086</v>
      </c>
      <c r="T14" s="32">
        <v>1732063</v>
      </c>
      <c r="V14" s="35">
        <v>14</v>
      </c>
      <c r="W14" s="22"/>
      <c r="X14" s="17"/>
      <c r="Y14" s="20"/>
      <c r="Z14" s="23"/>
      <c r="AA14" s="18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</row>
    <row r="15" spans="1:42" x14ac:dyDescent="0.25">
      <c r="A15">
        <v>29</v>
      </c>
      <c r="B15" t="s">
        <v>106</v>
      </c>
      <c r="C15" s="12">
        <v>6170</v>
      </c>
      <c r="D15" s="12">
        <v>2015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V15" s="35">
        <v>0</v>
      </c>
      <c r="W15" s="22"/>
      <c r="X15" s="17"/>
      <c r="Y15" s="20"/>
      <c r="Z15" s="23"/>
      <c r="AA15" s="18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</row>
    <row r="16" spans="1:42" x14ac:dyDescent="0.25">
      <c r="A16">
        <v>32</v>
      </c>
      <c r="B16" t="s">
        <v>135</v>
      </c>
      <c r="C16" s="12">
        <v>6170</v>
      </c>
      <c r="D16" s="12">
        <v>2015</v>
      </c>
      <c r="E16" s="31">
        <v>42.16</v>
      </c>
      <c r="F16" s="32">
        <v>9183</v>
      </c>
      <c r="G16" s="32">
        <v>3689458</v>
      </c>
      <c r="H16" s="32">
        <v>961226</v>
      </c>
      <c r="I16" s="32">
        <v>659369</v>
      </c>
      <c r="J16" s="32">
        <v>361170</v>
      </c>
      <c r="K16" s="32">
        <v>457</v>
      </c>
      <c r="L16" s="32">
        <v>286643</v>
      </c>
      <c r="M16" s="32">
        <v>1994</v>
      </c>
      <c r="N16" s="32">
        <v>121930</v>
      </c>
      <c r="O16" s="32">
        <v>2911</v>
      </c>
      <c r="P16" s="32">
        <v>12855</v>
      </c>
      <c r="Q16" s="32">
        <v>6072303</v>
      </c>
      <c r="R16" s="32">
        <v>1449765</v>
      </c>
      <c r="S16" s="32">
        <v>27968436</v>
      </c>
      <c r="T16" s="32">
        <v>27968436</v>
      </c>
      <c r="V16" s="35">
        <v>35</v>
      </c>
      <c r="W16" s="22"/>
      <c r="X16" s="17"/>
      <c r="Y16" s="20"/>
      <c r="Z16" s="23"/>
      <c r="AA16" s="18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1:42" x14ac:dyDescent="0.25">
      <c r="A17">
        <v>35</v>
      </c>
      <c r="B17" t="s">
        <v>136</v>
      </c>
      <c r="C17" s="12">
        <v>6170</v>
      </c>
      <c r="D17" s="12">
        <v>2015</v>
      </c>
      <c r="E17" s="31">
        <v>0</v>
      </c>
      <c r="F17" s="32">
        <v>472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5260</v>
      </c>
      <c r="O17" s="32">
        <v>0</v>
      </c>
      <c r="P17" s="32">
        <v>0</v>
      </c>
      <c r="Q17" s="32">
        <v>5260</v>
      </c>
      <c r="R17" s="32">
        <v>12445</v>
      </c>
      <c r="S17" s="32">
        <v>0</v>
      </c>
      <c r="T17" s="32">
        <v>0</v>
      </c>
      <c r="V17" s="35">
        <v>8</v>
      </c>
      <c r="W17" s="22"/>
      <c r="X17" s="17"/>
      <c r="Y17" s="20"/>
      <c r="Z17" s="23"/>
      <c r="AA17" s="18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</row>
    <row r="18" spans="1:42" x14ac:dyDescent="0.25">
      <c r="A18">
        <v>37</v>
      </c>
      <c r="B18" t="s">
        <v>167</v>
      </c>
      <c r="C18" s="12">
        <v>6170</v>
      </c>
      <c r="D18" s="12">
        <v>2015</v>
      </c>
      <c r="E18" s="31">
        <v>0</v>
      </c>
      <c r="F18" s="32">
        <v>2199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V18" s="35">
        <v>26</v>
      </c>
      <c r="W18" s="22"/>
      <c r="X18" s="17"/>
      <c r="Y18" s="20"/>
      <c r="Z18" s="23"/>
      <c r="AA18" s="18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</row>
    <row r="19" spans="1:42" x14ac:dyDescent="0.25">
      <c r="A19">
        <v>38</v>
      </c>
      <c r="B19" t="s">
        <v>95</v>
      </c>
      <c r="C19" s="12">
        <v>6170</v>
      </c>
      <c r="D19" s="12">
        <v>2015</v>
      </c>
      <c r="E19" s="31">
        <v>5.07</v>
      </c>
      <c r="F19" s="32">
        <v>986</v>
      </c>
      <c r="G19" s="32">
        <v>491023</v>
      </c>
      <c r="H19" s="32">
        <v>144959</v>
      </c>
      <c r="I19" s="32">
        <v>0</v>
      </c>
      <c r="J19" s="32">
        <v>36330</v>
      </c>
      <c r="K19" s="32">
        <v>0</v>
      </c>
      <c r="L19" s="32">
        <v>13969</v>
      </c>
      <c r="M19" s="32">
        <v>0</v>
      </c>
      <c r="N19" s="32">
        <v>23649</v>
      </c>
      <c r="O19" s="32">
        <v>5382</v>
      </c>
      <c r="P19" s="32">
        <v>0</v>
      </c>
      <c r="Q19" s="32">
        <v>715312</v>
      </c>
      <c r="R19" s="32">
        <v>178413</v>
      </c>
      <c r="S19" s="32">
        <v>1752090</v>
      </c>
      <c r="T19" s="32">
        <v>1578695</v>
      </c>
      <c r="V19" s="35">
        <v>15</v>
      </c>
      <c r="W19" s="22"/>
      <c r="X19" s="17"/>
      <c r="Y19" s="20"/>
      <c r="Z19" s="23"/>
      <c r="AA19" s="18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</row>
    <row r="20" spans="1:42" x14ac:dyDescent="0.25">
      <c r="A20">
        <v>39</v>
      </c>
      <c r="B20" t="s">
        <v>137</v>
      </c>
      <c r="C20" s="12">
        <v>6170</v>
      </c>
      <c r="D20" s="12">
        <v>2015</v>
      </c>
      <c r="E20" s="39">
        <v>8.6999999999999993</v>
      </c>
      <c r="F20" s="40">
        <v>2708</v>
      </c>
      <c r="G20" s="40">
        <v>960477</v>
      </c>
      <c r="H20" s="40">
        <v>238611</v>
      </c>
      <c r="I20" s="40">
        <v>2714</v>
      </c>
      <c r="J20" s="40">
        <v>84611</v>
      </c>
      <c r="K20" s="40">
        <v>0</v>
      </c>
      <c r="L20" s="40">
        <v>11</v>
      </c>
      <c r="M20" s="40">
        <v>391</v>
      </c>
      <c r="N20" s="40">
        <v>70991</v>
      </c>
      <c r="O20" s="40">
        <v>3213</v>
      </c>
      <c r="P20" s="40">
        <v>0</v>
      </c>
      <c r="Q20" s="40">
        <v>1361019</v>
      </c>
      <c r="R20" s="40">
        <v>559785</v>
      </c>
      <c r="S20" s="40">
        <v>2129205</v>
      </c>
      <c r="T20" s="40">
        <v>2129205</v>
      </c>
      <c r="V20" s="19">
        <v>10</v>
      </c>
      <c r="W20" s="22"/>
      <c r="X20" s="17"/>
      <c r="Y20" s="20"/>
      <c r="Z20" s="23"/>
      <c r="AA20" s="18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</row>
    <row r="21" spans="1:42" x14ac:dyDescent="0.25">
      <c r="A21">
        <v>42</v>
      </c>
      <c r="B21" s="44" t="s">
        <v>168</v>
      </c>
      <c r="C21" s="12">
        <v>6170</v>
      </c>
      <c r="D21" s="12">
        <v>2015</v>
      </c>
      <c r="E21" s="39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V21" s="19">
        <v>0</v>
      </c>
      <c r="W21" s="22"/>
      <c r="X21" s="17"/>
      <c r="Y21" s="20"/>
      <c r="Z21" s="23"/>
      <c r="AA21" s="18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1:42" x14ac:dyDescent="0.25">
      <c r="A22">
        <v>43</v>
      </c>
      <c r="B22" t="s">
        <v>90</v>
      </c>
      <c r="C22" s="12"/>
      <c r="D22" s="12"/>
      <c r="E22" s="31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V22" s="35"/>
      <c r="W22" s="22"/>
      <c r="X22" s="17"/>
      <c r="Y22" s="20"/>
      <c r="Z22" s="23"/>
      <c r="AA22" s="18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</row>
    <row r="23" spans="1:42" x14ac:dyDescent="0.25">
      <c r="A23">
        <v>45</v>
      </c>
      <c r="B23" t="s">
        <v>103</v>
      </c>
      <c r="C23" s="12">
        <v>6170</v>
      </c>
      <c r="D23" s="12">
        <v>2015</v>
      </c>
      <c r="E23" s="31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V23" s="35">
        <v>0</v>
      </c>
      <c r="W23" s="22"/>
      <c r="X23" s="17"/>
      <c r="Y23" s="20"/>
      <c r="Z23" s="23"/>
      <c r="AA23" s="18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</row>
    <row r="24" spans="1:42" x14ac:dyDescent="0.25">
      <c r="A24">
        <v>46</v>
      </c>
      <c r="B24" t="s">
        <v>138</v>
      </c>
      <c r="C24" s="12">
        <v>6170</v>
      </c>
      <c r="D24" s="12">
        <v>2015</v>
      </c>
      <c r="E24" s="31">
        <v>0</v>
      </c>
      <c r="F24" s="32">
        <v>523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61541</v>
      </c>
      <c r="S24" s="32">
        <v>817749</v>
      </c>
      <c r="T24" s="32">
        <v>817749</v>
      </c>
      <c r="V24" s="35">
        <v>8</v>
      </c>
      <c r="W24" s="22"/>
      <c r="X24" s="17"/>
      <c r="Y24" s="20"/>
      <c r="Z24" s="23"/>
      <c r="AA24" s="18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</row>
    <row r="25" spans="1:42" x14ac:dyDescent="0.25">
      <c r="A25">
        <v>50</v>
      </c>
      <c r="B25" t="s">
        <v>139</v>
      </c>
      <c r="C25" s="12">
        <v>6170</v>
      </c>
      <c r="D25" s="12">
        <v>2015</v>
      </c>
      <c r="E25" s="31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V25" s="35">
        <v>0</v>
      </c>
      <c r="W25" s="22"/>
      <c r="X25" s="17"/>
      <c r="Y25" s="20"/>
      <c r="Z25" s="23"/>
      <c r="AA25" s="18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</row>
    <row r="26" spans="1:42" x14ac:dyDescent="0.25">
      <c r="A26">
        <v>54</v>
      </c>
      <c r="B26" t="s">
        <v>82</v>
      </c>
      <c r="C26" s="12">
        <v>6170</v>
      </c>
      <c r="D26" s="12">
        <v>2015</v>
      </c>
      <c r="E26" s="31">
        <v>0</v>
      </c>
      <c r="F26" s="32">
        <v>102</v>
      </c>
      <c r="G26" s="32">
        <v>0</v>
      </c>
      <c r="H26" s="32">
        <v>0</v>
      </c>
      <c r="I26" s="32">
        <v>0</v>
      </c>
      <c r="J26" s="32">
        <v>1069</v>
      </c>
      <c r="K26" s="32">
        <v>0</v>
      </c>
      <c r="L26" s="32">
        <v>791</v>
      </c>
      <c r="M26" s="32">
        <v>0</v>
      </c>
      <c r="N26" s="32">
        <v>5569</v>
      </c>
      <c r="O26" s="32">
        <v>0</v>
      </c>
      <c r="P26" s="32">
        <v>0</v>
      </c>
      <c r="Q26" s="32">
        <v>7429</v>
      </c>
      <c r="R26" s="32">
        <v>2619</v>
      </c>
      <c r="S26" s="32">
        <v>85353</v>
      </c>
      <c r="T26" s="32">
        <v>84714</v>
      </c>
      <c r="V26" s="35">
        <v>0</v>
      </c>
      <c r="W26" s="22"/>
      <c r="X26" s="17"/>
      <c r="Y26" s="20"/>
      <c r="Z26" s="23"/>
      <c r="AA26" s="18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1:42" x14ac:dyDescent="0.25">
      <c r="A27">
        <v>56</v>
      </c>
      <c r="B27" t="s">
        <v>124</v>
      </c>
      <c r="C27" s="12">
        <v>6170</v>
      </c>
      <c r="D27" s="12">
        <v>2015</v>
      </c>
      <c r="E27" s="39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V27" s="19">
        <v>0</v>
      </c>
      <c r="W27" s="22"/>
      <c r="X27" s="17"/>
      <c r="Y27" s="20"/>
      <c r="Z27" s="23"/>
      <c r="AA27" s="18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</row>
    <row r="28" spans="1:42" x14ac:dyDescent="0.25">
      <c r="A28">
        <v>58</v>
      </c>
      <c r="B28" t="s">
        <v>169</v>
      </c>
      <c r="C28" s="12">
        <v>6170</v>
      </c>
      <c r="D28" s="12">
        <v>2015</v>
      </c>
      <c r="E28" s="31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V28" s="35">
        <v>28</v>
      </c>
      <c r="W28" s="22"/>
      <c r="X28" s="17"/>
      <c r="Y28" s="21"/>
      <c r="Z28" s="23"/>
      <c r="AA28" s="18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</row>
    <row r="29" spans="1:42" x14ac:dyDescent="0.25">
      <c r="A29">
        <v>63</v>
      </c>
      <c r="B29" t="s">
        <v>98</v>
      </c>
      <c r="C29" s="12">
        <v>6170</v>
      </c>
      <c r="D29" s="12">
        <v>2015</v>
      </c>
      <c r="E29" s="31">
        <v>0</v>
      </c>
      <c r="F29" s="32">
        <v>846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V29" s="35">
        <v>11</v>
      </c>
      <c r="W29" s="22"/>
      <c r="X29" s="17"/>
      <c r="Y29" s="21"/>
      <c r="Z29" s="23"/>
      <c r="AA29" s="18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</row>
    <row r="30" spans="1:42" x14ac:dyDescent="0.25">
      <c r="A30">
        <v>78</v>
      </c>
      <c r="B30" t="s">
        <v>140</v>
      </c>
      <c r="C30" s="12">
        <v>6170</v>
      </c>
      <c r="D30" s="12">
        <v>2015</v>
      </c>
      <c r="E30" s="31">
        <v>0</v>
      </c>
      <c r="F30" s="32">
        <v>1778</v>
      </c>
      <c r="G30" s="32">
        <v>0</v>
      </c>
      <c r="H30" s="32">
        <v>0</v>
      </c>
      <c r="I30" s="32">
        <v>0</v>
      </c>
      <c r="J30" s="32">
        <v>43946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43946</v>
      </c>
      <c r="R30" s="32">
        <v>184400</v>
      </c>
      <c r="S30" s="32">
        <v>3148395</v>
      </c>
      <c r="T30" s="32">
        <v>3145905</v>
      </c>
      <c r="V30" s="35">
        <v>11</v>
      </c>
      <c r="W30" s="22"/>
      <c r="X30" s="17"/>
      <c r="Y30" s="20"/>
      <c r="Z30" s="23"/>
      <c r="AA30" s="18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</row>
    <row r="31" spans="1:42" x14ac:dyDescent="0.25">
      <c r="A31">
        <v>79</v>
      </c>
      <c r="B31" t="s">
        <v>112</v>
      </c>
      <c r="C31" s="12">
        <v>6170</v>
      </c>
      <c r="D31" s="12">
        <v>2015</v>
      </c>
      <c r="E31" s="31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V31" s="35">
        <v>0</v>
      </c>
      <c r="W31" s="22"/>
      <c r="X31" s="17"/>
      <c r="Y31" s="20"/>
      <c r="Z31" s="23"/>
      <c r="AA31" s="18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1:42" x14ac:dyDescent="0.25">
      <c r="A32">
        <v>80</v>
      </c>
      <c r="B32" t="s">
        <v>141</v>
      </c>
      <c r="C32" s="12">
        <v>6170</v>
      </c>
      <c r="D32" s="12">
        <v>2015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V32" s="35">
        <v>0</v>
      </c>
      <c r="W32" s="22"/>
      <c r="X32" s="17"/>
      <c r="Y32" s="20"/>
      <c r="Z32" s="23"/>
      <c r="AA32" s="18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</row>
    <row r="33" spans="1:42" x14ac:dyDescent="0.25">
      <c r="A33">
        <v>81</v>
      </c>
      <c r="B33" t="s">
        <v>142</v>
      </c>
      <c r="C33" s="12">
        <v>6170</v>
      </c>
      <c r="D33" s="12">
        <v>2015</v>
      </c>
      <c r="E33" s="18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V33" s="19">
        <v>17</v>
      </c>
      <c r="W33" s="22"/>
      <c r="X33" s="17"/>
      <c r="AA33" s="18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</row>
    <row r="34" spans="1:42" x14ac:dyDescent="0.25">
      <c r="A34">
        <v>82</v>
      </c>
      <c r="B34" t="s">
        <v>105</v>
      </c>
      <c r="C34" s="12"/>
      <c r="D34" s="12"/>
      <c r="E34" s="31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V34" s="35"/>
      <c r="W34" s="22"/>
      <c r="X34" s="17"/>
    </row>
    <row r="35" spans="1:42" x14ac:dyDescent="0.25">
      <c r="A35">
        <v>84</v>
      </c>
      <c r="B35" t="s">
        <v>115</v>
      </c>
      <c r="C35" s="12">
        <v>6170</v>
      </c>
      <c r="D35" s="12">
        <v>2015</v>
      </c>
      <c r="E35" s="18">
        <v>0</v>
      </c>
      <c r="F35" s="19">
        <v>5870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V35" s="19">
        <v>0</v>
      </c>
      <c r="W35" s="22"/>
      <c r="X35" s="17"/>
    </row>
    <row r="36" spans="1:42" x14ac:dyDescent="0.25">
      <c r="A36">
        <v>85</v>
      </c>
      <c r="B36" t="s">
        <v>143</v>
      </c>
      <c r="C36" s="12">
        <v>6170</v>
      </c>
      <c r="D36" s="12">
        <v>2015</v>
      </c>
      <c r="E36">
        <v>0</v>
      </c>
      <c r="F36">
        <v>226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3276</v>
      </c>
      <c r="O36">
        <v>0</v>
      </c>
      <c r="P36">
        <v>0</v>
      </c>
      <c r="Q36">
        <v>3276</v>
      </c>
      <c r="R36">
        <v>15891</v>
      </c>
      <c r="S36">
        <v>370038</v>
      </c>
      <c r="T36">
        <v>342447</v>
      </c>
      <c r="V36" s="11">
        <v>4</v>
      </c>
      <c r="W36" s="22"/>
      <c r="X36" s="17"/>
    </row>
    <row r="37" spans="1:42" x14ac:dyDescent="0.25">
      <c r="A37">
        <v>96</v>
      </c>
      <c r="B37" t="s">
        <v>89</v>
      </c>
      <c r="C37" s="12">
        <v>6170</v>
      </c>
      <c r="D37" s="12">
        <v>2015</v>
      </c>
      <c r="E37" s="31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V37" s="11">
        <v>0</v>
      </c>
      <c r="W37" s="22"/>
      <c r="X37" s="17"/>
    </row>
    <row r="38" spans="1:42" x14ac:dyDescent="0.25">
      <c r="A38">
        <v>102</v>
      </c>
      <c r="B38" t="s">
        <v>170</v>
      </c>
      <c r="C38" s="12">
        <v>6170</v>
      </c>
      <c r="D38" s="12">
        <v>2015</v>
      </c>
      <c r="E38" s="31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V38" s="11">
        <v>0</v>
      </c>
      <c r="W38" s="22"/>
      <c r="X38" s="17"/>
    </row>
    <row r="39" spans="1:42" x14ac:dyDescent="0.25">
      <c r="A39">
        <v>104</v>
      </c>
      <c r="B39" t="s">
        <v>122</v>
      </c>
      <c r="C39" s="12"/>
      <c r="D39" s="12"/>
      <c r="E39" s="31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V39" s="11">
        <v>0</v>
      </c>
      <c r="W39" s="22"/>
      <c r="X39" s="17"/>
    </row>
    <row r="40" spans="1:42" x14ac:dyDescent="0.25">
      <c r="A40">
        <v>106</v>
      </c>
      <c r="B40" t="s">
        <v>79</v>
      </c>
      <c r="C40" s="12"/>
      <c r="D40" s="12"/>
      <c r="E40" s="31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V40" s="11">
        <v>5</v>
      </c>
      <c r="W40" s="22"/>
      <c r="X40" s="17"/>
    </row>
    <row r="41" spans="1:42" x14ac:dyDescent="0.25">
      <c r="A41">
        <v>107</v>
      </c>
      <c r="B41" t="s">
        <v>111</v>
      </c>
      <c r="C41" s="12">
        <v>6170</v>
      </c>
      <c r="D41" s="12">
        <v>2015</v>
      </c>
      <c r="E41" s="31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V41" s="11">
        <v>0</v>
      </c>
      <c r="W41" s="22"/>
      <c r="X41" s="17"/>
    </row>
    <row r="42" spans="1:42" x14ac:dyDescent="0.25">
      <c r="A42">
        <v>108</v>
      </c>
      <c r="B42" t="s">
        <v>121</v>
      </c>
      <c r="C42" s="12">
        <v>6170</v>
      </c>
      <c r="D42" s="12">
        <v>2015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V42" s="11">
        <v>0</v>
      </c>
      <c r="W42" s="22"/>
      <c r="X42" s="17"/>
    </row>
    <row r="43" spans="1:42" x14ac:dyDescent="0.25">
      <c r="A43">
        <v>111</v>
      </c>
      <c r="B43" t="s">
        <v>144</v>
      </c>
      <c r="C43" s="12">
        <v>6170</v>
      </c>
      <c r="D43" s="12">
        <v>2015</v>
      </c>
      <c r="E43" s="31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V43" s="11">
        <v>0</v>
      </c>
      <c r="W43" s="22"/>
      <c r="X43" s="17"/>
    </row>
    <row r="44" spans="1:42" x14ac:dyDescent="0.25">
      <c r="A44">
        <v>125</v>
      </c>
      <c r="B44" t="s">
        <v>99</v>
      </c>
      <c r="C44" s="12"/>
      <c r="D44" s="12"/>
      <c r="E44" s="31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W44" s="22"/>
      <c r="X44" s="17"/>
    </row>
    <row r="45" spans="1:42" x14ac:dyDescent="0.25">
      <c r="A45">
        <v>126</v>
      </c>
      <c r="B45" t="s">
        <v>107</v>
      </c>
      <c r="C45" s="12">
        <v>6170</v>
      </c>
      <c r="D45" s="12">
        <v>2015</v>
      </c>
      <c r="E45" s="31">
        <v>0</v>
      </c>
      <c r="F45" s="32">
        <v>1677</v>
      </c>
      <c r="G45" s="32">
        <v>0</v>
      </c>
      <c r="H45" s="32">
        <v>0</v>
      </c>
      <c r="I45" s="32">
        <v>0</v>
      </c>
      <c r="J45" s="32">
        <v>0</v>
      </c>
      <c r="K45" s="32">
        <v>31</v>
      </c>
      <c r="L45" s="32">
        <v>657</v>
      </c>
      <c r="M45" s="32">
        <v>0</v>
      </c>
      <c r="N45" s="32">
        <v>1033</v>
      </c>
      <c r="O45" s="32">
        <v>0</v>
      </c>
      <c r="P45" s="32">
        <v>0</v>
      </c>
      <c r="Q45" s="32">
        <v>1721</v>
      </c>
      <c r="R45" s="32">
        <v>44171</v>
      </c>
      <c r="S45" s="32">
        <v>0</v>
      </c>
      <c r="T45" s="32">
        <v>0</v>
      </c>
      <c r="V45" s="11">
        <v>5</v>
      </c>
      <c r="W45" s="22"/>
      <c r="X45" s="17"/>
    </row>
    <row r="46" spans="1:42" x14ac:dyDescent="0.25">
      <c r="A46">
        <v>128</v>
      </c>
      <c r="B46" t="s">
        <v>100</v>
      </c>
      <c r="C46" s="12">
        <v>6170</v>
      </c>
      <c r="D46" s="12">
        <v>2015</v>
      </c>
      <c r="E46" s="31">
        <v>0</v>
      </c>
      <c r="F46" s="32">
        <v>3217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V46" s="11">
        <v>26</v>
      </c>
      <c r="W46" s="22"/>
      <c r="X46" s="17"/>
    </row>
    <row r="47" spans="1:42" x14ac:dyDescent="0.25">
      <c r="A47">
        <v>129</v>
      </c>
      <c r="B47" t="s">
        <v>117</v>
      </c>
      <c r="C47" s="12">
        <v>6170</v>
      </c>
      <c r="D47" s="12">
        <v>2015</v>
      </c>
      <c r="E47" s="31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V47" s="11">
        <v>0</v>
      </c>
      <c r="W47" s="22"/>
      <c r="X47" s="17"/>
    </row>
    <row r="48" spans="1:42" x14ac:dyDescent="0.25">
      <c r="A48">
        <v>130</v>
      </c>
      <c r="B48" t="s">
        <v>145</v>
      </c>
      <c r="C48" s="12">
        <v>6170</v>
      </c>
      <c r="D48" s="12">
        <v>2015</v>
      </c>
      <c r="E48" s="31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V48" s="11">
        <v>8</v>
      </c>
      <c r="W48" s="22"/>
      <c r="X48" s="17"/>
    </row>
    <row r="49" spans="1:43" x14ac:dyDescent="0.25">
      <c r="A49">
        <v>131</v>
      </c>
      <c r="B49" t="s">
        <v>88</v>
      </c>
      <c r="C49" s="12">
        <v>6170</v>
      </c>
      <c r="D49" s="12">
        <v>2015</v>
      </c>
      <c r="E49" s="31">
        <v>0</v>
      </c>
      <c r="F49" s="32">
        <v>5589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V49" s="11">
        <v>40</v>
      </c>
      <c r="W49" s="22"/>
      <c r="X49" s="17"/>
    </row>
    <row r="50" spans="1:43" x14ac:dyDescent="0.25">
      <c r="A50">
        <v>132</v>
      </c>
      <c r="B50" t="s">
        <v>146</v>
      </c>
      <c r="C50" s="12">
        <v>6170</v>
      </c>
      <c r="D50" s="12">
        <v>2015</v>
      </c>
      <c r="E50" s="31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>
        <v>0</v>
      </c>
      <c r="V50" s="11">
        <v>0</v>
      </c>
      <c r="W50" s="22"/>
      <c r="X50" s="17"/>
    </row>
    <row r="51" spans="1:43" x14ac:dyDescent="0.25">
      <c r="A51">
        <v>134</v>
      </c>
      <c r="B51" t="s">
        <v>83</v>
      </c>
      <c r="C51" s="12">
        <v>6170</v>
      </c>
      <c r="D51" s="12">
        <v>2015</v>
      </c>
      <c r="E51" s="31">
        <v>0</v>
      </c>
      <c r="F51" s="32">
        <v>732</v>
      </c>
      <c r="G51" s="32">
        <v>0</v>
      </c>
      <c r="H51" s="32">
        <v>0</v>
      </c>
      <c r="I51" s="32">
        <v>0</v>
      </c>
      <c r="J51" s="32">
        <v>15352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15352</v>
      </c>
      <c r="R51" s="32">
        <v>30348</v>
      </c>
      <c r="S51" s="32">
        <v>714175</v>
      </c>
      <c r="T51" s="32">
        <v>715126</v>
      </c>
      <c r="V51" s="11">
        <v>6</v>
      </c>
      <c r="W51" s="22"/>
      <c r="X51" s="17"/>
    </row>
    <row r="52" spans="1:43" x14ac:dyDescent="0.25">
      <c r="A52">
        <v>137</v>
      </c>
      <c r="B52" t="s">
        <v>85</v>
      </c>
      <c r="C52" s="12">
        <v>6170</v>
      </c>
      <c r="D52" s="12">
        <v>2015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V52" s="11">
        <v>0</v>
      </c>
    </row>
    <row r="53" spans="1:43" x14ac:dyDescent="0.25">
      <c r="A53">
        <v>138</v>
      </c>
      <c r="B53" t="s">
        <v>127</v>
      </c>
      <c r="C53" s="12">
        <v>6170</v>
      </c>
      <c r="D53" s="12">
        <v>2015</v>
      </c>
      <c r="E53" s="11">
        <v>11.22</v>
      </c>
      <c r="F53" s="11">
        <v>1827</v>
      </c>
      <c r="G53" s="11">
        <v>1352460</v>
      </c>
      <c r="H53" s="11">
        <v>91723</v>
      </c>
      <c r="I53" s="11">
        <v>1317564</v>
      </c>
      <c r="J53" s="11">
        <v>62630</v>
      </c>
      <c r="K53" s="11">
        <v>0</v>
      </c>
      <c r="L53" s="11">
        <v>420292</v>
      </c>
      <c r="M53" s="11">
        <v>0</v>
      </c>
      <c r="N53" s="11">
        <v>15529</v>
      </c>
      <c r="O53" s="11">
        <v>-5053</v>
      </c>
      <c r="P53" s="11">
        <v>0</v>
      </c>
      <c r="Q53" s="11">
        <v>3255145</v>
      </c>
      <c r="R53" s="11">
        <v>3108193</v>
      </c>
      <c r="S53" s="11">
        <v>8731169</v>
      </c>
      <c r="T53" s="11">
        <v>8731169</v>
      </c>
      <c r="V53" s="11">
        <v>18</v>
      </c>
    </row>
    <row r="54" spans="1:43" x14ac:dyDescent="0.25">
      <c r="A54" s="11">
        <v>139</v>
      </c>
      <c r="B54" s="11" t="s">
        <v>113</v>
      </c>
      <c r="C54" s="11">
        <v>6170</v>
      </c>
      <c r="D54" s="11">
        <v>2015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V54" s="11">
        <v>25</v>
      </c>
    </row>
    <row r="55" spans="1:43" x14ac:dyDescent="0.25">
      <c r="A55" s="11">
        <v>140</v>
      </c>
      <c r="B55" s="11" t="s">
        <v>147</v>
      </c>
      <c r="C55" s="11">
        <v>6170</v>
      </c>
      <c r="D55" s="11">
        <v>2015</v>
      </c>
      <c r="E55" s="11">
        <v>2.16</v>
      </c>
      <c r="F55" s="11">
        <v>617</v>
      </c>
      <c r="G55" s="11">
        <v>187504</v>
      </c>
      <c r="H55" s="11">
        <v>44768</v>
      </c>
      <c r="I55" s="11">
        <v>1026</v>
      </c>
      <c r="J55" s="11">
        <v>15301</v>
      </c>
      <c r="K55" s="11">
        <v>0</v>
      </c>
      <c r="L55" s="11">
        <v>9647</v>
      </c>
      <c r="M55" s="11">
        <v>0</v>
      </c>
      <c r="N55" s="11">
        <v>6385</v>
      </c>
      <c r="O55" s="11">
        <v>1755</v>
      </c>
      <c r="P55" s="11">
        <v>0</v>
      </c>
      <c r="Q55" s="11">
        <v>266386</v>
      </c>
      <c r="R55" s="11">
        <v>100744</v>
      </c>
      <c r="S55" s="11">
        <v>610989</v>
      </c>
      <c r="T55" s="11">
        <v>610989</v>
      </c>
      <c r="V55" s="11">
        <v>10</v>
      </c>
    </row>
    <row r="56" spans="1:43" x14ac:dyDescent="0.25">
      <c r="A56" s="11">
        <v>141</v>
      </c>
      <c r="B56" s="11" t="s">
        <v>104</v>
      </c>
      <c r="C56" s="11">
        <v>6170</v>
      </c>
      <c r="D56" s="11">
        <v>2015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V56" s="11">
        <v>0</v>
      </c>
    </row>
    <row r="57" spans="1:43" x14ac:dyDescent="0.25">
      <c r="A57" s="11">
        <v>142</v>
      </c>
      <c r="B57" s="11" t="s">
        <v>93</v>
      </c>
      <c r="C57" s="11">
        <v>6170</v>
      </c>
      <c r="D57" s="11">
        <v>2015</v>
      </c>
      <c r="E57" s="11">
        <v>68.63</v>
      </c>
      <c r="F57" s="11">
        <v>3468</v>
      </c>
      <c r="G57" s="11">
        <v>6912731</v>
      </c>
      <c r="H57" s="11">
        <v>1529926</v>
      </c>
      <c r="I57" s="11">
        <v>1220454</v>
      </c>
      <c r="J57" s="11">
        <v>591318</v>
      </c>
      <c r="K57" s="11">
        <v>780</v>
      </c>
      <c r="L57" s="11">
        <v>170454</v>
      </c>
      <c r="M57" s="11">
        <v>14533</v>
      </c>
      <c r="N57" s="11">
        <v>409622</v>
      </c>
      <c r="O57" s="11">
        <v>22099</v>
      </c>
      <c r="P57" s="11">
        <v>0</v>
      </c>
      <c r="Q57" s="11">
        <v>10871917</v>
      </c>
      <c r="R57" s="11">
        <v>3525868</v>
      </c>
      <c r="S57" s="11">
        <v>43150886</v>
      </c>
      <c r="T57" s="11">
        <v>41558921</v>
      </c>
      <c r="V57" s="11">
        <v>10</v>
      </c>
    </row>
    <row r="58" spans="1:43" x14ac:dyDescent="0.25">
      <c r="A58" s="11">
        <v>145</v>
      </c>
      <c r="B58" s="11" t="s">
        <v>171</v>
      </c>
      <c r="C58" s="11">
        <v>6170</v>
      </c>
      <c r="D58" s="11">
        <v>2015</v>
      </c>
      <c r="E58" s="11">
        <v>9.0399999999999991</v>
      </c>
      <c r="F58" s="11">
        <v>3535</v>
      </c>
      <c r="G58" s="11">
        <v>1076399</v>
      </c>
      <c r="H58" s="11">
        <v>282210</v>
      </c>
      <c r="I58" s="11">
        <v>0</v>
      </c>
      <c r="J58" s="11">
        <v>7720</v>
      </c>
      <c r="K58" s="11">
        <v>0</v>
      </c>
      <c r="L58" s="11">
        <v>166</v>
      </c>
      <c r="M58" s="11">
        <v>0</v>
      </c>
      <c r="N58" s="11">
        <v>22534</v>
      </c>
      <c r="O58" s="11">
        <v>1695</v>
      </c>
      <c r="P58" s="11">
        <v>0</v>
      </c>
      <c r="Q58" s="11">
        <v>1390724</v>
      </c>
      <c r="R58" s="11">
        <v>583586</v>
      </c>
      <c r="S58" s="11">
        <v>3745572</v>
      </c>
      <c r="T58" s="11">
        <v>3743023</v>
      </c>
      <c r="V58" s="11">
        <v>20</v>
      </c>
    </row>
    <row r="59" spans="1:43" x14ac:dyDescent="0.25">
      <c r="A59" s="11">
        <v>147</v>
      </c>
      <c r="B59" s="11" t="s">
        <v>94</v>
      </c>
      <c r="C59" s="11">
        <v>6170</v>
      </c>
      <c r="D59" s="11">
        <v>2015</v>
      </c>
      <c r="E59" s="11">
        <v>0</v>
      </c>
      <c r="F59" s="11">
        <v>353</v>
      </c>
      <c r="G59" s="11">
        <v>930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1139</v>
      </c>
      <c r="O59" s="11">
        <v>0</v>
      </c>
      <c r="P59" s="11">
        <v>0</v>
      </c>
      <c r="Q59" s="11">
        <v>2069</v>
      </c>
      <c r="R59" s="11">
        <v>18444</v>
      </c>
      <c r="S59" s="11">
        <v>366704</v>
      </c>
      <c r="T59" s="11">
        <v>353326</v>
      </c>
      <c r="V59" s="11">
        <v>0</v>
      </c>
    </row>
    <row r="60" spans="1:43" x14ac:dyDescent="0.25">
      <c r="A60" s="11">
        <v>148</v>
      </c>
      <c r="B60" s="11" t="s">
        <v>148</v>
      </c>
      <c r="C60" s="11">
        <v>6170</v>
      </c>
      <c r="D60" s="11">
        <v>2015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V60" s="11">
        <v>0</v>
      </c>
    </row>
    <row r="61" spans="1:43" x14ac:dyDescent="0.25">
      <c r="A61" s="11">
        <v>150</v>
      </c>
      <c r="B61" s="11" t="s">
        <v>149</v>
      </c>
      <c r="C61" s="11">
        <v>6170</v>
      </c>
      <c r="D61" s="11">
        <v>2015</v>
      </c>
      <c r="E61" s="11">
        <v>0</v>
      </c>
      <c r="F61" s="11">
        <v>84</v>
      </c>
      <c r="G61" s="11">
        <v>0</v>
      </c>
      <c r="H61" s="11">
        <v>0</v>
      </c>
      <c r="I61" s="11">
        <v>0</v>
      </c>
      <c r="J61" s="11">
        <v>739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739</v>
      </c>
      <c r="R61" s="11">
        <v>14792</v>
      </c>
      <c r="S61" s="11">
        <v>124174</v>
      </c>
      <c r="T61" s="11">
        <v>124174</v>
      </c>
      <c r="V61" s="11">
        <v>2</v>
      </c>
    </row>
    <row r="62" spans="1:43" x14ac:dyDescent="0.25">
      <c r="A62" s="11">
        <v>152</v>
      </c>
      <c r="B62" s="11" t="s">
        <v>86</v>
      </c>
      <c r="C62" s="11">
        <v>6170</v>
      </c>
      <c r="D62" s="11">
        <v>2015</v>
      </c>
      <c r="E62" s="11">
        <v>0</v>
      </c>
      <c r="F62" s="11">
        <v>544</v>
      </c>
      <c r="G62" s="11">
        <v>0</v>
      </c>
      <c r="H62" s="11">
        <v>0</v>
      </c>
      <c r="I62" s="11">
        <v>0</v>
      </c>
      <c r="J62" s="11">
        <v>24163</v>
      </c>
      <c r="K62" s="11">
        <v>0</v>
      </c>
      <c r="L62" s="11">
        <v>5180</v>
      </c>
      <c r="M62" s="11">
        <v>0</v>
      </c>
      <c r="N62" s="11">
        <v>20835</v>
      </c>
      <c r="O62" s="11">
        <v>3283</v>
      </c>
      <c r="P62" s="11">
        <v>0</v>
      </c>
      <c r="Q62" s="11">
        <v>53461</v>
      </c>
      <c r="R62" s="11">
        <v>89404</v>
      </c>
      <c r="S62" s="11">
        <v>817974</v>
      </c>
      <c r="T62" s="11">
        <v>802353</v>
      </c>
      <c r="V62" s="11">
        <v>6</v>
      </c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</row>
    <row r="63" spans="1:43" x14ac:dyDescent="0.25">
      <c r="A63" s="11">
        <v>153</v>
      </c>
      <c r="B63" s="11" t="s">
        <v>97</v>
      </c>
      <c r="C63" s="11">
        <v>6170</v>
      </c>
      <c r="D63" s="11">
        <v>2015</v>
      </c>
      <c r="E63" s="11">
        <v>0</v>
      </c>
      <c r="F63" s="11">
        <v>67</v>
      </c>
      <c r="G63" s="11">
        <v>0</v>
      </c>
      <c r="H63" s="11">
        <v>0</v>
      </c>
      <c r="I63" s="11">
        <v>0</v>
      </c>
      <c r="J63" s="11">
        <v>207</v>
      </c>
      <c r="K63" s="11">
        <v>0</v>
      </c>
      <c r="L63" s="11">
        <v>0</v>
      </c>
      <c r="M63" s="11">
        <v>0</v>
      </c>
      <c r="N63" s="11">
        <v>3556</v>
      </c>
      <c r="O63" s="11">
        <v>1054</v>
      </c>
      <c r="P63" s="11">
        <v>0</v>
      </c>
      <c r="Q63" s="11">
        <v>4817</v>
      </c>
      <c r="R63" s="11">
        <v>13673</v>
      </c>
      <c r="S63" s="11">
        <v>64409</v>
      </c>
      <c r="T63" s="11">
        <v>64409</v>
      </c>
      <c r="V63" s="11">
        <v>5</v>
      </c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</row>
    <row r="64" spans="1:43" x14ac:dyDescent="0.25">
      <c r="A64">
        <v>155</v>
      </c>
      <c r="B64" t="s">
        <v>150</v>
      </c>
      <c r="C64" s="12">
        <v>6170</v>
      </c>
      <c r="D64" s="12">
        <v>2015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V64" s="13">
        <v>0</v>
      </c>
      <c r="W64" s="26"/>
      <c r="X64" s="37"/>
      <c r="Y64" s="34"/>
      <c r="Z64" s="35"/>
      <c r="AA64"/>
      <c r="AB64" s="18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43" x14ac:dyDescent="0.25">
      <c r="A65">
        <v>156</v>
      </c>
      <c r="B65" t="s">
        <v>172</v>
      </c>
      <c r="C65" s="12">
        <v>6170</v>
      </c>
      <c r="D65" s="12">
        <v>2015</v>
      </c>
      <c r="E65" s="11">
        <v>1.24</v>
      </c>
      <c r="F65" s="11">
        <v>374</v>
      </c>
      <c r="G65" s="11">
        <v>166800</v>
      </c>
      <c r="H65" s="11">
        <v>42771</v>
      </c>
      <c r="I65" s="11">
        <v>0</v>
      </c>
      <c r="J65" s="11">
        <v>12741</v>
      </c>
      <c r="K65" s="11">
        <v>219</v>
      </c>
      <c r="L65" s="11">
        <v>8504</v>
      </c>
      <c r="M65" s="11">
        <v>0</v>
      </c>
      <c r="N65" s="11">
        <v>11345</v>
      </c>
      <c r="O65" s="11">
        <v>125</v>
      </c>
      <c r="P65" s="11">
        <v>0</v>
      </c>
      <c r="Q65" s="11">
        <v>242505</v>
      </c>
      <c r="R65" s="11">
        <v>101157</v>
      </c>
      <c r="S65" s="11">
        <v>553737</v>
      </c>
      <c r="T65" s="11">
        <v>553737</v>
      </c>
      <c r="V65" s="35">
        <v>6</v>
      </c>
      <c r="W65" s="26"/>
      <c r="X65" s="33"/>
      <c r="Y65" s="34"/>
      <c r="Z65" s="35"/>
      <c r="AA65"/>
      <c r="AB65" s="18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43" x14ac:dyDescent="0.25">
      <c r="A66">
        <v>157</v>
      </c>
      <c r="B66" t="s">
        <v>151</v>
      </c>
      <c r="C66" s="12">
        <v>6170</v>
      </c>
      <c r="D66" s="12">
        <v>2015</v>
      </c>
      <c r="E66" s="31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32">
        <v>0</v>
      </c>
      <c r="R66" s="32">
        <v>0</v>
      </c>
      <c r="S66" s="32">
        <v>0</v>
      </c>
      <c r="T66" s="32">
        <v>0</v>
      </c>
      <c r="V66" s="35">
        <v>0</v>
      </c>
      <c r="W66" s="25"/>
      <c r="X66" s="33"/>
      <c r="Y66" s="34"/>
      <c r="Z66" s="35"/>
      <c r="AA66"/>
      <c r="AB66" s="18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43" x14ac:dyDescent="0.25">
      <c r="A67">
        <v>158</v>
      </c>
      <c r="B67" t="s">
        <v>102</v>
      </c>
      <c r="C67" s="12">
        <v>6170</v>
      </c>
      <c r="D67" s="12">
        <v>2015</v>
      </c>
      <c r="E67" s="31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V67" s="35">
        <v>0</v>
      </c>
      <c r="W67" s="27"/>
      <c r="X67" s="33"/>
      <c r="Y67" s="34"/>
      <c r="Z67" s="35"/>
      <c r="AA67"/>
      <c r="AB67" s="18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43" x14ac:dyDescent="0.25">
      <c r="A68">
        <v>159</v>
      </c>
      <c r="B68" t="s">
        <v>152</v>
      </c>
      <c r="C68" s="12">
        <v>6170</v>
      </c>
      <c r="D68" s="12">
        <v>2015</v>
      </c>
      <c r="E68" s="31">
        <v>14.07</v>
      </c>
      <c r="F68" s="32">
        <v>4854</v>
      </c>
      <c r="G68" s="32">
        <v>1615531</v>
      </c>
      <c r="H68" s="32">
        <v>121142</v>
      </c>
      <c r="I68" s="32">
        <v>451067</v>
      </c>
      <c r="J68" s="32">
        <v>59285</v>
      </c>
      <c r="K68" s="32">
        <v>103</v>
      </c>
      <c r="L68" s="32">
        <v>7441</v>
      </c>
      <c r="M68" s="32">
        <v>0</v>
      </c>
      <c r="N68" s="32">
        <v>9482</v>
      </c>
      <c r="O68" s="32">
        <v>34705</v>
      </c>
      <c r="P68" s="32">
        <v>0</v>
      </c>
      <c r="Q68" s="32">
        <v>2298756</v>
      </c>
      <c r="R68" s="32">
        <v>2058533</v>
      </c>
      <c r="S68" s="32">
        <v>5517316</v>
      </c>
      <c r="T68" s="32">
        <v>5512266</v>
      </c>
      <c r="V68" s="35">
        <v>13</v>
      </c>
      <c r="W68" s="25"/>
      <c r="X68" s="37"/>
      <c r="Y68" s="34"/>
      <c r="Z68" s="35"/>
    </row>
    <row r="69" spans="1:43" x14ac:dyDescent="0.25">
      <c r="A69">
        <v>161</v>
      </c>
      <c r="B69" t="s">
        <v>125</v>
      </c>
      <c r="C69" s="12">
        <v>6170</v>
      </c>
      <c r="D69" s="12">
        <v>2015</v>
      </c>
      <c r="E69" s="31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2">
        <v>0</v>
      </c>
      <c r="S69" s="32">
        <v>0</v>
      </c>
      <c r="T69" s="32">
        <v>0</v>
      </c>
      <c r="V69" s="35">
        <v>18</v>
      </c>
      <c r="W69" s="25"/>
      <c r="X69" s="33"/>
      <c r="Y69" s="34"/>
      <c r="Z69" s="35"/>
      <c r="AA69"/>
      <c r="AB69" s="18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43" x14ac:dyDescent="0.25">
      <c r="A70">
        <v>162</v>
      </c>
      <c r="B70" t="s">
        <v>116</v>
      </c>
      <c r="C70" s="12">
        <v>6170</v>
      </c>
      <c r="D70" s="12">
        <v>2015</v>
      </c>
      <c r="E70" s="31">
        <v>0</v>
      </c>
      <c r="F70" s="32">
        <v>4202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32">
        <v>0</v>
      </c>
      <c r="Q70" s="32">
        <v>0</v>
      </c>
      <c r="R70" s="32">
        <v>0</v>
      </c>
      <c r="S70" s="32">
        <v>0</v>
      </c>
      <c r="T70" s="32">
        <v>0</v>
      </c>
      <c r="V70" s="35">
        <v>12</v>
      </c>
      <c r="W70" s="25"/>
      <c r="X70" s="33"/>
      <c r="Y70" s="34"/>
      <c r="Z70" s="35"/>
    </row>
    <row r="71" spans="1:43" x14ac:dyDescent="0.25">
      <c r="A71">
        <v>164</v>
      </c>
      <c r="B71" t="s">
        <v>153</v>
      </c>
      <c r="C71" s="12">
        <v>6170</v>
      </c>
      <c r="D71" s="12">
        <v>2015</v>
      </c>
      <c r="E71" s="31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  <c r="O71" s="32">
        <v>0</v>
      </c>
      <c r="P71" s="32">
        <v>0</v>
      </c>
      <c r="Q71" s="32">
        <v>0</v>
      </c>
      <c r="R71" s="32">
        <v>0</v>
      </c>
      <c r="S71" s="32">
        <v>0</v>
      </c>
      <c r="T71" s="32">
        <v>0</v>
      </c>
      <c r="V71" s="35">
        <v>0</v>
      </c>
      <c r="W71" s="25"/>
      <c r="X71" s="36"/>
      <c r="Y71" s="38"/>
      <c r="Z71" s="35"/>
    </row>
    <row r="72" spans="1:43" x14ac:dyDescent="0.25">
      <c r="A72">
        <v>165</v>
      </c>
      <c r="B72" t="s">
        <v>84</v>
      </c>
      <c r="C72" s="12">
        <v>6170</v>
      </c>
      <c r="D72" s="12">
        <v>2015</v>
      </c>
      <c r="E72" s="31">
        <v>0.54</v>
      </c>
      <c r="F72" s="32">
        <v>137</v>
      </c>
      <c r="G72" s="32">
        <v>0</v>
      </c>
      <c r="H72" s="32">
        <v>0</v>
      </c>
      <c r="I72" s="32">
        <v>0</v>
      </c>
      <c r="J72" s="32">
        <v>5931</v>
      </c>
      <c r="K72" s="32">
        <v>0</v>
      </c>
      <c r="L72" s="32">
        <v>0</v>
      </c>
      <c r="M72" s="32">
        <v>0</v>
      </c>
      <c r="N72" s="32">
        <v>2729</v>
      </c>
      <c r="O72" s="32">
        <v>550</v>
      </c>
      <c r="P72" s="32">
        <v>0</v>
      </c>
      <c r="Q72" s="32">
        <v>9210</v>
      </c>
      <c r="R72" s="32">
        <v>21599</v>
      </c>
      <c r="S72" s="32">
        <v>204860</v>
      </c>
      <c r="T72" s="32">
        <v>204860</v>
      </c>
      <c r="V72" s="35">
        <v>5</v>
      </c>
      <c r="W72" s="12"/>
      <c r="X72" s="33"/>
      <c r="Y72" s="34"/>
      <c r="Z72" s="35"/>
      <c r="AA72"/>
      <c r="AB72" s="18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43" x14ac:dyDescent="0.25">
      <c r="A73">
        <v>167</v>
      </c>
      <c r="B73" t="s">
        <v>81</v>
      </c>
      <c r="C73" s="12"/>
      <c r="D73" s="12"/>
      <c r="E73" s="31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V73" s="35">
        <v>0</v>
      </c>
      <c r="W73" s="12"/>
      <c r="X73" s="37"/>
      <c r="Y73" s="34"/>
      <c r="Z73" s="35"/>
      <c r="AA73"/>
      <c r="AB73" s="18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43" x14ac:dyDescent="0.25">
      <c r="A74">
        <v>168</v>
      </c>
      <c r="B74" t="s">
        <v>80</v>
      </c>
      <c r="C74" s="12">
        <v>6170</v>
      </c>
      <c r="D74" s="12">
        <v>2015</v>
      </c>
      <c r="E74" s="11">
        <v>0</v>
      </c>
      <c r="F74" s="11">
        <v>2145</v>
      </c>
      <c r="G74" s="11">
        <v>1113</v>
      </c>
      <c r="H74" s="11">
        <v>262</v>
      </c>
      <c r="I74" s="11">
        <v>0</v>
      </c>
      <c r="J74" s="11">
        <v>68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1443</v>
      </c>
      <c r="R74" s="11">
        <v>112261</v>
      </c>
      <c r="S74" s="11">
        <v>4186863</v>
      </c>
      <c r="T74" s="11">
        <v>4186587</v>
      </c>
      <c r="V74" s="35">
        <v>0</v>
      </c>
      <c r="W74" s="12"/>
      <c r="X74" s="37"/>
      <c r="Y74" s="34"/>
      <c r="Z74" s="35"/>
      <c r="AA74"/>
      <c r="AB74" s="18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43" x14ac:dyDescent="0.25">
      <c r="A75">
        <v>170</v>
      </c>
      <c r="B75" t="s">
        <v>154</v>
      </c>
      <c r="C75" s="12">
        <v>6170</v>
      </c>
      <c r="D75" s="12">
        <v>2015</v>
      </c>
      <c r="E75" s="31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32">
        <v>0</v>
      </c>
      <c r="M75" s="32">
        <v>0</v>
      </c>
      <c r="N75" s="32">
        <v>0</v>
      </c>
      <c r="O75" s="32">
        <v>0</v>
      </c>
      <c r="P75" s="32">
        <v>0</v>
      </c>
      <c r="Q75" s="32">
        <v>0</v>
      </c>
      <c r="R75" s="32">
        <v>0</v>
      </c>
      <c r="S75" s="32">
        <v>0</v>
      </c>
      <c r="T75" s="32">
        <v>0</v>
      </c>
      <c r="V75" s="35">
        <v>40</v>
      </c>
      <c r="W75" s="12"/>
      <c r="X75" s="33"/>
      <c r="Y75" s="34"/>
      <c r="Z75" s="35"/>
      <c r="AA75"/>
      <c r="AB75" s="18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43" x14ac:dyDescent="0.25">
      <c r="A76">
        <v>172</v>
      </c>
      <c r="B76" t="s">
        <v>96</v>
      </c>
      <c r="C76" s="12">
        <v>6170</v>
      </c>
      <c r="D76" s="12">
        <v>2015</v>
      </c>
      <c r="E76" s="31">
        <v>0</v>
      </c>
      <c r="F76" s="32">
        <v>874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32809</v>
      </c>
      <c r="S76" s="32">
        <v>447255</v>
      </c>
      <c r="T76" s="32">
        <v>447255</v>
      </c>
      <c r="V76" s="35">
        <v>8</v>
      </c>
      <c r="W76" s="12"/>
      <c r="X76" s="36"/>
      <c r="Y76" s="38"/>
      <c r="Z76" s="35"/>
      <c r="AA76"/>
      <c r="AB76" s="18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</row>
    <row r="77" spans="1:43" x14ac:dyDescent="0.25">
      <c r="A77">
        <v>173</v>
      </c>
      <c r="B77" t="s">
        <v>87</v>
      </c>
      <c r="C77" s="12">
        <v>6170</v>
      </c>
      <c r="D77" s="12">
        <v>2015</v>
      </c>
      <c r="E77" s="31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32">
        <v>0</v>
      </c>
      <c r="P77" s="32">
        <v>0</v>
      </c>
      <c r="Q77" s="32">
        <v>0</v>
      </c>
      <c r="R77" s="32">
        <v>0</v>
      </c>
      <c r="S77" s="32">
        <v>0</v>
      </c>
      <c r="T77" s="32">
        <v>0</v>
      </c>
      <c r="V77" s="35">
        <v>0</v>
      </c>
      <c r="W77" s="12"/>
      <c r="X77" s="33"/>
      <c r="Y77" s="38"/>
      <c r="Z77" s="35"/>
      <c r="AA77"/>
      <c r="AB77" s="18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</row>
    <row r="78" spans="1:43" x14ac:dyDescent="0.25">
      <c r="A78">
        <v>175</v>
      </c>
      <c r="B78" t="s">
        <v>110</v>
      </c>
      <c r="C78" s="12">
        <v>6170</v>
      </c>
      <c r="D78" s="12">
        <v>2015</v>
      </c>
      <c r="E78" s="31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V78" s="35">
        <v>0</v>
      </c>
      <c r="W78" s="12"/>
      <c r="X78" s="37"/>
      <c r="Y78" s="34"/>
      <c r="Z78" s="35"/>
      <c r="AA78"/>
      <c r="AB78" s="18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</row>
    <row r="79" spans="1:43" x14ac:dyDescent="0.25">
      <c r="A79">
        <v>176</v>
      </c>
      <c r="B79" t="s">
        <v>155</v>
      </c>
      <c r="C79" s="12">
        <v>6170</v>
      </c>
      <c r="D79" s="12">
        <v>2015</v>
      </c>
      <c r="E79" s="39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v>0</v>
      </c>
      <c r="Q79" s="40">
        <v>0</v>
      </c>
      <c r="R79" s="40">
        <v>0</v>
      </c>
      <c r="S79" s="40">
        <v>0</v>
      </c>
      <c r="T79" s="40">
        <v>0</v>
      </c>
      <c r="V79" s="35">
        <v>44</v>
      </c>
      <c r="W79" s="12"/>
      <c r="X79" s="33"/>
      <c r="Y79" s="34"/>
      <c r="Z79" s="19"/>
    </row>
    <row r="80" spans="1:43" x14ac:dyDescent="0.25">
      <c r="A80">
        <v>180</v>
      </c>
      <c r="B80" t="s">
        <v>173</v>
      </c>
      <c r="C80" s="12">
        <v>6170</v>
      </c>
      <c r="D80" s="12">
        <v>2015</v>
      </c>
      <c r="E80" s="31">
        <v>0</v>
      </c>
      <c r="F80" s="32">
        <v>157</v>
      </c>
      <c r="G80" s="32">
        <v>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15841</v>
      </c>
      <c r="O80" s="32">
        <v>0</v>
      </c>
      <c r="P80" s="32">
        <v>0</v>
      </c>
      <c r="Q80" s="32">
        <v>15841</v>
      </c>
      <c r="R80" s="32">
        <v>17518</v>
      </c>
      <c r="S80" s="32">
        <v>0</v>
      </c>
      <c r="T80" s="32">
        <v>0</v>
      </c>
      <c r="V80" s="19">
        <v>10</v>
      </c>
      <c r="W80" s="12"/>
      <c r="X80" s="36"/>
      <c r="Y80" s="34"/>
      <c r="Z80" s="35"/>
      <c r="AA80"/>
      <c r="AB80" s="18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</row>
    <row r="81" spans="1:43" x14ac:dyDescent="0.25">
      <c r="A81">
        <v>183</v>
      </c>
      <c r="B81" t="s">
        <v>156</v>
      </c>
      <c r="C81" s="12">
        <v>6170</v>
      </c>
      <c r="D81" s="12">
        <v>2015</v>
      </c>
      <c r="E81" s="31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0</v>
      </c>
      <c r="P81" s="32">
        <v>0</v>
      </c>
      <c r="Q81" s="32">
        <v>0</v>
      </c>
      <c r="R81" s="32">
        <v>0</v>
      </c>
      <c r="S81" s="32">
        <v>0</v>
      </c>
      <c r="T81" s="32">
        <v>0</v>
      </c>
      <c r="V81" s="35">
        <v>25</v>
      </c>
      <c r="W81" s="12"/>
      <c r="X81" s="36"/>
      <c r="Y81" s="34"/>
      <c r="Z81" s="35"/>
      <c r="AA81"/>
      <c r="AB81" s="18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</row>
    <row r="82" spans="1:43" x14ac:dyDescent="0.25">
      <c r="A82">
        <v>186</v>
      </c>
      <c r="B82" t="s">
        <v>157</v>
      </c>
      <c r="C82" s="12">
        <v>6170</v>
      </c>
      <c r="D82" s="12">
        <v>2015</v>
      </c>
      <c r="E82" s="31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2">
        <v>0</v>
      </c>
      <c r="O82" s="32">
        <v>0</v>
      </c>
      <c r="P82" s="32">
        <v>0</v>
      </c>
      <c r="Q82" s="32">
        <v>0</v>
      </c>
      <c r="R82" s="32">
        <v>0</v>
      </c>
      <c r="S82" s="32">
        <v>0</v>
      </c>
      <c r="T82" s="32">
        <v>0</v>
      </c>
      <c r="V82" s="35">
        <v>0</v>
      </c>
      <c r="W82" s="12"/>
      <c r="X82" s="36"/>
      <c r="Y82" s="34"/>
      <c r="Z82" s="35"/>
      <c r="AA82"/>
      <c r="AB82" s="18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</row>
    <row r="83" spans="1:43" x14ac:dyDescent="0.25">
      <c r="A83">
        <v>191</v>
      </c>
      <c r="B83" t="s">
        <v>92</v>
      </c>
      <c r="C83" s="12">
        <v>6170</v>
      </c>
      <c r="D83" s="12">
        <v>2015</v>
      </c>
      <c r="E83" s="31">
        <v>0</v>
      </c>
      <c r="F83" s="32">
        <v>1072</v>
      </c>
      <c r="G83" s="32">
        <v>-33</v>
      </c>
      <c r="H83" s="32">
        <v>-3</v>
      </c>
      <c r="I83" s="32">
        <v>0</v>
      </c>
      <c r="J83" s="32">
        <v>27037</v>
      </c>
      <c r="K83" s="32">
        <v>0</v>
      </c>
      <c r="L83" s="32">
        <v>0</v>
      </c>
      <c r="M83" s="32">
        <v>0</v>
      </c>
      <c r="N83" s="32">
        <v>0</v>
      </c>
      <c r="O83" s="32">
        <v>0</v>
      </c>
      <c r="P83" s="32">
        <v>0</v>
      </c>
      <c r="Q83" s="32">
        <v>27001</v>
      </c>
      <c r="R83" s="32">
        <v>17193</v>
      </c>
      <c r="S83" s="32">
        <v>118795</v>
      </c>
      <c r="T83" s="32">
        <v>118795</v>
      </c>
      <c r="V83" s="35">
        <v>0</v>
      </c>
      <c r="W83" s="12"/>
      <c r="X83" s="33"/>
      <c r="Y83" s="34"/>
      <c r="Z83" s="35"/>
      <c r="AA83"/>
      <c r="AB83" s="18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</row>
    <row r="84" spans="1:43" x14ac:dyDescent="0.25">
      <c r="A84">
        <v>193</v>
      </c>
      <c r="B84" t="s">
        <v>114</v>
      </c>
      <c r="C84" s="12">
        <v>6170</v>
      </c>
      <c r="D84" s="12">
        <v>2015</v>
      </c>
      <c r="E84" s="31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0</v>
      </c>
      <c r="P84" s="32">
        <v>0</v>
      </c>
      <c r="Q84" s="32">
        <v>0</v>
      </c>
      <c r="R84" s="32">
        <v>0</v>
      </c>
      <c r="S84" s="32">
        <v>0</v>
      </c>
      <c r="T84" s="32">
        <v>0</v>
      </c>
      <c r="V84" s="35">
        <v>5</v>
      </c>
      <c r="W84" s="24"/>
      <c r="X84" s="33"/>
      <c r="Y84" s="34"/>
      <c r="Z84" s="35"/>
      <c r="AA84"/>
      <c r="AB84" s="18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</row>
    <row r="85" spans="1:43" x14ac:dyDescent="0.25">
      <c r="A85">
        <v>194</v>
      </c>
      <c r="B85" t="s">
        <v>158</v>
      </c>
      <c r="C85" s="12">
        <v>6170</v>
      </c>
      <c r="D85" s="12">
        <v>2015</v>
      </c>
      <c r="E85" s="39">
        <v>0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>
        <v>0</v>
      </c>
      <c r="L85" s="41">
        <v>0</v>
      </c>
      <c r="M85" s="41">
        <v>0</v>
      </c>
      <c r="N85" s="41">
        <v>0</v>
      </c>
      <c r="O85" s="41">
        <v>0</v>
      </c>
      <c r="P85" s="41">
        <v>0</v>
      </c>
      <c r="Q85" s="41">
        <v>0</v>
      </c>
      <c r="R85" s="41">
        <v>0</v>
      </c>
      <c r="S85" s="41">
        <v>0</v>
      </c>
      <c r="T85" s="41">
        <v>0</v>
      </c>
      <c r="V85" s="35">
        <v>0</v>
      </c>
      <c r="W85" s="12"/>
      <c r="X85" s="33"/>
      <c r="Y85" s="34"/>
      <c r="Z85" s="19"/>
      <c r="AA85"/>
      <c r="AB85" s="18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</row>
    <row r="86" spans="1:43" x14ac:dyDescent="0.25">
      <c r="A86">
        <v>195</v>
      </c>
      <c r="B86" t="s">
        <v>120</v>
      </c>
      <c r="C86" s="12">
        <v>6170</v>
      </c>
      <c r="D86" s="12">
        <v>2015</v>
      </c>
      <c r="E86" s="31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32">
        <v>0</v>
      </c>
      <c r="O86" s="32">
        <v>0</v>
      </c>
      <c r="P86" s="32">
        <v>0</v>
      </c>
      <c r="Q86" s="32">
        <v>0</v>
      </c>
      <c r="R86" s="32">
        <v>0</v>
      </c>
      <c r="S86" s="32">
        <v>0</v>
      </c>
      <c r="T86" s="32">
        <v>0</v>
      </c>
      <c r="V86" s="19">
        <v>0</v>
      </c>
      <c r="W86" s="12"/>
      <c r="X86" s="37"/>
      <c r="Y86" s="38"/>
      <c r="Z86" s="35"/>
      <c r="AA86"/>
      <c r="AB86" s="18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</row>
    <row r="87" spans="1:43" x14ac:dyDescent="0.25">
      <c r="A87">
        <v>197</v>
      </c>
      <c r="B87" t="s">
        <v>78</v>
      </c>
      <c r="C87" s="12">
        <v>6170</v>
      </c>
      <c r="D87" s="12">
        <v>2015</v>
      </c>
      <c r="E87" s="31">
        <v>0.63</v>
      </c>
      <c r="F87" s="32">
        <v>1106</v>
      </c>
      <c r="G87" s="32">
        <v>73438</v>
      </c>
      <c r="H87" s="32">
        <v>6025</v>
      </c>
      <c r="I87" s="32">
        <v>25800</v>
      </c>
      <c r="J87" s="32">
        <v>27043</v>
      </c>
      <c r="K87" s="32">
        <v>0</v>
      </c>
      <c r="L87" s="32">
        <v>0</v>
      </c>
      <c r="M87" s="32">
        <v>0</v>
      </c>
      <c r="N87" s="32">
        <v>19414</v>
      </c>
      <c r="O87" s="32">
        <v>1179</v>
      </c>
      <c r="P87" s="32">
        <v>0</v>
      </c>
      <c r="Q87" s="32">
        <v>152899</v>
      </c>
      <c r="R87" s="32">
        <v>312201</v>
      </c>
      <c r="S87" s="32">
        <v>1939123</v>
      </c>
      <c r="T87" s="32">
        <v>1927028</v>
      </c>
      <c r="V87" s="35">
        <v>22</v>
      </c>
      <c r="W87" s="24"/>
      <c r="X87" s="33"/>
      <c r="Y87" s="34"/>
      <c r="Z87" s="35"/>
      <c r="AA87"/>
      <c r="AB87" s="18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</row>
    <row r="88" spans="1:43" x14ac:dyDescent="0.25">
      <c r="A88">
        <v>198</v>
      </c>
      <c r="B88" t="s">
        <v>174</v>
      </c>
      <c r="C88" s="12">
        <v>6170</v>
      </c>
      <c r="D88" s="12">
        <v>2015</v>
      </c>
      <c r="E88" s="31">
        <v>0</v>
      </c>
      <c r="F88" s="32">
        <v>865</v>
      </c>
      <c r="G88" s="32">
        <v>0</v>
      </c>
      <c r="H88" s="32">
        <v>0</v>
      </c>
      <c r="I88" s="32">
        <v>0</v>
      </c>
      <c r="J88" s="32">
        <v>0</v>
      </c>
      <c r="K88" s="32">
        <v>0</v>
      </c>
      <c r="L88" s="32">
        <v>0</v>
      </c>
      <c r="M88" s="32">
        <v>0</v>
      </c>
      <c r="N88" s="32">
        <v>0</v>
      </c>
      <c r="O88" s="32">
        <v>0</v>
      </c>
      <c r="P88" s="32">
        <v>0</v>
      </c>
      <c r="Q88" s="32">
        <v>0</v>
      </c>
      <c r="R88" s="32">
        <v>86160</v>
      </c>
      <c r="S88" s="32">
        <v>1563252</v>
      </c>
      <c r="T88" s="32">
        <v>1563252</v>
      </c>
      <c r="V88" s="35">
        <v>6</v>
      </c>
      <c r="W88" s="24"/>
      <c r="X88" s="37"/>
      <c r="Y88" s="34"/>
      <c r="Z88" s="35"/>
    </row>
    <row r="89" spans="1:43" x14ac:dyDescent="0.25">
      <c r="A89">
        <v>199</v>
      </c>
      <c r="B89" t="s">
        <v>175</v>
      </c>
      <c r="C89" s="12">
        <v>6170</v>
      </c>
      <c r="D89" s="12">
        <v>2015</v>
      </c>
      <c r="E89" s="31">
        <v>0</v>
      </c>
      <c r="F89" s="32">
        <v>811</v>
      </c>
      <c r="G89" s="32">
        <v>0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13342</v>
      </c>
      <c r="O89" s="32">
        <v>0</v>
      </c>
      <c r="P89" s="32">
        <v>0</v>
      </c>
      <c r="Q89" s="32">
        <v>13342</v>
      </c>
      <c r="R89" s="32">
        <v>20985</v>
      </c>
      <c r="S89" s="32">
        <v>658701</v>
      </c>
      <c r="T89" s="32">
        <v>658701</v>
      </c>
      <c r="V89" s="35">
        <v>16</v>
      </c>
      <c r="W89" s="12"/>
      <c r="X89" s="33"/>
      <c r="Y89" s="34"/>
      <c r="Z89" s="35"/>
      <c r="AA89" s="18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</row>
    <row r="90" spans="1:43" x14ac:dyDescent="0.25">
      <c r="A90">
        <v>201</v>
      </c>
      <c r="B90" t="s">
        <v>159</v>
      </c>
      <c r="C90" s="12">
        <v>6170</v>
      </c>
      <c r="D90" s="12">
        <v>2015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16772</v>
      </c>
      <c r="O90" s="11">
        <v>0</v>
      </c>
      <c r="P90" s="11">
        <v>0</v>
      </c>
      <c r="Q90" s="11">
        <v>16772</v>
      </c>
      <c r="R90" s="11">
        <v>124747</v>
      </c>
      <c r="S90" s="11">
        <v>0</v>
      </c>
      <c r="T90" s="11">
        <v>0</v>
      </c>
      <c r="V90" s="35">
        <v>16</v>
      </c>
      <c r="W90" s="12"/>
      <c r="X90" s="33"/>
      <c r="Y90" s="34"/>
      <c r="Z90" s="35"/>
      <c r="AA90" s="18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</row>
    <row r="91" spans="1:43" x14ac:dyDescent="0.25">
      <c r="A91">
        <v>202</v>
      </c>
      <c r="B91" t="s">
        <v>160</v>
      </c>
      <c r="C91" s="12">
        <v>6170</v>
      </c>
      <c r="D91" s="12">
        <v>2015</v>
      </c>
      <c r="E91" s="18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19">
        <v>0</v>
      </c>
      <c r="Q91" s="19">
        <v>0</v>
      </c>
      <c r="R91" s="19">
        <v>0</v>
      </c>
      <c r="S91" s="19">
        <v>0</v>
      </c>
      <c r="T91" s="19">
        <v>0</v>
      </c>
      <c r="V91" s="35">
        <v>0</v>
      </c>
      <c r="W91" s="12"/>
      <c r="X91" s="33"/>
      <c r="Y91" s="34"/>
      <c r="Z91" s="19"/>
      <c r="AA91"/>
      <c r="AB91" s="18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</row>
    <row r="92" spans="1:43" x14ac:dyDescent="0.25">
      <c r="A92">
        <v>204</v>
      </c>
      <c r="B92" t="s">
        <v>118</v>
      </c>
      <c r="C92" s="12">
        <v>6170</v>
      </c>
      <c r="D92" s="12">
        <v>2015</v>
      </c>
      <c r="E92" s="31">
        <v>0</v>
      </c>
      <c r="F92" s="32">
        <v>0</v>
      </c>
      <c r="G92" s="32">
        <v>0</v>
      </c>
      <c r="H92" s="32">
        <v>0</v>
      </c>
      <c r="I92" s="32">
        <v>0</v>
      </c>
      <c r="J92" s="32">
        <v>0</v>
      </c>
      <c r="K92" s="32">
        <v>0</v>
      </c>
      <c r="L92" s="32">
        <v>0</v>
      </c>
      <c r="M92" s="32">
        <v>0</v>
      </c>
      <c r="N92" s="32">
        <v>0</v>
      </c>
      <c r="O92" s="32">
        <v>0</v>
      </c>
      <c r="P92" s="32">
        <v>0</v>
      </c>
      <c r="Q92" s="32">
        <v>0</v>
      </c>
      <c r="R92" s="32">
        <v>0</v>
      </c>
      <c r="S92" s="32">
        <v>0</v>
      </c>
      <c r="T92" s="32">
        <v>0</v>
      </c>
      <c r="V92" s="19">
        <v>0</v>
      </c>
      <c r="W92" s="12"/>
      <c r="X92" s="33"/>
      <c r="Y92" s="34"/>
      <c r="Z92" s="35"/>
    </row>
    <row r="93" spans="1:43" x14ac:dyDescent="0.25">
      <c r="A93">
        <v>205</v>
      </c>
      <c r="B93" t="s">
        <v>161</v>
      </c>
      <c r="C93" s="12">
        <v>6170</v>
      </c>
      <c r="D93" s="12">
        <v>2015</v>
      </c>
      <c r="E93" s="18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v>0</v>
      </c>
      <c r="Q93" s="19">
        <v>0</v>
      </c>
      <c r="R93" s="19">
        <v>0</v>
      </c>
      <c r="S93" s="19">
        <v>0</v>
      </c>
      <c r="T93" s="19">
        <v>0</v>
      </c>
      <c r="V93" s="35">
        <v>0</v>
      </c>
      <c r="W93" s="12"/>
      <c r="AA93" s="18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</row>
    <row r="94" spans="1:43" x14ac:dyDescent="0.25">
      <c r="A94">
        <v>206</v>
      </c>
      <c r="B94" t="s">
        <v>162</v>
      </c>
      <c r="C94" s="12">
        <v>6170</v>
      </c>
      <c r="D94" s="12">
        <v>2015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V94" s="19">
        <v>0</v>
      </c>
      <c r="W94" s="25"/>
      <c r="X94" s="37"/>
      <c r="Y94" s="34"/>
      <c r="Z94" s="35"/>
      <c r="AA94" s="18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</row>
    <row r="95" spans="1:43" x14ac:dyDescent="0.25">
      <c r="A95">
        <v>207</v>
      </c>
      <c r="B95" t="s">
        <v>176</v>
      </c>
      <c r="C95" s="12">
        <v>6170</v>
      </c>
      <c r="D95" s="12">
        <v>2015</v>
      </c>
      <c r="E95" s="31">
        <v>4.42</v>
      </c>
      <c r="F95" s="32">
        <v>2657</v>
      </c>
      <c r="G95" s="32">
        <v>472288</v>
      </c>
      <c r="H95" s="32">
        <v>102381</v>
      </c>
      <c r="I95" s="32">
        <v>525383</v>
      </c>
      <c r="J95" s="32">
        <v>63151</v>
      </c>
      <c r="K95" s="32">
        <v>0</v>
      </c>
      <c r="L95" s="32">
        <v>75319</v>
      </c>
      <c r="M95" s="32">
        <v>0</v>
      </c>
      <c r="N95" s="32">
        <v>17039</v>
      </c>
      <c r="O95" s="32">
        <v>0</v>
      </c>
      <c r="P95" s="32">
        <v>0</v>
      </c>
      <c r="Q95" s="32">
        <v>1255561</v>
      </c>
      <c r="R95" s="32">
        <v>495810</v>
      </c>
      <c r="S95" s="32">
        <v>4858418</v>
      </c>
      <c r="T95" s="32">
        <v>4832302</v>
      </c>
      <c r="V95" s="28">
        <v>21</v>
      </c>
    </row>
    <row r="96" spans="1:43" x14ac:dyDescent="0.25">
      <c r="A96">
        <v>208</v>
      </c>
      <c r="B96" t="s">
        <v>108</v>
      </c>
      <c r="C96" s="12">
        <v>6170</v>
      </c>
      <c r="D96" s="12">
        <v>2015</v>
      </c>
      <c r="E96" s="31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v>0</v>
      </c>
      <c r="R96" s="32">
        <v>0</v>
      </c>
      <c r="S96" s="32">
        <v>0</v>
      </c>
      <c r="T96" s="32">
        <v>0</v>
      </c>
      <c r="V96" s="28">
        <v>0</v>
      </c>
    </row>
    <row r="97" spans="1:42" x14ac:dyDescent="0.25">
      <c r="A97">
        <v>209</v>
      </c>
      <c r="B97" t="s">
        <v>163</v>
      </c>
      <c r="C97" s="12">
        <v>6170</v>
      </c>
      <c r="D97" s="12">
        <v>2015</v>
      </c>
      <c r="E97" s="31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2">
        <v>0</v>
      </c>
      <c r="O97" s="32">
        <v>0</v>
      </c>
      <c r="P97" s="32">
        <v>0</v>
      </c>
      <c r="Q97" s="32">
        <v>0</v>
      </c>
      <c r="R97" s="32">
        <v>0</v>
      </c>
      <c r="S97" s="32">
        <v>0</v>
      </c>
      <c r="T97" s="32">
        <v>0</v>
      </c>
      <c r="V97" s="28">
        <v>0</v>
      </c>
    </row>
    <row r="98" spans="1:42" x14ac:dyDescent="0.25">
      <c r="A98">
        <v>210</v>
      </c>
      <c r="B98" t="s">
        <v>164</v>
      </c>
      <c r="C98" s="12">
        <v>6170</v>
      </c>
      <c r="D98" s="12">
        <v>2015</v>
      </c>
      <c r="E98" s="31">
        <v>0</v>
      </c>
      <c r="F98" s="32">
        <v>2048</v>
      </c>
      <c r="G98" s="32">
        <v>0</v>
      </c>
      <c r="H98" s="32">
        <v>0</v>
      </c>
      <c r="I98" s="32">
        <v>0</v>
      </c>
      <c r="J98" s="32">
        <v>0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0</v>
      </c>
      <c r="R98" s="32">
        <v>862431</v>
      </c>
      <c r="S98" s="32">
        <v>0</v>
      </c>
      <c r="T98" s="32">
        <v>0</v>
      </c>
      <c r="V98" s="28">
        <v>0</v>
      </c>
    </row>
    <row r="99" spans="1:42" x14ac:dyDescent="0.25">
      <c r="A99">
        <v>211</v>
      </c>
      <c r="B99" t="s">
        <v>165</v>
      </c>
      <c r="C99" s="12">
        <v>6170</v>
      </c>
      <c r="D99" s="12">
        <v>2015</v>
      </c>
      <c r="E99" s="31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2">
        <v>0</v>
      </c>
      <c r="Q99" s="32">
        <v>0</v>
      </c>
      <c r="R99" s="32">
        <v>0</v>
      </c>
      <c r="S99" s="32">
        <v>0</v>
      </c>
      <c r="T99" s="32">
        <v>0</v>
      </c>
      <c r="V99" s="28">
        <v>0</v>
      </c>
    </row>
    <row r="100" spans="1:42" x14ac:dyDescent="0.25">
      <c r="A100">
        <v>904</v>
      </c>
      <c r="B100" t="s">
        <v>101</v>
      </c>
      <c r="C100" s="12">
        <v>6170</v>
      </c>
      <c r="D100" s="12">
        <v>2015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V100" s="28">
        <v>0</v>
      </c>
    </row>
    <row r="101" spans="1:42" x14ac:dyDescent="0.25">
      <c r="A101">
        <v>915</v>
      </c>
      <c r="B101" t="s">
        <v>109</v>
      </c>
      <c r="C101" s="12">
        <v>6170</v>
      </c>
      <c r="D101" s="12">
        <v>2015</v>
      </c>
      <c r="E101" s="31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32">
        <v>0</v>
      </c>
      <c r="O101" s="32">
        <v>0</v>
      </c>
      <c r="P101" s="32">
        <v>0</v>
      </c>
      <c r="Q101" s="32">
        <v>0</v>
      </c>
      <c r="R101" s="32">
        <v>0</v>
      </c>
      <c r="S101" s="32">
        <v>0</v>
      </c>
      <c r="T101" s="32">
        <v>0</v>
      </c>
      <c r="V101" s="28">
        <v>0</v>
      </c>
    </row>
    <row r="102" spans="1:42" x14ac:dyDescent="0.25">
      <c r="A102">
        <v>919</v>
      </c>
      <c r="B102" t="s">
        <v>126</v>
      </c>
      <c r="C102" s="12">
        <v>6170</v>
      </c>
      <c r="D102" s="12">
        <v>2015</v>
      </c>
      <c r="E102" s="31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  <c r="P102" s="32">
        <v>0</v>
      </c>
      <c r="Q102" s="32">
        <v>0</v>
      </c>
      <c r="R102" s="32">
        <v>0</v>
      </c>
      <c r="S102" s="32">
        <v>0</v>
      </c>
      <c r="T102" s="32">
        <v>0</v>
      </c>
      <c r="V102" s="28">
        <v>0</v>
      </c>
    </row>
    <row r="103" spans="1:42" x14ac:dyDescent="0.25">
      <c r="A103">
        <v>921</v>
      </c>
      <c r="B103" t="s">
        <v>177</v>
      </c>
      <c r="C103" s="12">
        <v>6170</v>
      </c>
      <c r="D103" s="12">
        <v>2015</v>
      </c>
      <c r="E103" s="31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2">
        <v>0</v>
      </c>
      <c r="L103" s="32">
        <v>0</v>
      </c>
      <c r="M103" s="32">
        <v>0</v>
      </c>
      <c r="N103" s="32">
        <v>0</v>
      </c>
      <c r="O103" s="32">
        <v>0</v>
      </c>
      <c r="P103" s="32">
        <v>0</v>
      </c>
      <c r="Q103" s="32">
        <v>0</v>
      </c>
      <c r="R103" s="32">
        <v>0</v>
      </c>
      <c r="S103" s="32">
        <v>0</v>
      </c>
      <c r="T103" s="32">
        <v>0</v>
      </c>
      <c r="V103" s="28">
        <v>0</v>
      </c>
    </row>
    <row r="104" spans="1:42" x14ac:dyDescent="0.25">
      <c r="A104" s="30">
        <v>922</v>
      </c>
      <c r="B104" s="30" t="s">
        <v>178</v>
      </c>
      <c r="C104" s="30">
        <v>6170</v>
      </c>
      <c r="D104" s="30">
        <v>2015</v>
      </c>
      <c r="E104" s="31">
        <v>0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32">
        <v>0</v>
      </c>
      <c r="P104" s="32">
        <v>0</v>
      </c>
      <c r="Q104" s="32">
        <v>0</v>
      </c>
      <c r="R104" s="32">
        <v>0</v>
      </c>
      <c r="S104" s="32">
        <v>0</v>
      </c>
      <c r="T104" s="32">
        <v>0</v>
      </c>
      <c r="V104" s="28">
        <v>0</v>
      </c>
    </row>
    <row r="105" spans="1:42" x14ac:dyDescent="0.25">
      <c r="A105">
        <v>923</v>
      </c>
      <c r="B105" t="s">
        <v>180</v>
      </c>
      <c r="C105" s="12">
        <v>6170</v>
      </c>
      <c r="D105" s="12">
        <v>2015</v>
      </c>
      <c r="E105" s="31">
        <v>0</v>
      </c>
      <c r="F105" s="32">
        <v>0</v>
      </c>
      <c r="G105" s="32">
        <v>0</v>
      </c>
      <c r="H105" s="32">
        <v>0</v>
      </c>
      <c r="I105" s="32">
        <v>0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32">
        <v>0</v>
      </c>
      <c r="P105" s="32">
        <v>0</v>
      </c>
      <c r="Q105" s="32">
        <v>0</v>
      </c>
      <c r="R105" s="32">
        <v>0</v>
      </c>
      <c r="S105" s="32">
        <v>0</v>
      </c>
      <c r="T105" s="32">
        <v>0</v>
      </c>
      <c r="V105" s="28"/>
    </row>
    <row r="106" spans="1:42" x14ac:dyDescent="0.25">
      <c r="A106"/>
      <c r="B106"/>
      <c r="C106" s="12"/>
      <c r="D106" s="12"/>
      <c r="E106" s="31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V106" s="28"/>
    </row>
    <row r="107" spans="1:42" x14ac:dyDescent="0.25">
      <c r="A107" s="10" t="s">
        <v>6</v>
      </c>
      <c r="B107" s="10" t="s">
        <v>55</v>
      </c>
      <c r="C107" s="10" t="s">
        <v>56</v>
      </c>
      <c r="D107" s="10" t="s">
        <v>57</v>
      </c>
      <c r="E107" s="10" t="s">
        <v>58</v>
      </c>
      <c r="F107" s="10" t="s">
        <v>59</v>
      </c>
      <c r="G107" s="10" t="s">
        <v>60</v>
      </c>
      <c r="H107" s="10" t="s">
        <v>61</v>
      </c>
      <c r="I107" s="10" t="s">
        <v>62</v>
      </c>
      <c r="J107" s="10" t="s">
        <v>63</v>
      </c>
      <c r="K107" s="10" t="s">
        <v>64</v>
      </c>
      <c r="L107" s="10" t="s">
        <v>65</v>
      </c>
      <c r="M107" s="10" t="s">
        <v>66</v>
      </c>
      <c r="N107" s="10" t="s">
        <v>67</v>
      </c>
      <c r="O107" s="10" t="s">
        <v>68</v>
      </c>
      <c r="P107" s="10" t="s">
        <v>69</v>
      </c>
      <c r="Q107" s="10" t="s">
        <v>70</v>
      </c>
      <c r="R107" s="10" t="s">
        <v>71</v>
      </c>
      <c r="S107" s="10" t="s">
        <v>72</v>
      </c>
      <c r="T107" s="10" t="s">
        <v>73</v>
      </c>
      <c r="V107" s="13" t="s">
        <v>77</v>
      </c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</row>
    <row r="108" spans="1:42" x14ac:dyDescent="0.25">
      <c r="A108">
        <v>1</v>
      </c>
      <c r="B108" t="s">
        <v>128</v>
      </c>
      <c r="C108" s="12">
        <v>6170</v>
      </c>
      <c r="D108" s="12">
        <v>2016</v>
      </c>
      <c r="E108" s="31">
        <v>67.459999999999994</v>
      </c>
      <c r="F108" s="32">
        <v>13415</v>
      </c>
      <c r="G108" s="32">
        <v>7455807</v>
      </c>
      <c r="H108" s="32">
        <v>558639</v>
      </c>
      <c r="I108" s="32">
        <v>511200</v>
      </c>
      <c r="J108" s="32">
        <v>441060</v>
      </c>
      <c r="K108" s="32">
        <v>2235</v>
      </c>
      <c r="L108" s="32">
        <v>86729</v>
      </c>
      <c r="M108" s="32">
        <v>0</v>
      </c>
      <c r="N108" s="32">
        <v>48150</v>
      </c>
      <c r="O108" s="32">
        <v>6464</v>
      </c>
      <c r="P108" s="32">
        <v>70225</v>
      </c>
      <c r="Q108" s="32">
        <v>9040059</v>
      </c>
      <c r="R108" s="32">
        <v>8077519</v>
      </c>
      <c r="S108" s="32">
        <v>82231265</v>
      </c>
      <c r="T108" s="32">
        <v>82252970</v>
      </c>
      <c r="V108" s="28">
        <v>92</v>
      </c>
    </row>
    <row r="109" spans="1:42" x14ac:dyDescent="0.25">
      <c r="A109">
        <v>3</v>
      </c>
      <c r="B109" t="s">
        <v>129</v>
      </c>
      <c r="C109" s="12">
        <v>6170</v>
      </c>
      <c r="D109" s="12">
        <v>2016</v>
      </c>
      <c r="E109" s="31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32">
        <v>0</v>
      </c>
      <c r="L109" s="32">
        <v>0</v>
      </c>
      <c r="M109" s="32">
        <v>0</v>
      </c>
      <c r="N109" s="32">
        <v>0</v>
      </c>
      <c r="O109" s="32">
        <v>0</v>
      </c>
      <c r="P109" s="32">
        <v>0</v>
      </c>
      <c r="Q109" s="32">
        <v>0</v>
      </c>
      <c r="R109" s="32">
        <v>0</v>
      </c>
      <c r="S109" s="32">
        <v>0</v>
      </c>
      <c r="T109" s="32">
        <v>0</v>
      </c>
      <c r="V109" s="28">
        <v>0</v>
      </c>
    </row>
    <row r="110" spans="1:42" x14ac:dyDescent="0.25">
      <c r="A110">
        <v>8</v>
      </c>
      <c r="B110" t="s">
        <v>130</v>
      </c>
      <c r="C110" s="12">
        <v>6170</v>
      </c>
      <c r="D110" s="12">
        <v>2016</v>
      </c>
      <c r="E110" s="31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32">
        <v>0</v>
      </c>
      <c r="L110" s="32">
        <v>0</v>
      </c>
      <c r="M110" s="32">
        <v>0</v>
      </c>
      <c r="N110" s="32">
        <v>0</v>
      </c>
      <c r="O110" s="32">
        <v>0</v>
      </c>
      <c r="P110" s="32">
        <v>0</v>
      </c>
      <c r="Q110" s="32">
        <v>0</v>
      </c>
      <c r="R110" s="32">
        <v>0</v>
      </c>
      <c r="S110" s="32">
        <v>0</v>
      </c>
      <c r="T110" s="32">
        <v>0</v>
      </c>
      <c r="V110" s="28">
        <v>0</v>
      </c>
    </row>
    <row r="111" spans="1:42" x14ac:dyDescent="0.25">
      <c r="A111">
        <v>10</v>
      </c>
      <c r="B111" t="s">
        <v>123</v>
      </c>
      <c r="C111" s="12">
        <v>6170</v>
      </c>
      <c r="D111" s="12">
        <v>2016</v>
      </c>
      <c r="E111" s="31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32">
        <v>0</v>
      </c>
      <c r="L111" s="32">
        <v>0</v>
      </c>
      <c r="M111" s="32">
        <v>0</v>
      </c>
      <c r="N111" s="32">
        <v>0</v>
      </c>
      <c r="O111" s="32">
        <v>0</v>
      </c>
      <c r="P111" s="32">
        <v>0</v>
      </c>
      <c r="Q111" s="32">
        <v>0</v>
      </c>
      <c r="R111" s="32">
        <v>0</v>
      </c>
      <c r="S111" s="32">
        <v>0</v>
      </c>
      <c r="T111" s="32">
        <v>0</v>
      </c>
      <c r="V111" s="28">
        <v>0</v>
      </c>
    </row>
    <row r="112" spans="1:42" x14ac:dyDescent="0.25">
      <c r="A112">
        <v>14</v>
      </c>
      <c r="B112" t="s">
        <v>119</v>
      </c>
      <c r="C112" s="30">
        <v>6170</v>
      </c>
      <c r="D112" s="12">
        <v>2016</v>
      </c>
      <c r="E112" s="31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32">
        <v>0</v>
      </c>
      <c r="L112" s="32">
        <v>0</v>
      </c>
      <c r="M112" s="32">
        <v>0</v>
      </c>
      <c r="N112" s="32">
        <v>0</v>
      </c>
      <c r="O112" s="32">
        <v>0</v>
      </c>
      <c r="P112" s="32">
        <v>0</v>
      </c>
      <c r="Q112" s="32">
        <v>0</v>
      </c>
      <c r="R112" s="32">
        <v>0</v>
      </c>
      <c r="S112" s="32">
        <v>0</v>
      </c>
      <c r="T112" s="32">
        <v>0</v>
      </c>
      <c r="V112" s="28">
        <v>0</v>
      </c>
    </row>
    <row r="113" spans="1:22" x14ac:dyDescent="0.25">
      <c r="A113">
        <v>20</v>
      </c>
      <c r="B113" t="s">
        <v>131</v>
      </c>
      <c r="C113" s="30">
        <v>6170</v>
      </c>
      <c r="D113" s="12">
        <v>2016</v>
      </c>
      <c r="E113" s="31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32">
        <v>0</v>
      </c>
      <c r="L113" s="32">
        <v>0</v>
      </c>
      <c r="M113" s="32">
        <v>0</v>
      </c>
      <c r="N113" s="32">
        <v>0</v>
      </c>
      <c r="O113" s="32">
        <v>0</v>
      </c>
      <c r="P113" s="32">
        <v>0</v>
      </c>
      <c r="Q113" s="32">
        <v>0</v>
      </c>
      <c r="R113" s="32">
        <v>0</v>
      </c>
      <c r="S113" s="32">
        <v>0</v>
      </c>
      <c r="T113" s="32">
        <v>0</v>
      </c>
      <c r="V113" s="28">
        <v>0</v>
      </c>
    </row>
    <row r="114" spans="1:22" x14ac:dyDescent="0.25">
      <c r="A114" s="30">
        <v>21</v>
      </c>
      <c r="B114" s="30" t="s">
        <v>132</v>
      </c>
      <c r="C114" s="30">
        <v>6170</v>
      </c>
      <c r="D114" s="30">
        <v>2016</v>
      </c>
      <c r="E114" s="31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32">
        <v>0</v>
      </c>
      <c r="L114" s="32">
        <v>0</v>
      </c>
      <c r="M114" s="32">
        <v>0</v>
      </c>
      <c r="N114" s="32">
        <v>0</v>
      </c>
      <c r="O114" s="32">
        <v>0</v>
      </c>
      <c r="P114" s="32">
        <v>0</v>
      </c>
      <c r="Q114" s="32">
        <v>0</v>
      </c>
      <c r="R114" s="32">
        <v>21792</v>
      </c>
      <c r="S114" s="32">
        <v>343027</v>
      </c>
      <c r="T114" s="32">
        <v>342782</v>
      </c>
      <c r="V114" s="11">
        <v>0</v>
      </c>
    </row>
    <row r="115" spans="1:22" x14ac:dyDescent="0.25">
      <c r="A115" s="30">
        <v>22</v>
      </c>
      <c r="B115" s="30" t="s">
        <v>91</v>
      </c>
      <c r="C115" s="30">
        <v>6170</v>
      </c>
      <c r="D115" s="30">
        <v>2016</v>
      </c>
      <c r="E115" s="31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v>5898</v>
      </c>
      <c r="P115" s="32">
        <v>30</v>
      </c>
      <c r="Q115" s="32">
        <v>5868</v>
      </c>
      <c r="R115" s="32">
        <v>25513</v>
      </c>
      <c r="S115" s="32">
        <v>0</v>
      </c>
      <c r="T115" s="32">
        <v>0</v>
      </c>
      <c r="V115" s="11">
        <v>0</v>
      </c>
    </row>
    <row r="116" spans="1:22" x14ac:dyDescent="0.25">
      <c r="A116" s="30">
        <v>23</v>
      </c>
      <c r="B116" s="30" t="s">
        <v>133</v>
      </c>
      <c r="C116" s="30">
        <v>6170</v>
      </c>
      <c r="D116" s="30">
        <v>2016</v>
      </c>
      <c r="E116" s="31">
        <v>0.14000000000000001</v>
      </c>
      <c r="F116" s="32">
        <v>171</v>
      </c>
      <c r="G116" s="32">
        <v>10832</v>
      </c>
      <c r="H116" s="32">
        <v>1922</v>
      </c>
      <c r="I116" s="32">
        <v>0</v>
      </c>
      <c r="J116" s="32">
        <v>218</v>
      </c>
      <c r="K116" s="32">
        <v>0</v>
      </c>
      <c r="L116" s="32">
        <v>0</v>
      </c>
      <c r="M116" s="32">
        <v>0</v>
      </c>
      <c r="N116" s="32">
        <v>1076</v>
      </c>
      <c r="O116" s="32">
        <v>0</v>
      </c>
      <c r="P116" s="32">
        <v>0</v>
      </c>
      <c r="Q116" s="32">
        <v>14048</v>
      </c>
      <c r="R116" s="32">
        <v>18534</v>
      </c>
      <c r="S116" s="32">
        <v>145824</v>
      </c>
      <c r="T116" s="32">
        <v>145824</v>
      </c>
      <c r="V116" s="11">
        <v>6</v>
      </c>
    </row>
    <row r="117" spans="1:22" x14ac:dyDescent="0.25">
      <c r="A117" s="30">
        <v>26</v>
      </c>
      <c r="B117" s="30" t="s">
        <v>134</v>
      </c>
      <c r="C117" s="30">
        <v>6170</v>
      </c>
      <c r="D117" s="30">
        <v>2016</v>
      </c>
      <c r="E117" s="31">
        <v>2.66</v>
      </c>
      <c r="F117" s="32">
        <v>1709</v>
      </c>
      <c r="G117" s="32">
        <v>262592</v>
      </c>
      <c r="H117" s="32">
        <v>73202</v>
      </c>
      <c r="I117" s="32">
        <v>0</v>
      </c>
      <c r="J117" s="32">
        <v>24992</v>
      </c>
      <c r="K117" s="32">
        <v>0</v>
      </c>
      <c r="L117" s="32">
        <v>925</v>
      </c>
      <c r="M117" s="32">
        <v>715</v>
      </c>
      <c r="N117" s="32">
        <v>18940</v>
      </c>
      <c r="O117" s="32">
        <v>338</v>
      </c>
      <c r="P117" s="32">
        <v>397</v>
      </c>
      <c r="Q117" s="32">
        <v>381307</v>
      </c>
      <c r="R117" s="32">
        <v>197282</v>
      </c>
      <c r="S117" s="32">
        <v>2192338</v>
      </c>
      <c r="T117" s="32">
        <v>2137760</v>
      </c>
      <c r="V117" s="11">
        <v>14</v>
      </c>
    </row>
    <row r="118" spans="1:22" x14ac:dyDescent="0.25">
      <c r="A118" s="11">
        <v>29</v>
      </c>
      <c r="B118" s="11" t="s">
        <v>106</v>
      </c>
      <c r="C118" s="11">
        <v>6170</v>
      </c>
      <c r="D118" s="11">
        <v>2016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V118" s="11">
        <v>0</v>
      </c>
    </row>
    <row r="119" spans="1:22" x14ac:dyDescent="0.25">
      <c r="A119" s="30">
        <v>32</v>
      </c>
      <c r="B119" s="30" t="s">
        <v>135</v>
      </c>
      <c r="C119" s="30">
        <v>6170</v>
      </c>
      <c r="D119" s="30">
        <v>2016</v>
      </c>
      <c r="E119" s="31">
        <v>44.63</v>
      </c>
      <c r="F119" s="32">
        <v>10211</v>
      </c>
      <c r="G119" s="32">
        <v>3888028</v>
      </c>
      <c r="H119" s="32">
        <v>1025437</v>
      </c>
      <c r="I119" s="32">
        <v>672721</v>
      </c>
      <c r="J119" s="32">
        <v>454057</v>
      </c>
      <c r="K119" s="32">
        <v>1526</v>
      </c>
      <c r="L119" s="32">
        <v>333106</v>
      </c>
      <c r="M119" s="32">
        <v>4597</v>
      </c>
      <c r="N119" s="32">
        <v>161251</v>
      </c>
      <c r="O119" s="32">
        <v>18042</v>
      </c>
      <c r="P119" s="32">
        <v>0</v>
      </c>
      <c r="Q119" s="32">
        <v>6558765</v>
      </c>
      <c r="R119" s="32">
        <v>1809779</v>
      </c>
      <c r="S119" s="32">
        <v>32368918</v>
      </c>
      <c r="T119" s="32">
        <v>32368800</v>
      </c>
      <c r="V119" s="11">
        <v>35</v>
      </c>
    </row>
    <row r="120" spans="1:22" x14ac:dyDescent="0.25">
      <c r="A120" s="30">
        <v>35</v>
      </c>
      <c r="B120" s="30" t="s">
        <v>136</v>
      </c>
      <c r="C120" s="30">
        <v>6170</v>
      </c>
      <c r="D120" s="30">
        <v>2016</v>
      </c>
      <c r="E120" s="31">
        <v>0</v>
      </c>
      <c r="F120" s="32">
        <v>532</v>
      </c>
      <c r="G120" s="32">
        <v>0</v>
      </c>
      <c r="H120" s="32">
        <v>0</v>
      </c>
      <c r="I120" s="32">
        <v>0</v>
      </c>
      <c r="J120" s="32">
        <v>0</v>
      </c>
      <c r="K120" s="32">
        <v>0</v>
      </c>
      <c r="L120" s="32">
        <v>0</v>
      </c>
      <c r="M120" s="32">
        <v>0</v>
      </c>
      <c r="N120" s="32">
        <v>4670</v>
      </c>
      <c r="O120" s="32">
        <v>0</v>
      </c>
      <c r="P120" s="32">
        <v>0</v>
      </c>
      <c r="Q120" s="32">
        <v>4670</v>
      </c>
      <c r="R120" s="32">
        <v>23818</v>
      </c>
      <c r="S120" s="32">
        <v>0</v>
      </c>
      <c r="T120" s="32">
        <v>0</v>
      </c>
      <c r="V120" s="11">
        <v>8</v>
      </c>
    </row>
    <row r="121" spans="1:22" x14ac:dyDescent="0.25">
      <c r="A121" s="30">
        <v>37</v>
      </c>
      <c r="B121" s="30" t="s">
        <v>167</v>
      </c>
      <c r="C121" s="30">
        <v>6170</v>
      </c>
      <c r="D121" s="30">
        <v>2016</v>
      </c>
      <c r="E121" s="31">
        <v>0</v>
      </c>
      <c r="F121" s="32">
        <v>2459</v>
      </c>
      <c r="G121" s="32">
        <v>0</v>
      </c>
      <c r="H121" s="32">
        <v>0</v>
      </c>
      <c r="I121" s="32">
        <v>0</v>
      </c>
      <c r="J121" s="32">
        <v>0</v>
      </c>
      <c r="K121" s="32">
        <v>0</v>
      </c>
      <c r="L121" s="32">
        <v>0</v>
      </c>
      <c r="M121" s="32">
        <v>0</v>
      </c>
      <c r="N121" s="32">
        <v>0</v>
      </c>
      <c r="O121" s="32">
        <v>0</v>
      </c>
      <c r="P121" s="32">
        <v>0</v>
      </c>
      <c r="Q121" s="32">
        <v>0</v>
      </c>
      <c r="R121" s="32">
        <v>0</v>
      </c>
      <c r="S121" s="32">
        <v>0</v>
      </c>
      <c r="T121" s="32">
        <v>0</v>
      </c>
      <c r="V121" s="11">
        <v>26</v>
      </c>
    </row>
    <row r="122" spans="1:22" x14ac:dyDescent="0.25">
      <c r="A122" s="30">
        <v>38</v>
      </c>
      <c r="B122" s="30" t="s">
        <v>95</v>
      </c>
      <c r="C122" s="30">
        <v>6170</v>
      </c>
      <c r="D122" s="30">
        <v>2016</v>
      </c>
      <c r="E122" s="31">
        <v>4.99</v>
      </c>
      <c r="F122" s="32">
        <v>944</v>
      </c>
      <c r="G122" s="32">
        <v>478524</v>
      </c>
      <c r="H122" s="32">
        <v>135124</v>
      </c>
      <c r="I122" s="32">
        <v>0</v>
      </c>
      <c r="J122" s="32">
        <v>34861</v>
      </c>
      <c r="K122" s="32">
        <v>0</v>
      </c>
      <c r="L122" s="32">
        <v>38059</v>
      </c>
      <c r="M122" s="32">
        <v>0</v>
      </c>
      <c r="N122" s="32">
        <v>24544</v>
      </c>
      <c r="O122" s="32">
        <v>8744</v>
      </c>
      <c r="P122" s="32">
        <v>0</v>
      </c>
      <c r="Q122" s="32">
        <v>719856</v>
      </c>
      <c r="R122" s="32">
        <v>178776</v>
      </c>
      <c r="S122" s="32">
        <v>1612084</v>
      </c>
      <c r="T122" s="32">
        <v>1421808</v>
      </c>
      <c r="V122" s="11">
        <v>15</v>
      </c>
    </row>
    <row r="123" spans="1:22" x14ac:dyDescent="0.25">
      <c r="A123" s="30">
        <v>39</v>
      </c>
      <c r="B123" s="30" t="s">
        <v>137</v>
      </c>
      <c r="C123" s="30">
        <v>6170</v>
      </c>
      <c r="D123" s="30">
        <v>2016</v>
      </c>
      <c r="E123" s="31">
        <v>11.1</v>
      </c>
      <c r="F123" s="32">
        <v>2982</v>
      </c>
      <c r="G123" s="32">
        <v>1005747</v>
      </c>
      <c r="H123" s="32">
        <v>228710</v>
      </c>
      <c r="I123" s="32">
        <v>0</v>
      </c>
      <c r="J123" s="32">
        <v>86617</v>
      </c>
      <c r="K123" s="32">
        <v>0</v>
      </c>
      <c r="L123" s="32">
        <v>0</v>
      </c>
      <c r="M123" s="32">
        <v>829</v>
      </c>
      <c r="N123" s="32">
        <v>72132</v>
      </c>
      <c r="O123" s="32">
        <v>778</v>
      </c>
      <c r="P123" s="32">
        <v>0</v>
      </c>
      <c r="Q123" s="32">
        <v>1394813</v>
      </c>
      <c r="R123" s="32">
        <v>659848</v>
      </c>
      <c r="S123" s="32">
        <v>2284158</v>
      </c>
      <c r="T123" s="32">
        <v>2284158</v>
      </c>
      <c r="V123" s="11">
        <v>10</v>
      </c>
    </row>
    <row r="124" spans="1:22" x14ac:dyDescent="0.25">
      <c r="A124" s="30">
        <v>42</v>
      </c>
      <c r="B124" s="30" t="s">
        <v>168</v>
      </c>
      <c r="C124" s="30">
        <v>6170</v>
      </c>
      <c r="D124" s="30">
        <v>2016</v>
      </c>
      <c r="E124" s="31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32">
        <v>0</v>
      </c>
      <c r="L124" s="32">
        <v>0</v>
      </c>
      <c r="M124" s="32">
        <v>0</v>
      </c>
      <c r="N124" s="32">
        <v>0</v>
      </c>
      <c r="O124" s="32">
        <v>0</v>
      </c>
      <c r="P124" s="32">
        <v>0</v>
      </c>
      <c r="Q124" s="32">
        <v>0</v>
      </c>
      <c r="R124" s="32">
        <v>0</v>
      </c>
      <c r="S124" s="32">
        <v>0</v>
      </c>
      <c r="T124" s="32">
        <v>0</v>
      </c>
      <c r="V124" s="11">
        <v>0</v>
      </c>
    </row>
    <row r="125" spans="1:22" x14ac:dyDescent="0.25">
      <c r="A125" s="30">
        <v>43</v>
      </c>
      <c r="B125" s="30" t="s">
        <v>90</v>
      </c>
      <c r="C125" s="30"/>
      <c r="D125" s="30"/>
      <c r="E125" s="31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</row>
    <row r="126" spans="1:22" x14ac:dyDescent="0.25">
      <c r="A126" s="11">
        <v>45</v>
      </c>
      <c r="B126" s="11" t="s">
        <v>103</v>
      </c>
      <c r="C126" s="11">
        <v>6170</v>
      </c>
      <c r="D126" s="11">
        <v>2016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V126" s="11">
        <v>0</v>
      </c>
    </row>
    <row r="127" spans="1:22" x14ac:dyDescent="0.25">
      <c r="A127" s="30">
        <v>46</v>
      </c>
      <c r="B127" s="30" t="s">
        <v>138</v>
      </c>
      <c r="C127" s="30">
        <v>6170</v>
      </c>
      <c r="D127" s="30">
        <v>2016</v>
      </c>
      <c r="E127" s="31">
        <v>0</v>
      </c>
      <c r="F127" s="32">
        <v>552</v>
      </c>
      <c r="G127" s="32">
        <v>0</v>
      </c>
      <c r="H127" s="32">
        <v>0</v>
      </c>
      <c r="I127" s="32">
        <v>0</v>
      </c>
      <c r="J127" s="32">
        <v>0</v>
      </c>
      <c r="K127" s="32">
        <v>0</v>
      </c>
      <c r="L127" s="32">
        <v>0</v>
      </c>
      <c r="M127" s="32">
        <v>0</v>
      </c>
      <c r="N127" s="32">
        <v>0</v>
      </c>
      <c r="O127" s="32">
        <v>0</v>
      </c>
      <c r="P127" s="32">
        <v>0</v>
      </c>
      <c r="Q127" s="32">
        <v>0</v>
      </c>
      <c r="R127" s="32">
        <v>64922</v>
      </c>
      <c r="S127" s="32">
        <v>955229</v>
      </c>
      <c r="T127" s="32">
        <v>955229</v>
      </c>
      <c r="V127" s="11">
        <v>8</v>
      </c>
    </row>
    <row r="128" spans="1:22" x14ac:dyDescent="0.25">
      <c r="A128" s="11">
        <v>50</v>
      </c>
      <c r="B128" s="11" t="s">
        <v>139</v>
      </c>
      <c r="C128" s="11">
        <v>6170</v>
      </c>
      <c r="D128" s="11">
        <v>2016</v>
      </c>
      <c r="E128" s="42">
        <v>0</v>
      </c>
      <c r="F128" s="43">
        <v>1430</v>
      </c>
      <c r="G128" s="43">
        <v>0</v>
      </c>
      <c r="H128" s="43">
        <v>0</v>
      </c>
      <c r="I128" s="43">
        <v>0</v>
      </c>
      <c r="J128" s="43">
        <v>0</v>
      </c>
      <c r="K128" s="43">
        <v>0</v>
      </c>
      <c r="L128" s="43">
        <v>0</v>
      </c>
      <c r="M128" s="43">
        <v>0</v>
      </c>
      <c r="N128" s="43">
        <v>9980</v>
      </c>
      <c r="O128" s="43">
        <v>0</v>
      </c>
      <c r="P128" s="43">
        <v>0</v>
      </c>
      <c r="Q128" s="43">
        <v>9980</v>
      </c>
      <c r="R128" s="43">
        <v>49798</v>
      </c>
      <c r="S128" s="43">
        <v>870518</v>
      </c>
      <c r="T128" s="43">
        <v>870518</v>
      </c>
      <c r="V128" s="11">
        <v>0</v>
      </c>
    </row>
    <row r="129" spans="1:22" x14ac:dyDescent="0.25">
      <c r="A129" s="30">
        <v>54</v>
      </c>
      <c r="B129" s="30" t="s">
        <v>82</v>
      </c>
      <c r="C129" s="30">
        <v>6170</v>
      </c>
      <c r="D129" s="30">
        <v>2016</v>
      </c>
      <c r="E129" s="31">
        <v>0</v>
      </c>
      <c r="F129" s="32">
        <v>127</v>
      </c>
      <c r="G129" s="32">
        <v>0</v>
      </c>
      <c r="H129" s="32">
        <v>0</v>
      </c>
      <c r="I129" s="32">
        <v>0</v>
      </c>
      <c r="J129" s="32">
        <v>3766</v>
      </c>
      <c r="K129" s="32">
        <v>0</v>
      </c>
      <c r="L129" s="32">
        <v>183</v>
      </c>
      <c r="M129" s="32">
        <v>0</v>
      </c>
      <c r="N129" s="32">
        <v>2816</v>
      </c>
      <c r="O129" s="32">
        <v>0</v>
      </c>
      <c r="P129" s="32">
        <v>0</v>
      </c>
      <c r="Q129" s="32">
        <v>6765</v>
      </c>
      <c r="R129" s="32">
        <v>7048</v>
      </c>
      <c r="S129" s="32">
        <v>100376</v>
      </c>
      <c r="T129" s="32">
        <v>100241</v>
      </c>
      <c r="V129" s="43">
        <v>0</v>
      </c>
    </row>
    <row r="130" spans="1:22" x14ac:dyDescent="0.25">
      <c r="A130" s="30">
        <v>56</v>
      </c>
      <c r="B130" s="30" t="s">
        <v>124</v>
      </c>
      <c r="C130" s="30">
        <v>6170</v>
      </c>
      <c r="D130" s="30">
        <v>2016</v>
      </c>
      <c r="E130" s="31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32">
        <v>0</v>
      </c>
      <c r="L130" s="32">
        <v>0</v>
      </c>
      <c r="M130" s="32">
        <v>0</v>
      </c>
      <c r="N130" s="32">
        <v>0</v>
      </c>
      <c r="O130" s="32">
        <v>0</v>
      </c>
      <c r="P130" s="32">
        <v>0</v>
      </c>
      <c r="Q130" s="32">
        <v>0</v>
      </c>
      <c r="R130" s="32">
        <v>0</v>
      </c>
      <c r="S130" s="32">
        <v>0</v>
      </c>
      <c r="T130" s="32">
        <v>0</v>
      </c>
      <c r="V130" s="11">
        <v>0</v>
      </c>
    </row>
    <row r="131" spans="1:22" x14ac:dyDescent="0.25">
      <c r="A131" s="30">
        <v>58</v>
      </c>
      <c r="B131" s="30" t="s">
        <v>169</v>
      </c>
      <c r="C131" s="30">
        <v>6170</v>
      </c>
      <c r="D131" s="30">
        <v>2016</v>
      </c>
      <c r="E131" s="31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2">
        <v>0</v>
      </c>
      <c r="O131" s="32">
        <v>0</v>
      </c>
      <c r="P131" s="32">
        <v>0</v>
      </c>
      <c r="Q131" s="32">
        <v>0</v>
      </c>
      <c r="R131" s="32">
        <v>0</v>
      </c>
      <c r="S131" s="32">
        <v>0</v>
      </c>
      <c r="T131" s="32">
        <v>0</v>
      </c>
      <c r="V131" s="11">
        <v>32</v>
      </c>
    </row>
    <row r="132" spans="1:22" x14ac:dyDescent="0.25">
      <c r="A132" s="30">
        <v>63</v>
      </c>
      <c r="B132" s="30" t="s">
        <v>98</v>
      </c>
      <c r="C132" s="30">
        <v>6170</v>
      </c>
      <c r="D132" s="30">
        <v>2016</v>
      </c>
      <c r="E132" s="31">
        <v>0</v>
      </c>
      <c r="F132" s="32">
        <v>776</v>
      </c>
      <c r="G132" s="32">
        <v>0</v>
      </c>
      <c r="H132" s="32">
        <v>0</v>
      </c>
      <c r="I132" s="32">
        <v>0</v>
      </c>
      <c r="J132" s="32">
        <v>0</v>
      </c>
      <c r="K132" s="32">
        <v>0</v>
      </c>
      <c r="L132" s="32">
        <v>0</v>
      </c>
      <c r="M132" s="32">
        <v>0</v>
      </c>
      <c r="N132" s="32">
        <v>0</v>
      </c>
      <c r="O132" s="32">
        <v>0</v>
      </c>
      <c r="P132" s="32">
        <v>0</v>
      </c>
      <c r="Q132" s="32">
        <v>0</v>
      </c>
      <c r="R132" s="32">
        <v>0</v>
      </c>
      <c r="S132" s="32">
        <v>0</v>
      </c>
      <c r="T132" s="32">
        <v>0</v>
      </c>
      <c r="V132" s="11">
        <v>11</v>
      </c>
    </row>
    <row r="133" spans="1:22" x14ac:dyDescent="0.25">
      <c r="A133" s="30">
        <v>78</v>
      </c>
      <c r="B133" s="30" t="s">
        <v>140</v>
      </c>
      <c r="C133" s="30">
        <v>6170</v>
      </c>
      <c r="D133" s="30">
        <v>2016</v>
      </c>
      <c r="E133" s="31">
        <v>0</v>
      </c>
      <c r="F133" s="32">
        <v>1764</v>
      </c>
      <c r="G133" s="32">
        <v>3264729</v>
      </c>
      <c r="H133" s="32">
        <v>866729</v>
      </c>
      <c r="I133" s="32">
        <v>0</v>
      </c>
      <c r="J133" s="32">
        <v>47343</v>
      </c>
      <c r="K133" s="32">
        <v>0</v>
      </c>
      <c r="L133" s="32">
        <v>0</v>
      </c>
      <c r="M133" s="32">
        <v>0</v>
      </c>
      <c r="N133" s="32">
        <v>0</v>
      </c>
      <c r="O133" s="32">
        <v>0</v>
      </c>
      <c r="P133" s="32">
        <v>0</v>
      </c>
      <c r="Q133" s="32">
        <v>4178801</v>
      </c>
      <c r="R133" s="32">
        <v>555510</v>
      </c>
      <c r="S133" s="32">
        <v>0</v>
      </c>
      <c r="T133" s="32">
        <v>0</v>
      </c>
      <c r="V133" s="11">
        <v>11</v>
      </c>
    </row>
    <row r="134" spans="1:22" x14ac:dyDescent="0.25">
      <c r="A134" s="30">
        <v>79</v>
      </c>
      <c r="B134" s="30" t="s">
        <v>112</v>
      </c>
      <c r="C134" s="30">
        <v>6170</v>
      </c>
      <c r="D134" s="30">
        <v>2016</v>
      </c>
      <c r="E134" s="31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32">
        <v>0</v>
      </c>
      <c r="L134" s="32">
        <v>0</v>
      </c>
      <c r="M134" s="32">
        <v>0</v>
      </c>
      <c r="N134" s="32">
        <v>0</v>
      </c>
      <c r="O134" s="32">
        <v>0</v>
      </c>
      <c r="P134" s="32">
        <v>0</v>
      </c>
      <c r="Q134" s="32">
        <v>0</v>
      </c>
      <c r="R134" s="32">
        <v>0</v>
      </c>
      <c r="S134" s="32">
        <v>0</v>
      </c>
      <c r="T134" s="32">
        <v>0</v>
      </c>
      <c r="V134" s="11">
        <v>0</v>
      </c>
    </row>
    <row r="135" spans="1:22" x14ac:dyDescent="0.25">
      <c r="A135" s="30">
        <v>80</v>
      </c>
      <c r="B135" s="30" t="s">
        <v>141</v>
      </c>
      <c r="C135" s="30">
        <v>6170</v>
      </c>
      <c r="D135" s="30">
        <v>2016</v>
      </c>
      <c r="E135" s="31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32">
        <v>0</v>
      </c>
      <c r="L135" s="32">
        <v>0</v>
      </c>
      <c r="M135" s="32">
        <v>0</v>
      </c>
      <c r="N135" s="32">
        <v>0</v>
      </c>
      <c r="O135" s="32">
        <v>0</v>
      </c>
      <c r="P135" s="32">
        <v>0</v>
      </c>
      <c r="Q135" s="32">
        <v>0</v>
      </c>
      <c r="R135" s="32">
        <v>0</v>
      </c>
      <c r="S135" s="32">
        <v>0</v>
      </c>
      <c r="T135" s="32">
        <v>0</v>
      </c>
      <c r="V135" s="11">
        <v>0</v>
      </c>
    </row>
    <row r="136" spans="1:22" x14ac:dyDescent="0.25">
      <c r="A136" s="30">
        <v>81</v>
      </c>
      <c r="B136" s="30" t="s">
        <v>142</v>
      </c>
      <c r="C136" s="30">
        <v>6170</v>
      </c>
      <c r="D136" s="30">
        <v>2016</v>
      </c>
      <c r="E136" s="31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2">
        <v>0</v>
      </c>
      <c r="P136" s="32">
        <v>0</v>
      </c>
      <c r="Q136" s="32">
        <v>0</v>
      </c>
      <c r="R136" s="32">
        <v>0</v>
      </c>
      <c r="S136" s="32">
        <v>0</v>
      </c>
      <c r="T136" s="32">
        <v>0</v>
      </c>
      <c r="V136" s="11">
        <v>17</v>
      </c>
    </row>
    <row r="137" spans="1:22" x14ac:dyDescent="0.25">
      <c r="A137" s="30">
        <v>82</v>
      </c>
      <c r="B137" s="30" t="s">
        <v>105</v>
      </c>
      <c r="C137" s="30"/>
      <c r="D137" s="30"/>
      <c r="E137" s="31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</row>
    <row r="138" spans="1:22" x14ac:dyDescent="0.25">
      <c r="A138" s="30">
        <v>84</v>
      </c>
      <c r="B138" s="30" t="s">
        <v>115</v>
      </c>
      <c r="C138" s="30">
        <v>6170</v>
      </c>
      <c r="D138" s="30">
        <v>2016</v>
      </c>
      <c r="E138" s="31">
        <v>0</v>
      </c>
      <c r="F138" s="32">
        <v>6250</v>
      </c>
      <c r="G138" s="32">
        <v>0</v>
      </c>
      <c r="H138" s="32">
        <v>0</v>
      </c>
      <c r="I138" s="32">
        <v>0</v>
      </c>
      <c r="J138" s="32">
        <v>0</v>
      </c>
      <c r="K138" s="32">
        <v>0</v>
      </c>
      <c r="L138" s="32">
        <v>0</v>
      </c>
      <c r="M138" s="32">
        <v>0</v>
      </c>
      <c r="N138" s="32">
        <v>0</v>
      </c>
      <c r="O138" s="32">
        <v>0</v>
      </c>
      <c r="P138" s="32">
        <v>0</v>
      </c>
      <c r="Q138" s="32">
        <v>0</v>
      </c>
      <c r="R138" s="32">
        <v>0</v>
      </c>
      <c r="S138" s="32">
        <v>0</v>
      </c>
      <c r="T138" s="32">
        <v>0</v>
      </c>
      <c r="V138" s="11">
        <v>0</v>
      </c>
    </row>
    <row r="139" spans="1:22" x14ac:dyDescent="0.25">
      <c r="A139" s="30">
        <v>85</v>
      </c>
      <c r="B139" s="30" t="s">
        <v>143</v>
      </c>
      <c r="C139" s="30">
        <v>6170</v>
      </c>
      <c r="D139" s="30">
        <v>2016</v>
      </c>
      <c r="E139" s="31">
        <v>0</v>
      </c>
      <c r="F139" s="32">
        <v>191</v>
      </c>
      <c r="G139" s="32">
        <v>0</v>
      </c>
      <c r="H139" s="32">
        <v>0</v>
      </c>
      <c r="I139" s="32">
        <v>0</v>
      </c>
      <c r="J139" s="32">
        <v>0</v>
      </c>
      <c r="K139" s="32">
        <v>0</v>
      </c>
      <c r="L139" s="32">
        <v>0</v>
      </c>
      <c r="M139" s="32">
        <v>0</v>
      </c>
      <c r="N139" s="32">
        <v>3269</v>
      </c>
      <c r="O139" s="32">
        <v>0</v>
      </c>
      <c r="P139" s="32">
        <v>0</v>
      </c>
      <c r="Q139" s="32">
        <v>3269</v>
      </c>
      <c r="R139" s="32">
        <v>15196</v>
      </c>
      <c r="S139" s="32">
        <v>314119</v>
      </c>
      <c r="T139" s="32">
        <v>292180</v>
      </c>
      <c r="V139" s="11">
        <v>4</v>
      </c>
    </row>
    <row r="140" spans="1:22" x14ac:dyDescent="0.25">
      <c r="A140" s="30">
        <v>96</v>
      </c>
      <c r="B140" s="30" t="s">
        <v>89</v>
      </c>
      <c r="C140" s="30">
        <v>6170</v>
      </c>
      <c r="D140" s="30">
        <v>2016</v>
      </c>
      <c r="E140" s="31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32">
        <v>0</v>
      </c>
      <c r="O140" s="32">
        <v>0</v>
      </c>
      <c r="P140" s="32">
        <v>0</v>
      </c>
      <c r="Q140" s="32">
        <v>0</v>
      </c>
      <c r="R140" s="32">
        <v>0</v>
      </c>
      <c r="S140" s="32">
        <v>0</v>
      </c>
      <c r="T140" s="32">
        <v>0</v>
      </c>
      <c r="V140" s="11">
        <v>0</v>
      </c>
    </row>
    <row r="141" spans="1:22" x14ac:dyDescent="0.25">
      <c r="A141" s="30">
        <v>102</v>
      </c>
      <c r="B141" s="30" t="s">
        <v>170</v>
      </c>
      <c r="C141" s="30">
        <v>6170</v>
      </c>
      <c r="D141" s="30">
        <v>2016</v>
      </c>
      <c r="E141" s="31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32">
        <v>0</v>
      </c>
      <c r="L141" s="32">
        <v>0</v>
      </c>
      <c r="M141" s="32">
        <v>0</v>
      </c>
      <c r="N141" s="32">
        <v>0</v>
      </c>
      <c r="O141" s="32">
        <v>0</v>
      </c>
      <c r="P141" s="32">
        <v>0</v>
      </c>
      <c r="Q141" s="32">
        <v>0</v>
      </c>
      <c r="R141" s="32">
        <v>0</v>
      </c>
      <c r="S141" s="32">
        <v>0</v>
      </c>
      <c r="T141" s="32">
        <v>0</v>
      </c>
      <c r="V141" s="11">
        <v>0</v>
      </c>
    </row>
    <row r="142" spans="1:22" x14ac:dyDescent="0.25">
      <c r="A142" s="30">
        <v>104</v>
      </c>
      <c r="B142" s="30" t="s">
        <v>179</v>
      </c>
      <c r="C142" s="30">
        <v>6170</v>
      </c>
      <c r="D142" s="30">
        <v>2016</v>
      </c>
      <c r="E142" s="31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v>0</v>
      </c>
      <c r="P142" s="32">
        <v>0</v>
      </c>
      <c r="Q142" s="32">
        <v>0</v>
      </c>
      <c r="R142" s="32">
        <v>0</v>
      </c>
      <c r="S142" s="32">
        <v>0</v>
      </c>
      <c r="T142" s="32">
        <v>0</v>
      </c>
      <c r="V142" s="11">
        <v>106</v>
      </c>
    </row>
    <row r="143" spans="1:22" x14ac:dyDescent="0.25">
      <c r="A143" s="30">
        <v>106</v>
      </c>
      <c r="B143" s="30" t="s">
        <v>79</v>
      </c>
      <c r="C143" s="30">
        <v>6170</v>
      </c>
      <c r="D143" s="30">
        <v>2016</v>
      </c>
      <c r="E143" s="31">
        <v>0.03</v>
      </c>
      <c r="F143" s="32">
        <v>268</v>
      </c>
      <c r="G143" s="32">
        <v>3053</v>
      </c>
      <c r="H143" s="32">
        <v>665</v>
      </c>
      <c r="I143" s="32">
        <v>0</v>
      </c>
      <c r="J143" s="32">
        <v>2288</v>
      </c>
      <c r="K143" s="32">
        <v>0</v>
      </c>
      <c r="L143" s="32">
        <v>1271</v>
      </c>
      <c r="M143" s="32">
        <v>0</v>
      </c>
      <c r="N143" s="32">
        <v>20</v>
      </c>
      <c r="O143" s="32">
        <v>0</v>
      </c>
      <c r="P143" s="32">
        <v>0</v>
      </c>
      <c r="Q143" s="32">
        <v>7297</v>
      </c>
      <c r="R143" s="32">
        <v>17167</v>
      </c>
      <c r="S143" s="32">
        <v>495336</v>
      </c>
      <c r="T143" s="32">
        <v>489117</v>
      </c>
      <c r="V143" s="11">
        <v>5</v>
      </c>
    </row>
    <row r="144" spans="1:22" x14ac:dyDescent="0.25">
      <c r="A144" s="30">
        <v>107</v>
      </c>
      <c r="B144" s="30" t="s">
        <v>111</v>
      </c>
      <c r="C144" s="30">
        <v>6170</v>
      </c>
      <c r="D144" s="30">
        <v>2016</v>
      </c>
      <c r="E144" s="31">
        <v>0</v>
      </c>
      <c r="F144" s="32">
        <v>60</v>
      </c>
      <c r="G144" s="32">
        <v>0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  <c r="P144" s="32">
        <v>0</v>
      </c>
      <c r="Q144" s="32">
        <v>0</v>
      </c>
      <c r="R144" s="32">
        <v>0</v>
      </c>
      <c r="S144" s="32">
        <v>0</v>
      </c>
      <c r="T144" s="32">
        <v>0</v>
      </c>
      <c r="V144" s="11">
        <v>0</v>
      </c>
    </row>
    <row r="145" spans="1:22" x14ac:dyDescent="0.25">
      <c r="A145" s="30">
        <v>108</v>
      </c>
      <c r="B145" s="30" t="s">
        <v>121</v>
      </c>
      <c r="C145" s="30">
        <v>6170</v>
      </c>
      <c r="D145" s="30">
        <v>2016</v>
      </c>
      <c r="E145" s="31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32">
        <v>0</v>
      </c>
      <c r="L145" s="32">
        <v>0</v>
      </c>
      <c r="M145" s="32">
        <v>0</v>
      </c>
      <c r="N145" s="32">
        <v>0</v>
      </c>
      <c r="O145" s="32">
        <v>0</v>
      </c>
      <c r="P145" s="32">
        <v>0</v>
      </c>
      <c r="Q145" s="32">
        <v>0</v>
      </c>
      <c r="R145" s="32">
        <v>0</v>
      </c>
      <c r="S145" s="32">
        <v>0</v>
      </c>
      <c r="T145" s="32">
        <v>0</v>
      </c>
      <c r="V145" s="11">
        <v>0</v>
      </c>
    </row>
    <row r="146" spans="1:22" x14ac:dyDescent="0.25">
      <c r="A146" s="30">
        <v>111</v>
      </c>
      <c r="B146" s="30" t="s">
        <v>144</v>
      </c>
      <c r="C146" s="30">
        <v>6170</v>
      </c>
      <c r="D146" s="30">
        <v>2016</v>
      </c>
      <c r="E146" s="31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32">
        <v>0</v>
      </c>
      <c r="O146" s="32">
        <v>0</v>
      </c>
      <c r="P146" s="32">
        <v>0</v>
      </c>
      <c r="Q146" s="32">
        <v>0</v>
      </c>
      <c r="R146" s="32">
        <v>0</v>
      </c>
      <c r="S146" s="32">
        <v>0</v>
      </c>
      <c r="T146" s="32">
        <v>0</v>
      </c>
      <c r="V146" s="11">
        <v>0</v>
      </c>
    </row>
    <row r="147" spans="1:22" x14ac:dyDescent="0.25">
      <c r="A147" s="30">
        <v>125</v>
      </c>
      <c r="B147" s="30" t="s">
        <v>99</v>
      </c>
      <c r="C147" s="30"/>
      <c r="D147" s="30"/>
      <c r="E147" s="31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</row>
    <row r="148" spans="1:22" x14ac:dyDescent="0.25">
      <c r="A148" s="30">
        <v>126</v>
      </c>
      <c r="B148" s="30" t="s">
        <v>107</v>
      </c>
      <c r="C148" s="30">
        <v>6170</v>
      </c>
      <c r="D148" s="30">
        <v>2016</v>
      </c>
      <c r="E148" s="31">
        <v>0</v>
      </c>
      <c r="F148" s="32">
        <v>1538</v>
      </c>
      <c r="G148" s="32">
        <v>0</v>
      </c>
      <c r="H148" s="32">
        <v>0</v>
      </c>
      <c r="I148" s="32">
        <v>0</v>
      </c>
      <c r="J148" s="32">
        <v>0</v>
      </c>
      <c r="K148" s="32">
        <v>0</v>
      </c>
      <c r="L148" s="32">
        <v>0</v>
      </c>
      <c r="M148" s="32">
        <v>0</v>
      </c>
      <c r="N148" s="32">
        <v>0</v>
      </c>
      <c r="O148" s="32">
        <v>0</v>
      </c>
      <c r="P148" s="32">
        <v>0</v>
      </c>
      <c r="Q148" s="32">
        <v>0</v>
      </c>
      <c r="R148" s="32">
        <v>55061</v>
      </c>
      <c r="S148" s="32">
        <v>0</v>
      </c>
      <c r="T148" s="32">
        <v>0</v>
      </c>
      <c r="V148" s="11">
        <v>5</v>
      </c>
    </row>
    <row r="149" spans="1:22" x14ac:dyDescent="0.25">
      <c r="A149" s="30">
        <v>128</v>
      </c>
      <c r="B149" s="30" t="s">
        <v>100</v>
      </c>
      <c r="C149" s="30">
        <v>6170</v>
      </c>
      <c r="D149" s="30">
        <v>2016</v>
      </c>
      <c r="E149" s="31">
        <v>0</v>
      </c>
      <c r="F149" s="32">
        <v>3073</v>
      </c>
      <c r="G149" s="32">
        <v>0</v>
      </c>
      <c r="H149" s="32">
        <v>0</v>
      </c>
      <c r="I149" s="32">
        <v>0</v>
      </c>
      <c r="J149" s="32">
        <v>0</v>
      </c>
      <c r="K149" s="32">
        <v>0</v>
      </c>
      <c r="L149" s="32">
        <v>0</v>
      </c>
      <c r="M149" s="32">
        <v>0</v>
      </c>
      <c r="N149" s="32">
        <v>0</v>
      </c>
      <c r="O149" s="32">
        <v>0</v>
      </c>
      <c r="P149" s="32">
        <v>0</v>
      </c>
      <c r="Q149" s="32">
        <v>0</v>
      </c>
      <c r="R149" s="32">
        <v>0</v>
      </c>
      <c r="S149" s="32">
        <v>0</v>
      </c>
      <c r="T149" s="32">
        <v>0</v>
      </c>
      <c r="V149" s="11">
        <v>26</v>
      </c>
    </row>
    <row r="150" spans="1:22" x14ac:dyDescent="0.25">
      <c r="A150" s="30">
        <v>129</v>
      </c>
      <c r="B150" s="30" t="s">
        <v>117</v>
      </c>
      <c r="C150" s="30">
        <v>6170</v>
      </c>
      <c r="D150" s="30">
        <v>2016</v>
      </c>
      <c r="E150" s="31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32">
        <v>0</v>
      </c>
      <c r="L150" s="32">
        <v>0</v>
      </c>
      <c r="M150" s="32">
        <v>0</v>
      </c>
      <c r="N150" s="32">
        <v>0</v>
      </c>
      <c r="O150" s="32">
        <v>0</v>
      </c>
      <c r="P150" s="32">
        <v>0</v>
      </c>
      <c r="Q150" s="32">
        <v>0</v>
      </c>
      <c r="R150" s="32">
        <v>0</v>
      </c>
      <c r="S150" s="32">
        <v>0</v>
      </c>
      <c r="T150" s="32">
        <v>0</v>
      </c>
      <c r="V150" s="11">
        <v>0</v>
      </c>
    </row>
    <row r="151" spans="1:22" x14ac:dyDescent="0.25">
      <c r="A151" s="30">
        <v>130</v>
      </c>
      <c r="B151" s="30" t="s">
        <v>145</v>
      </c>
      <c r="C151" s="30">
        <v>6170</v>
      </c>
      <c r="D151" s="30">
        <v>2016</v>
      </c>
      <c r="E151" s="31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32">
        <v>0</v>
      </c>
      <c r="L151" s="32">
        <v>0</v>
      </c>
      <c r="M151" s="32">
        <v>0</v>
      </c>
      <c r="N151" s="32">
        <v>0</v>
      </c>
      <c r="O151" s="32">
        <v>0</v>
      </c>
      <c r="P151" s="32">
        <v>0</v>
      </c>
      <c r="Q151" s="32">
        <v>0</v>
      </c>
      <c r="R151" s="32">
        <v>0</v>
      </c>
      <c r="S151" s="32">
        <v>0</v>
      </c>
      <c r="T151" s="32">
        <v>0</v>
      </c>
      <c r="V151" s="11">
        <v>8</v>
      </c>
    </row>
    <row r="152" spans="1:22" x14ac:dyDescent="0.25">
      <c r="A152" s="30">
        <v>131</v>
      </c>
      <c r="B152" s="30" t="s">
        <v>88</v>
      </c>
      <c r="C152" s="30">
        <v>6170</v>
      </c>
      <c r="D152" s="30">
        <v>2016</v>
      </c>
      <c r="E152" s="31">
        <v>0</v>
      </c>
      <c r="F152" s="32">
        <v>0</v>
      </c>
      <c r="G152" s="32">
        <v>0</v>
      </c>
      <c r="H152" s="32">
        <v>0</v>
      </c>
      <c r="I152" s="32">
        <v>0</v>
      </c>
      <c r="J152" s="32">
        <v>0</v>
      </c>
      <c r="K152" s="32">
        <v>0</v>
      </c>
      <c r="L152" s="32">
        <v>0</v>
      </c>
      <c r="M152" s="32">
        <v>0</v>
      </c>
      <c r="N152" s="32">
        <v>0</v>
      </c>
      <c r="O152" s="32">
        <v>0</v>
      </c>
      <c r="P152" s="32">
        <v>0</v>
      </c>
      <c r="Q152" s="32">
        <v>0</v>
      </c>
      <c r="R152" s="32">
        <v>0</v>
      </c>
      <c r="S152" s="32">
        <v>0</v>
      </c>
      <c r="T152" s="32">
        <v>0</v>
      </c>
      <c r="V152" s="11">
        <v>40</v>
      </c>
    </row>
    <row r="153" spans="1:22" x14ac:dyDescent="0.25">
      <c r="A153" s="30">
        <v>132</v>
      </c>
      <c r="B153" s="30" t="s">
        <v>146</v>
      </c>
      <c r="C153" s="30">
        <v>6170</v>
      </c>
      <c r="D153" s="30">
        <v>2016</v>
      </c>
      <c r="E153" s="31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32">
        <v>0</v>
      </c>
      <c r="L153" s="32">
        <v>0</v>
      </c>
      <c r="M153" s="32">
        <v>0</v>
      </c>
      <c r="N153" s="32">
        <v>0</v>
      </c>
      <c r="O153" s="32">
        <v>0</v>
      </c>
      <c r="P153" s="32">
        <v>0</v>
      </c>
      <c r="Q153" s="32">
        <v>0</v>
      </c>
      <c r="R153" s="32">
        <v>0</v>
      </c>
      <c r="S153" s="32">
        <v>0</v>
      </c>
      <c r="T153" s="32">
        <v>0</v>
      </c>
      <c r="V153" s="11">
        <v>0</v>
      </c>
    </row>
    <row r="154" spans="1:22" x14ac:dyDescent="0.25">
      <c r="A154" s="30">
        <v>134</v>
      </c>
      <c r="B154" s="30" t="s">
        <v>83</v>
      </c>
      <c r="C154" s="30">
        <v>6170</v>
      </c>
      <c r="D154" s="30">
        <v>2016</v>
      </c>
      <c r="E154" s="31">
        <v>0</v>
      </c>
      <c r="F154" s="32">
        <v>704</v>
      </c>
      <c r="G154" s="32">
        <v>0</v>
      </c>
      <c r="H154" s="32">
        <v>0</v>
      </c>
      <c r="I154" s="32">
        <v>0</v>
      </c>
      <c r="J154" s="32">
        <v>12980</v>
      </c>
      <c r="K154" s="32">
        <v>0</v>
      </c>
      <c r="L154" s="32">
        <v>0</v>
      </c>
      <c r="M154" s="32">
        <v>0</v>
      </c>
      <c r="N154" s="32">
        <v>0</v>
      </c>
      <c r="O154" s="32">
        <v>0</v>
      </c>
      <c r="P154" s="32">
        <v>0</v>
      </c>
      <c r="Q154" s="32">
        <v>12980</v>
      </c>
      <c r="R154" s="32">
        <v>28146</v>
      </c>
      <c r="S154" s="32">
        <v>686070</v>
      </c>
      <c r="T154" s="32">
        <v>686070</v>
      </c>
      <c r="V154" s="11">
        <v>6</v>
      </c>
    </row>
    <row r="155" spans="1:22" x14ac:dyDescent="0.25">
      <c r="A155" s="30">
        <v>137</v>
      </c>
      <c r="B155" s="30" t="s">
        <v>85</v>
      </c>
      <c r="C155" s="30"/>
      <c r="D155" s="30"/>
      <c r="E155" s="31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</row>
    <row r="156" spans="1:22" x14ac:dyDescent="0.25">
      <c r="A156" s="30">
        <v>138</v>
      </c>
      <c r="B156" s="30" t="s">
        <v>127</v>
      </c>
      <c r="C156" s="30">
        <v>6170</v>
      </c>
      <c r="D156" s="30">
        <v>2016</v>
      </c>
      <c r="E156" s="31">
        <v>9.75</v>
      </c>
      <c r="F156" s="32">
        <v>1919</v>
      </c>
      <c r="G156" s="32">
        <v>1224916</v>
      </c>
      <c r="H156" s="32">
        <v>90046</v>
      </c>
      <c r="I156" s="32">
        <v>701972</v>
      </c>
      <c r="J156" s="32">
        <v>66430</v>
      </c>
      <c r="K156" s="32">
        <v>0</v>
      </c>
      <c r="L156" s="32">
        <v>2781</v>
      </c>
      <c r="M156" s="32">
        <v>0</v>
      </c>
      <c r="N156" s="32">
        <v>10614</v>
      </c>
      <c r="O156" s="32">
        <v>1630</v>
      </c>
      <c r="P156" s="32">
        <v>0</v>
      </c>
      <c r="Q156" s="32">
        <v>2098389</v>
      </c>
      <c r="R156" s="32">
        <v>1582204</v>
      </c>
      <c r="S156" s="32">
        <v>8418105</v>
      </c>
      <c r="T156" s="32">
        <v>8418105</v>
      </c>
      <c r="V156" s="11">
        <v>13</v>
      </c>
    </row>
    <row r="157" spans="1:22" x14ac:dyDescent="0.25">
      <c r="A157" s="30">
        <v>139</v>
      </c>
      <c r="B157" s="30" t="s">
        <v>113</v>
      </c>
      <c r="C157" s="30">
        <v>6170</v>
      </c>
      <c r="D157" s="30">
        <v>2016</v>
      </c>
      <c r="E157" s="31">
        <v>0</v>
      </c>
      <c r="F157" s="32">
        <v>2981</v>
      </c>
      <c r="G157" s="32">
        <v>0</v>
      </c>
      <c r="H157" s="32">
        <v>0</v>
      </c>
      <c r="I157" s="32">
        <v>0</v>
      </c>
      <c r="J157" s="32">
        <v>0</v>
      </c>
      <c r="K157" s="32">
        <v>0</v>
      </c>
      <c r="L157" s="32">
        <v>0</v>
      </c>
      <c r="M157" s="32">
        <v>0</v>
      </c>
      <c r="N157" s="32">
        <v>0</v>
      </c>
      <c r="O157" s="32">
        <v>0</v>
      </c>
      <c r="P157" s="32">
        <v>0</v>
      </c>
      <c r="Q157" s="32">
        <v>0</v>
      </c>
      <c r="R157" s="32">
        <v>0</v>
      </c>
      <c r="S157" s="32">
        <v>0</v>
      </c>
      <c r="T157" s="32">
        <v>0</v>
      </c>
      <c r="V157" s="11">
        <v>25</v>
      </c>
    </row>
    <row r="158" spans="1:22" x14ac:dyDescent="0.25">
      <c r="A158" s="30">
        <v>140</v>
      </c>
      <c r="B158" s="30" t="s">
        <v>147</v>
      </c>
      <c r="C158" s="30">
        <v>6170</v>
      </c>
      <c r="D158" s="30">
        <v>2016</v>
      </c>
      <c r="E158" s="31">
        <v>4.29</v>
      </c>
      <c r="F158" s="32">
        <v>478</v>
      </c>
      <c r="G158" s="32">
        <v>370084</v>
      </c>
      <c r="H158" s="32">
        <v>92313</v>
      </c>
      <c r="I158" s="32">
        <v>2607</v>
      </c>
      <c r="J158" s="32">
        <v>28046</v>
      </c>
      <c r="K158" s="32">
        <v>0</v>
      </c>
      <c r="L158" s="32">
        <v>12441</v>
      </c>
      <c r="M158" s="32">
        <v>0</v>
      </c>
      <c r="N158" s="32">
        <v>6360</v>
      </c>
      <c r="O158" s="32">
        <v>0</v>
      </c>
      <c r="P158" s="32">
        <v>0</v>
      </c>
      <c r="Q158" s="32">
        <v>511851</v>
      </c>
      <c r="R158" s="32">
        <v>200652</v>
      </c>
      <c r="S158" s="32">
        <v>508239</v>
      </c>
      <c r="T158" s="32">
        <v>507529</v>
      </c>
      <c r="V158" s="11">
        <v>0</v>
      </c>
    </row>
    <row r="159" spans="1:22" x14ac:dyDescent="0.25">
      <c r="A159" s="30">
        <v>141</v>
      </c>
      <c r="B159" s="30" t="s">
        <v>104</v>
      </c>
      <c r="C159" s="30">
        <v>6170</v>
      </c>
      <c r="D159" s="30">
        <v>2016</v>
      </c>
      <c r="E159" s="31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32">
        <v>0</v>
      </c>
      <c r="L159" s="32">
        <v>0</v>
      </c>
      <c r="M159" s="32">
        <v>0</v>
      </c>
      <c r="N159" s="32">
        <v>0</v>
      </c>
      <c r="O159" s="32">
        <v>0</v>
      </c>
      <c r="P159" s="32">
        <v>0</v>
      </c>
      <c r="Q159" s="32">
        <v>0</v>
      </c>
      <c r="R159" s="32">
        <v>0</v>
      </c>
      <c r="S159" s="32">
        <v>0</v>
      </c>
      <c r="T159" s="32">
        <v>0</v>
      </c>
      <c r="V159" s="11">
        <v>0</v>
      </c>
    </row>
    <row r="160" spans="1:22" x14ac:dyDescent="0.25">
      <c r="A160" s="30">
        <v>142</v>
      </c>
      <c r="B160" s="30" t="s">
        <v>93</v>
      </c>
      <c r="C160" s="30">
        <v>6170</v>
      </c>
      <c r="D160" s="30">
        <v>2016</v>
      </c>
      <c r="E160" s="31">
        <v>71.8</v>
      </c>
      <c r="F160" s="32">
        <v>3618</v>
      </c>
      <c r="G160" s="32">
        <v>6811098</v>
      </c>
      <c r="H160" s="32">
        <v>1558334</v>
      </c>
      <c r="I160" s="32">
        <v>1224264</v>
      </c>
      <c r="J160" s="32">
        <v>610851</v>
      </c>
      <c r="K160" s="32">
        <v>3220</v>
      </c>
      <c r="L160" s="32">
        <v>319741</v>
      </c>
      <c r="M160" s="32">
        <v>11619</v>
      </c>
      <c r="N160" s="32">
        <v>735177</v>
      </c>
      <c r="O160" s="32">
        <v>10822</v>
      </c>
      <c r="P160" s="32">
        <v>1048</v>
      </c>
      <c r="Q160" s="32">
        <v>11284078</v>
      </c>
      <c r="R160" s="32">
        <v>5371214</v>
      </c>
      <c r="S160" s="32">
        <v>45858972</v>
      </c>
      <c r="T160" s="32">
        <v>44029149</v>
      </c>
      <c r="V160" s="11">
        <v>10</v>
      </c>
    </row>
    <row r="161" spans="1:22" x14ac:dyDescent="0.25">
      <c r="A161" s="30">
        <v>145</v>
      </c>
      <c r="B161" s="30" t="s">
        <v>171</v>
      </c>
      <c r="C161" s="30">
        <v>6170</v>
      </c>
      <c r="D161" s="30">
        <v>2016</v>
      </c>
      <c r="E161" s="31">
        <v>7.85</v>
      </c>
      <c r="F161" s="32">
        <v>3532</v>
      </c>
      <c r="G161" s="32">
        <v>901012</v>
      </c>
      <c r="H161" s="32">
        <v>255241</v>
      </c>
      <c r="I161" s="32">
        <v>0</v>
      </c>
      <c r="J161" s="32">
        <v>66233</v>
      </c>
      <c r="K161" s="32">
        <v>0</v>
      </c>
      <c r="L161" s="32">
        <v>17860</v>
      </c>
      <c r="M161" s="32">
        <v>0</v>
      </c>
      <c r="N161" s="32">
        <v>37647</v>
      </c>
      <c r="O161" s="32">
        <v>108</v>
      </c>
      <c r="P161" s="32">
        <v>0</v>
      </c>
      <c r="Q161" s="32">
        <v>1278101</v>
      </c>
      <c r="R161" s="32">
        <v>535267</v>
      </c>
      <c r="S161" s="32">
        <v>3017286</v>
      </c>
      <c r="T161" s="32">
        <v>3016778</v>
      </c>
      <c r="V161" s="11">
        <v>14</v>
      </c>
    </row>
    <row r="162" spans="1:22" x14ac:dyDescent="0.25">
      <c r="A162" s="30">
        <v>147</v>
      </c>
      <c r="B162" s="30" t="s">
        <v>94</v>
      </c>
      <c r="C162" s="30">
        <v>6170</v>
      </c>
      <c r="D162" s="30">
        <v>2016</v>
      </c>
      <c r="E162" s="31">
        <v>0</v>
      </c>
      <c r="F162" s="32">
        <v>358</v>
      </c>
      <c r="G162" s="32">
        <v>17</v>
      </c>
      <c r="H162" s="32">
        <v>0</v>
      </c>
      <c r="I162" s="32">
        <v>0</v>
      </c>
      <c r="J162" s="32">
        <v>0</v>
      </c>
      <c r="K162" s="32">
        <v>0</v>
      </c>
      <c r="L162" s="32">
        <v>0</v>
      </c>
      <c r="M162" s="32">
        <v>0</v>
      </c>
      <c r="N162" s="32">
        <v>837</v>
      </c>
      <c r="O162" s="32">
        <v>0</v>
      </c>
      <c r="P162" s="32">
        <v>0</v>
      </c>
      <c r="Q162" s="32">
        <v>854</v>
      </c>
      <c r="R162" s="32">
        <v>19911</v>
      </c>
      <c r="S162" s="32">
        <v>387186</v>
      </c>
      <c r="T162" s="32">
        <v>377201</v>
      </c>
      <c r="V162" s="11">
        <v>0</v>
      </c>
    </row>
    <row r="163" spans="1:22" x14ac:dyDescent="0.25">
      <c r="A163" s="30">
        <v>148</v>
      </c>
      <c r="B163" s="30" t="s">
        <v>148</v>
      </c>
      <c r="C163" s="30">
        <v>6170</v>
      </c>
      <c r="D163" s="30">
        <v>2016</v>
      </c>
      <c r="E163" s="31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32">
        <v>0</v>
      </c>
      <c r="L163" s="32">
        <v>0</v>
      </c>
      <c r="M163" s="32">
        <v>0</v>
      </c>
      <c r="N163" s="32">
        <v>0</v>
      </c>
      <c r="O163" s="32">
        <v>0</v>
      </c>
      <c r="P163" s="32">
        <v>0</v>
      </c>
      <c r="Q163" s="32">
        <v>0</v>
      </c>
      <c r="R163" s="32">
        <v>0</v>
      </c>
      <c r="S163" s="32">
        <v>0</v>
      </c>
      <c r="T163" s="32">
        <v>0</v>
      </c>
      <c r="V163" s="11">
        <v>0</v>
      </c>
    </row>
    <row r="164" spans="1:22" x14ac:dyDescent="0.25">
      <c r="A164" s="30">
        <v>150</v>
      </c>
      <c r="B164" s="30" t="s">
        <v>149</v>
      </c>
      <c r="C164" s="30">
        <v>6170</v>
      </c>
      <c r="D164" s="30">
        <v>2016</v>
      </c>
      <c r="E164" s="31">
        <v>0</v>
      </c>
      <c r="F164" s="32">
        <v>128</v>
      </c>
      <c r="G164" s="32">
        <v>0</v>
      </c>
      <c r="H164" s="32">
        <v>0</v>
      </c>
      <c r="I164" s="32">
        <v>0</v>
      </c>
      <c r="J164" s="32">
        <v>1839</v>
      </c>
      <c r="K164" s="32">
        <v>0</v>
      </c>
      <c r="L164" s="32">
        <v>0</v>
      </c>
      <c r="M164" s="32">
        <v>0</v>
      </c>
      <c r="N164" s="32">
        <v>0</v>
      </c>
      <c r="O164" s="32">
        <v>0</v>
      </c>
      <c r="P164" s="32">
        <v>0</v>
      </c>
      <c r="Q164" s="32">
        <v>1839</v>
      </c>
      <c r="R164" s="32">
        <v>27233</v>
      </c>
      <c r="S164" s="32">
        <v>192666</v>
      </c>
      <c r="T164" s="32">
        <v>192666</v>
      </c>
      <c r="V164" s="11">
        <v>2</v>
      </c>
    </row>
    <row r="165" spans="1:22" x14ac:dyDescent="0.25">
      <c r="A165" s="30">
        <v>152</v>
      </c>
      <c r="B165" s="30" t="s">
        <v>86</v>
      </c>
      <c r="C165" s="30">
        <v>6170</v>
      </c>
      <c r="D165" s="30">
        <v>2016</v>
      </c>
      <c r="E165" s="31">
        <v>0</v>
      </c>
      <c r="F165" s="32">
        <v>604</v>
      </c>
      <c r="G165" s="32">
        <v>0</v>
      </c>
      <c r="H165" s="32">
        <v>0</v>
      </c>
      <c r="I165" s="32">
        <v>0</v>
      </c>
      <c r="J165" s="32">
        <v>21049</v>
      </c>
      <c r="K165" s="32">
        <v>0</v>
      </c>
      <c r="L165" s="32">
        <v>7400</v>
      </c>
      <c r="M165" s="32">
        <v>0</v>
      </c>
      <c r="N165" s="32">
        <v>20763</v>
      </c>
      <c r="O165" s="32">
        <v>2046</v>
      </c>
      <c r="P165" s="32">
        <v>0</v>
      </c>
      <c r="Q165" s="32">
        <v>51258</v>
      </c>
      <c r="R165" s="32">
        <v>96597</v>
      </c>
      <c r="S165" s="32">
        <v>1001400</v>
      </c>
      <c r="T165" s="32">
        <v>961879</v>
      </c>
      <c r="V165" s="11">
        <v>6</v>
      </c>
    </row>
    <row r="166" spans="1:22" x14ac:dyDescent="0.25">
      <c r="A166" s="30">
        <v>153</v>
      </c>
      <c r="B166" s="30" t="s">
        <v>97</v>
      </c>
      <c r="C166" s="30">
        <v>6170</v>
      </c>
      <c r="D166" s="30">
        <v>2016</v>
      </c>
      <c r="E166" s="31">
        <v>0</v>
      </c>
      <c r="F166" s="32">
        <v>69</v>
      </c>
      <c r="G166" s="32">
        <v>0</v>
      </c>
      <c r="H166" s="32">
        <v>0</v>
      </c>
      <c r="I166" s="32">
        <v>0</v>
      </c>
      <c r="J166" s="32">
        <v>43</v>
      </c>
      <c r="K166" s="32">
        <v>0</v>
      </c>
      <c r="L166" s="32">
        <v>0</v>
      </c>
      <c r="M166" s="32">
        <v>0</v>
      </c>
      <c r="N166" s="32">
        <v>3991</v>
      </c>
      <c r="O166" s="32">
        <v>0</v>
      </c>
      <c r="P166" s="32">
        <v>0</v>
      </c>
      <c r="Q166" s="32">
        <v>4034</v>
      </c>
      <c r="R166" s="32">
        <v>15401</v>
      </c>
      <c r="S166" s="32">
        <v>62492</v>
      </c>
      <c r="T166" s="32">
        <v>62492</v>
      </c>
      <c r="V166" s="11">
        <v>5</v>
      </c>
    </row>
    <row r="167" spans="1:22" x14ac:dyDescent="0.25">
      <c r="A167" s="30">
        <v>155</v>
      </c>
      <c r="B167" s="30" t="s">
        <v>150</v>
      </c>
      <c r="C167" s="30">
        <v>6170</v>
      </c>
      <c r="D167" s="30">
        <v>2016</v>
      </c>
      <c r="E167" s="31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32">
        <v>0</v>
      </c>
      <c r="L167" s="32">
        <v>0</v>
      </c>
      <c r="M167" s="32">
        <v>0</v>
      </c>
      <c r="N167" s="32">
        <v>0</v>
      </c>
      <c r="O167" s="32">
        <v>0</v>
      </c>
      <c r="P167" s="32">
        <v>0</v>
      </c>
      <c r="Q167" s="32">
        <v>0</v>
      </c>
      <c r="R167" s="32">
        <v>0</v>
      </c>
      <c r="S167" s="32">
        <v>0</v>
      </c>
      <c r="T167" s="32">
        <v>0</v>
      </c>
      <c r="V167" s="43">
        <v>0</v>
      </c>
    </row>
    <row r="168" spans="1:22" x14ac:dyDescent="0.25">
      <c r="A168" s="30">
        <v>156</v>
      </c>
      <c r="B168" s="30" t="s">
        <v>172</v>
      </c>
      <c r="C168" s="30">
        <v>6170</v>
      </c>
      <c r="D168" s="30">
        <v>2016</v>
      </c>
      <c r="E168" s="31">
        <v>1.42</v>
      </c>
      <c r="F168" s="32">
        <v>328</v>
      </c>
      <c r="G168" s="32">
        <v>143368</v>
      </c>
      <c r="H168" s="32">
        <v>36377</v>
      </c>
      <c r="I168" s="32">
        <v>0</v>
      </c>
      <c r="J168" s="32">
        <v>5022</v>
      </c>
      <c r="K168" s="32">
        <v>269</v>
      </c>
      <c r="L168" s="32">
        <v>10911</v>
      </c>
      <c r="M168" s="32">
        <v>0</v>
      </c>
      <c r="N168" s="32">
        <v>9714</v>
      </c>
      <c r="O168" s="32">
        <v>1500</v>
      </c>
      <c r="P168" s="32">
        <v>0</v>
      </c>
      <c r="Q168" s="32">
        <v>207161</v>
      </c>
      <c r="R168" s="32">
        <v>89892</v>
      </c>
      <c r="S168" s="32">
        <v>581769</v>
      </c>
      <c r="T168" s="32">
        <v>580232</v>
      </c>
      <c r="V168" s="11">
        <v>6</v>
      </c>
    </row>
    <row r="169" spans="1:22" x14ac:dyDescent="0.25">
      <c r="A169" s="30">
        <v>157</v>
      </c>
      <c r="B169" s="30" t="s">
        <v>151</v>
      </c>
      <c r="C169" s="30">
        <v>6170</v>
      </c>
      <c r="D169" s="30">
        <v>2016</v>
      </c>
      <c r="E169" s="31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32">
        <v>0</v>
      </c>
      <c r="L169" s="32">
        <v>0</v>
      </c>
      <c r="M169" s="32">
        <v>0</v>
      </c>
      <c r="N169" s="32">
        <v>0</v>
      </c>
      <c r="O169" s="32">
        <v>0</v>
      </c>
      <c r="P169" s="32">
        <v>0</v>
      </c>
      <c r="Q169" s="32">
        <v>0</v>
      </c>
      <c r="R169" s="32">
        <v>0</v>
      </c>
      <c r="S169" s="32">
        <v>0</v>
      </c>
      <c r="T169" s="32">
        <v>0</v>
      </c>
      <c r="V169" s="11">
        <v>0</v>
      </c>
    </row>
    <row r="170" spans="1:22" x14ac:dyDescent="0.25">
      <c r="A170" s="30">
        <v>158</v>
      </c>
      <c r="B170" s="30" t="s">
        <v>102</v>
      </c>
      <c r="C170" s="30">
        <v>6170</v>
      </c>
      <c r="D170" s="30">
        <v>2016</v>
      </c>
      <c r="E170" s="31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32">
        <v>0</v>
      </c>
      <c r="L170" s="32">
        <v>0</v>
      </c>
      <c r="M170" s="32">
        <v>0</v>
      </c>
      <c r="N170" s="32">
        <v>0</v>
      </c>
      <c r="O170" s="32">
        <v>0</v>
      </c>
      <c r="P170" s="32">
        <v>0</v>
      </c>
      <c r="Q170" s="32">
        <v>0</v>
      </c>
      <c r="R170" s="32">
        <v>0</v>
      </c>
      <c r="S170" s="32">
        <v>0</v>
      </c>
      <c r="T170" s="32">
        <v>0</v>
      </c>
      <c r="V170" s="11">
        <v>0</v>
      </c>
    </row>
    <row r="171" spans="1:22" x14ac:dyDescent="0.25">
      <c r="A171" s="30">
        <v>159</v>
      </c>
      <c r="B171" s="30" t="s">
        <v>152</v>
      </c>
      <c r="C171" s="30">
        <v>6170</v>
      </c>
      <c r="D171" s="30">
        <v>2016</v>
      </c>
      <c r="E171" s="31">
        <v>12.22</v>
      </c>
      <c r="F171" s="32">
        <v>4650</v>
      </c>
      <c r="G171" s="32">
        <v>1438725</v>
      </c>
      <c r="H171" s="32">
        <v>132201</v>
      </c>
      <c r="I171" s="32">
        <v>467402</v>
      </c>
      <c r="J171" s="32">
        <v>56036</v>
      </c>
      <c r="K171" s="32">
        <v>104</v>
      </c>
      <c r="L171" s="32">
        <v>7590</v>
      </c>
      <c r="M171" s="32">
        <v>57</v>
      </c>
      <c r="N171" s="32">
        <v>65685</v>
      </c>
      <c r="O171" s="32">
        <v>5319</v>
      </c>
      <c r="P171" s="32">
        <v>9000</v>
      </c>
      <c r="Q171" s="32">
        <v>2164119</v>
      </c>
      <c r="R171" s="32">
        <v>2045139</v>
      </c>
      <c r="S171" s="32">
        <v>5029023</v>
      </c>
      <c r="T171" s="32">
        <v>5029023</v>
      </c>
      <c r="V171" s="11">
        <v>13</v>
      </c>
    </row>
    <row r="172" spans="1:22" x14ac:dyDescent="0.25">
      <c r="A172" s="30">
        <v>161</v>
      </c>
      <c r="B172" s="30" t="s">
        <v>125</v>
      </c>
      <c r="C172" s="30">
        <v>6170</v>
      </c>
      <c r="D172" s="30">
        <v>2016</v>
      </c>
      <c r="E172" s="31">
        <v>0.01</v>
      </c>
      <c r="F172" s="32">
        <v>4761</v>
      </c>
      <c r="G172" s="32">
        <v>874</v>
      </c>
      <c r="H172" s="32">
        <v>105</v>
      </c>
      <c r="I172" s="32">
        <v>0</v>
      </c>
      <c r="J172" s="32">
        <v>0</v>
      </c>
      <c r="K172" s="32">
        <v>0</v>
      </c>
      <c r="L172" s="32">
        <v>0</v>
      </c>
      <c r="M172" s="32">
        <v>0</v>
      </c>
      <c r="N172" s="32">
        <v>0</v>
      </c>
      <c r="O172" s="32">
        <v>0</v>
      </c>
      <c r="P172" s="32">
        <v>0</v>
      </c>
      <c r="Q172" s="32">
        <v>979</v>
      </c>
      <c r="R172" s="32">
        <v>159159</v>
      </c>
      <c r="S172" s="32">
        <v>4166693</v>
      </c>
      <c r="T172" s="32">
        <v>4161647</v>
      </c>
      <c r="V172" s="11">
        <v>18</v>
      </c>
    </row>
    <row r="173" spans="1:22" x14ac:dyDescent="0.25">
      <c r="A173" s="30">
        <v>162</v>
      </c>
      <c r="B173" s="30" t="s">
        <v>116</v>
      </c>
      <c r="C173" s="30">
        <v>6170</v>
      </c>
      <c r="D173" s="30">
        <v>2016</v>
      </c>
      <c r="E173" s="31">
        <v>0</v>
      </c>
      <c r="F173" s="32">
        <v>4184</v>
      </c>
      <c r="G173" s="32">
        <v>0</v>
      </c>
      <c r="H173" s="32">
        <v>0</v>
      </c>
      <c r="I173" s="32">
        <v>0</v>
      </c>
      <c r="J173" s="32">
        <v>0</v>
      </c>
      <c r="K173" s="32">
        <v>0</v>
      </c>
      <c r="L173" s="32">
        <v>0</v>
      </c>
      <c r="M173" s="32">
        <v>0</v>
      </c>
      <c r="N173" s="32">
        <v>0</v>
      </c>
      <c r="O173" s="32">
        <v>0</v>
      </c>
      <c r="P173" s="32">
        <v>0</v>
      </c>
      <c r="Q173" s="32">
        <v>0</v>
      </c>
      <c r="R173" s="32">
        <v>0</v>
      </c>
      <c r="S173" s="32">
        <v>0</v>
      </c>
      <c r="T173" s="32">
        <v>0</v>
      </c>
      <c r="V173" s="11">
        <v>12</v>
      </c>
    </row>
    <row r="174" spans="1:22" x14ac:dyDescent="0.25">
      <c r="A174" s="30">
        <v>164</v>
      </c>
      <c r="B174" s="30" t="s">
        <v>153</v>
      </c>
      <c r="C174" s="30">
        <v>6170</v>
      </c>
      <c r="D174" s="30">
        <v>2016</v>
      </c>
      <c r="E174" s="31">
        <v>0</v>
      </c>
      <c r="F174" s="32">
        <v>0</v>
      </c>
      <c r="G174" s="32">
        <v>0</v>
      </c>
      <c r="H174" s="32">
        <v>0</v>
      </c>
      <c r="I174" s="32">
        <v>0</v>
      </c>
      <c r="J174" s="32">
        <v>0</v>
      </c>
      <c r="K174" s="32">
        <v>0</v>
      </c>
      <c r="L174" s="32">
        <v>0</v>
      </c>
      <c r="M174" s="32">
        <v>0</v>
      </c>
      <c r="N174" s="32">
        <v>0</v>
      </c>
      <c r="O174" s="32">
        <v>0</v>
      </c>
      <c r="P174" s="32">
        <v>0</v>
      </c>
      <c r="Q174" s="32">
        <v>0</v>
      </c>
      <c r="R174" s="32">
        <v>0</v>
      </c>
      <c r="S174" s="32">
        <v>0</v>
      </c>
      <c r="T174" s="32">
        <v>0</v>
      </c>
      <c r="V174" s="11">
        <v>0</v>
      </c>
    </row>
    <row r="175" spans="1:22" x14ac:dyDescent="0.25">
      <c r="A175" s="30">
        <v>165</v>
      </c>
      <c r="B175" s="30" t="s">
        <v>84</v>
      </c>
      <c r="C175" s="30">
        <v>6170</v>
      </c>
      <c r="D175" s="30">
        <v>2016</v>
      </c>
      <c r="E175" s="31">
        <v>0.66</v>
      </c>
      <c r="F175" s="32">
        <v>180</v>
      </c>
      <c r="G175" s="32">
        <v>0</v>
      </c>
      <c r="H175" s="32">
        <v>0</v>
      </c>
      <c r="I175" s="32">
        <v>0</v>
      </c>
      <c r="J175" s="32">
        <v>7350</v>
      </c>
      <c r="K175" s="32">
        <v>0</v>
      </c>
      <c r="L175" s="32">
        <v>0</v>
      </c>
      <c r="M175" s="32">
        <v>0</v>
      </c>
      <c r="N175" s="32">
        <v>2641</v>
      </c>
      <c r="O175" s="32">
        <v>0</v>
      </c>
      <c r="P175" s="32">
        <v>0</v>
      </c>
      <c r="Q175" s="32">
        <v>9991</v>
      </c>
      <c r="R175" s="32">
        <v>25822</v>
      </c>
      <c r="S175" s="32">
        <v>267518</v>
      </c>
      <c r="T175" s="32">
        <v>267518</v>
      </c>
      <c r="V175" s="11">
        <v>5</v>
      </c>
    </row>
    <row r="176" spans="1:22" x14ac:dyDescent="0.25">
      <c r="A176" s="30">
        <v>167</v>
      </c>
      <c r="B176" s="30" t="s">
        <v>81</v>
      </c>
      <c r="C176" s="30"/>
      <c r="D176" s="30"/>
      <c r="E176" s="31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</row>
    <row r="177" spans="1:22" x14ac:dyDescent="0.25">
      <c r="A177" s="30">
        <v>168</v>
      </c>
      <c r="B177" s="30" t="s">
        <v>80</v>
      </c>
      <c r="C177" s="30">
        <v>6170</v>
      </c>
      <c r="D177" s="30">
        <v>2016</v>
      </c>
      <c r="E177" s="31">
        <v>0</v>
      </c>
      <c r="F177" s="32">
        <v>1940</v>
      </c>
      <c r="G177" s="32">
        <v>0</v>
      </c>
      <c r="H177" s="32">
        <v>0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0</v>
      </c>
      <c r="O177" s="32">
        <v>0</v>
      </c>
      <c r="P177" s="32">
        <v>0</v>
      </c>
      <c r="Q177" s="32">
        <v>0</v>
      </c>
      <c r="R177" s="32">
        <v>85789</v>
      </c>
      <c r="S177" s="32">
        <v>3942467</v>
      </c>
      <c r="T177" s="32">
        <v>3942080</v>
      </c>
      <c r="V177" s="11">
        <v>0</v>
      </c>
    </row>
    <row r="178" spans="1:22" x14ac:dyDescent="0.25">
      <c r="A178" s="30">
        <v>170</v>
      </c>
      <c r="B178" s="30" t="s">
        <v>154</v>
      </c>
      <c r="C178" s="30">
        <v>6170</v>
      </c>
      <c r="D178" s="30">
        <v>2016</v>
      </c>
      <c r="E178" s="31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32">
        <v>0</v>
      </c>
      <c r="L178" s="32">
        <v>0</v>
      </c>
      <c r="M178" s="32">
        <v>0</v>
      </c>
      <c r="N178" s="32">
        <v>0</v>
      </c>
      <c r="O178" s="32">
        <v>0</v>
      </c>
      <c r="P178" s="32">
        <v>0</v>
      </c>
      <c r="Q178" s="32">
        <v>0</v>
      </c>
      <c r="R178" s="32">
        <v>0</v>
      </c>
      <c r="S178" s="32">
        <v>0</v>
      </c>
      <c r="T178" s="32">
        <v>0</v>
      </c>
      <c r="V178" s="11">
        <v>40</v>
      </c>
    </row>
    <row r="179" spans="1:22" x14ac:dyDescent="0.25">
      <c r="A179" s="30">
        <v>172</v>
      </c>
      <c r="B179" s="30" t="s">
        <v>96</v>
      </c>
      <c r="C179" s="30">
        <v>6170</v>
      </c>
      <c r="D179" s="30">
        <v>2016</v>
      </c>
      <c r="E179" s="31">
        <v>0</v>
      </c>
      <c r="F179" s="32">
        <v>818</v>
      </c>
      <c r="G179" s="32">
        <v>0</v>
      </c>
      <c r="H179" s="32">
        <v>0</v>
      </c>
      <c r="I179" s="32">
        <v>0</v>
      </c>
      <c r="J179" s="32">
        <v>0</v>
      </c>
      <c r="K179" s="32">
        <v>0</v>
      </c>
      <c r="L179" s="32">
        <v>0</v>
      </c>
      <c r="M179" s="32">
        <v>0</v>
      </c>
      <c r="N179" s="32">
        <v>0</v>
      </c>
      <c r="O179" s="32">
        <v>0</v>
      </c>
      <c r="P179" s="32">
        <v>0</v>
      </c>
      <c r="Q179" s="32">
        <v>0</v>
      </c>
      <c r="R179" s="32">
        <v>60711</v>
      </c>
      <c r="S179" s="32">
        <v>435540</v>
      </c>
      <c r="T179" s="32">
        <v>435540</v>
      </c>
      <c r="V179" s="11">
        <v>8</v>
      </c>
    </row>
    <row r="180" spans="1:22" x14ac:dyDescent="0.25">
      <c r="A180" s="30">
        <v>173</v>
      </c>
      <c r="B180" s="30" t="s">
        <v>87</v>
      </c>
      <c r="C180" s="30">
        <v>6170</v>
      </c>
      <c r="D180" s="30">
        <v>2016</v>
      </c>
      <c r="E180" s="31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32">
        <v>0</v>
      </c>
      <c r="L180" s="32">
        <v>0</v>
      </c>
      <c r="M180" s="32">
        <v>0</v>
      </c>
      <c r="N180" s="32">
        <v>0</v>
      </c>
      <c r="O180" s="32">
        <v>0</v>
      </c>
      <c r="P180" s="32">
        <v>0</v>
      </c>
      <c r="Q180" s="32">
        <v>0</v>
      </c>
      <c r="R180" s="32">
        <v>0</v>
      </c>
      <c r="S180" s="32">
        <v>0</v>
      </c>
      <c r="T180" s="32">
        <v>0</v>
      </c>
      <c r="V180" s="11">
        <v>0</v>
      </c>
    </row>
    <row r="181" spans="1:22" x14ac:dyDescent="0.25">
      <c r="A181" s="30">
        <v>175</v>
      </c>
      <c r="B181" s="30" t="s">
        <v>110</v>
      </c>
      <c r="C181" s="30">
        <v>6170</v>
      </c>
      <c r="D181" s="30">
        <v>2016</v>
      </c>
      <c r="E181" s="31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32">
        <v>0</v>
      </c>
      <c r="L181" s="32">
        <v>0</v>
      </c>
      <c r="M181" s="32">
        <v>0</v>
      </c>
      <c r="N181" s="32">
        <v>0</v>
      </c>
      <c r="O181" s="32">
        <v>0</v>
      </c>
      <c r="P181" s="32">
        <v>0</v>
      </c>
      <c r="Q181" s="32">
        <v>0</v>
      </c>
      <c r="R181" s="32">
        <v>0</v>
      </c>
      <c r="S181" s="32">
        <v>0</v>
      </c>
      <c r="T181" s="32">
        <v>0</v>
      </c>
      <c r="V181" s="11">
        <v>0</v>
      </c>
    </row>
    <row r="182" spans="1:22" x14ac:dyDescent="0.25">
      <c r="A182" s="30">
        <v>176</v>
      </c>
      <c r="B182" s="30" t="s">
        <v>155</v>
      </c>
      <c r="C182" s="30">
        <v>6170</v>
      </c>
      <c r="D182" s="30">
        <v>2016</v>
      </c>
      <c r="E182" s="31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32">
        <v>0</v>
      </c>
      <c r="L182" s="32">
        <v>0</v>
      </c>
      <c r="M182" s="32">
        <v>0</v>
      </c>
      <c r="N182" s="32">
        <v>0</v>
      </c>
      <c r="O182" s="32">
        <v>0</v>
      </c>
      <c r="P182" s="32">
        <v>0</v>
      </c>
      <c r="Q182" s="32">
        <v>0</v>
      </c>
      <c r="R182" s="32">
        <v>0</v>
      </c>
      <c r="S182" s="32">
        <v>0</v>
      </c>
      <c r="T182" s="32">
        <v>0</v>
      </c>
      <c r="V182" s="11">
        <v>44</v>
      </c>
    </row>
    <row r="183" spans="1:22" x14ac:dyDescent="0.25">
      <c r="A183" s="30">
        <v>180</v>
      </c>
      <c r="B183" s="30" t="s">
        <v>173</v>
      </c>
      <c r="C183" s="30">
        <v>6170</v>
      </c>
      <c r="D183" s="30">
        <v>2016</v>
      </c>
      <c r="E183" s="31">
        <v>0</v>
      </c>
      <c r="F183" s="32">
        <v>137</v>
      </c>
      <c r="G183" s="32">
        <v>0</v>
      </c>
      <c r="H183" s="32">
        <v>0</v>
      </c>
      <c r="I183" s="32">
        <v>0</v>
      </c>
      <c r="J183" s="32">
        <v>0</v>
      </c>
      <c r="K183" s="32">
        <v>0</v>
      </c>
      <c r="L183" s="32">
        <v>0</v>
      </c>
      <c r="M183" s="32">
        <v>0</v>
      </c>
      <c r="N183" s="32">
        <v>16545</v>
      </c>
      <c r="O183" s="32">
        <v>0</v>
      </c>
      <c r="P183" s="32">
        <v>0</v>
      </c>
      <c r="Q183" s="32">
        <v>16545</v>
      </c>
      <c r="R183" s="32">
        <v>7359</v>
      </c>
      <c r="S183" s="32">
        <v>0</v>
      </c>
      <c r="T183" s="32">
        <v>0</v>
      </c>
      <c r="V183" s="11">
        <v>10</v>
      </c>
    </row>
    <row r="184" spans="1:22" x14ac:dyDescent="0.25">
      <c r="A184" s="30">
        <v>183</v>
      </c>
      <c r="B184" s="30" t="s">
        <v>156</v>
      </c>
      <c r="C184" s="30">
        <v>6170</v>
      </c>
      <c r="D184" s="30">
        <v>2016</v>
      </c>
      <c r="E184" s="31">
        <v>0</v>
      </c>
      <c r="F184" s="32">
        <v>0</v>
      </c>
      <c r="G184" s="32">
        <v>0</v>
      </c>
      <c r="H184" s="32">
        <v>0</v>
      </c>
      <c r="I184" s="32">
        <v>0</v>
      </c>
      <c r="J184" s="32">
        <v>0</v>
      </c>
      <c r="K184" s="32">
        <v>0</v>
      </c>
      <c r="L184" s="32">
        <v>0</v>
      </c>
      <c r="M184" s="32">
        <v>0</v>
      </c>
      <c r="N184" s="32">
        <v>0</v>
      </c>
      <c r="O184" s="32">
        <v>0</v>
      </c>
      <c r="P184" s="32">
        <v>0</v>
      </c>
      <c r="Q184" s="32">
        <v>0</v>
      </c>
      <c r="R184" s="32">
        <v>0</v>
      </c>
      <c r="S184" s="32">
        <v>0</v>
      </c>
      <c r="T184" s="32">
        <v>0</v>
      </c>
      <c r="V184" s="11">
        <v>25</v>
      </c>
    </row>
    <row r="185" spans="1:22" x14ac:dyDescent="0.25">
      <c r="A185" s="30">
        <v>186</v>
      </c>
      <c r="B185" s="30" t="s">
        <v>157</v>
      </c>
      <c r="C185" s="30">
        <v>6170</v>
      </c>
      <c r="D185" s="30">
        <v>2016</v>
      </c>
      <c r="E185" s="31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32">
        <v>0</v>
      </c>
      <c r="L185" s="32">
        <v>0</v>
      </c>
      <c r="M185" s="32">
        <v>0</v>
      </c>
      <c r="N185" s="32">
        <v>0</v>
      </c>
      <c r="O185" s="32">
        <v>0</v>
      </c>
      <c r="P185" s="32">
        <v>0</v>
      </c>
      <c r="Q185" s="32">
        <v>0</v>
      </c>
      <c r="R185" s="32">
        <v>0</v>
      </c>
      <c r="S185" s="32">
        <v>0</v>
      </c>
      <c r="T185" s="32">
        <v>0</v>
      </c>
      <c r="V185" s="11">
        <v>0</v>
      </c>
    </row>
    <row r="186" spans="1:22" x14ac:dyDescent="0.25">
      <c r="A186" s="30">
        <v>191</v>
      </c>
      <c r="B186" s="30" t="s">
        <v>92</v>
      </c>
      <c r="C186" s="30">
        <v>6170</v>
      </c>
      <c r="D186" s="30">
        <v>2016</v>
      </c>
      <c r="E186" s="31">
        <v>0</v>
      </c>
      <c r="F186" s="32">
        <v>1227</v>
      </c>
      <c r="G186" s="32">
        <v>0</v>
      </c>
      <c r="H186" s="32">
        <v>0</v>
      </c>
      <c r="I186" s="32">
        <v>0</v>
      </c>
      <c r="J186" s="32">
        <v>0</v>
      </c>
      <c r="K186" s="32">
        <v>0</v>
      </c>
      <c r="L186" s="32">
        <v>0</v>
      </c>
      <c r="M186" s="32">
        <v>0</v>
      </c>
      <c r="N186" s="32">
        <v>0</v>
      </c>
      <c r="O186" s="32">
        <v>0</v>
      </c>
      <c r="P186" s="32">
        <v>0</v>
      </c>
      <c r="Q186" s="32">
        <v>0</v>
      </c>
      <c r="R186" s="32">
        <v>684</v>
      </c>
      <c r="S186" s="32">
        <v>103628</v>
      </c>
      <c r="T186" s="32">
        <v>103628</v>
      </c>
      <c r="V186" s="11">
        <v>0</v>
      </c>
    </row>
    <row r="187" spans="1:22" x14ac:dyDescent="0.25">
      <c r="A187" s="30">
        <v>193</v>
      </c>
      <c r="B187" s="30" t="s">
        <v>114</v>
      </c>
      <c r="C187" s="30">
        <v>6170</v>
      </c>
      <c r="D187" s="30">
        <v>2016</v>
      </c>
      <c r="E187" s="31">
        <v>0</v>
      </c>
      <c r="F187" s="32">
        <v>361</v>
      </c>
      <c r="G187" s="32">
        <v>-2</v>
      </c>
      <c r="H187" s="32">
        <v>0</v>
      </c>
      <c r="I187" s="32">
        <v>0</v>
      </c>
      <c r="J187" s="32">
        <v>0</v>
      </c>
      <c r="K187" s="32">
        <v>0</v>
      </c>
      <c r="L187" s="32">
        <v>350</v>
      </c>
      <c r="M187" s="32">
        <v>0</v>
      </c>
      <c r="N187" s="32">
        <v>1957</v>
      </c>
      <c r="O187" s="32">
        <v>0</v>
      </c>
      <c r="P187" s="32">
        <v>0</v>
      </c>
      <c r="Q187" s="32">
        <v>2305</v>
      </c>
      <c r="R187" s="32">
        <v>8434</v>
      </c>
      <c r="S187" s="32">
        <v>24</v>
      </c>
      <c r="T187" s="32">
        <v>24</v>
      </c>
      <c r="V187" s="11">
        <v>5</v>
      </c>
    </row>
    <row r="188" spans="1:22" x14ac:dyDescent="0.25">
      <c r="A188" s="30">
        <v>194</v>
      </c>
      <c r="B188" s="30" t="s">
        <v>158</v>
      </c>
      <c r="C188" s="30">
        <v>6170</v>
      </c>
      <c r="D188" s="30">
        <v>2016</v>
      </c>
      <c r="E188" s="31">
        <v>0</v>
      </c>
      <c r="F188" s="32">
        <v>0</v>
      </c>
      <c r="G188" s="32">
        <v>0</v>
      </c>
      <c r="H188" s="32">
        <v>0</v>
      </c>
      <c r="I188" s="32">
        <v>0</v>
      </c>
      <c r="J188" s="32">
        <v>0</v>
      </c>
      <c r="K188" s="32">
        <v>0</v>
      </c>
      <c r="L188" s="32">
        <v>0</v>
      </c>
      <c r="M188" s="32">
        <v>0</v>
      </c>
      <c r="N188" s="32">
        <v>0</v>
      </c>
      <c r="O188" s="32">
        <v>0</v>
      </c>
      <c r="P188" s="32">
        <v>0</v>
      </c>
      <c r="Q188" s="32">
        <v>0</v>
      </c>
      <c r="R188" s="32">
        <v>0</v>
      </c>
      <c r="S188" s="32">
        <v>0</v>
      </c>
      <c r="T188" s="32">
        <v>0</v>
      </c>
      <c r="V188" s="11">
        <v>0</v>
      </c>
    </row>
    <row r="189" spans="1:22" x14ac:dyDescent="0.25">
      <c r="A189" s="30">
        <v>195</v>
      </c>
      <c r="B189" s="30" t="s">
        <v>120</v>
      </c>
      <c r="C189" s="30">
        <v>6170</v>
      </c>
      <c r="D189" s="30">
        <v>2016</v>
      </c>
      <c r="E189" s="31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32">
        <v>0</v>
      </c>
      <c r="L189" s="32">
        <v>0</v>
      </c>
      <c r="M189" s="32">
        <v>0</v>
      </c>
      <c r="N189" s="32">
        <v>0</v>
      </c>
      <c r="O189" s="32">
        <v>0</v>
      </c>
      <c r="P189" s="32">
        <v>0</v>
      </c>
      <c r="Q189" s="32">
        <v>0</v>
      </c>
      <c r="R189" s="32">
        <v>0</v>
      </c>
      <c r="S189" s="32">
        <v>0</v>
      </c>
      <c r="T189" s="32">
        <v>0</v>
      </c>
      <c r="V189" s="11">
        <v>0</v>
      </c>
    </row>
    <row r="190" spans="1:22" x14ac:dyDescent="0.25">
      <c r="A190" s="30">
        <v>197</v>
      </c>
      <c r="B190" s="30" t="s">
        <v>78</v>
      </c>
      <c r="C190" s="30">
        <v>6170</v>
      </c>
      <c r="D190" s="30">
        <v>2016</v>
      </c>
      <c r="E190" s="31">
        <v>0.66</v>
      </c>
      <c r="F190" s="32">
        <v>1136</v>
      </c>
      <c r="G190" s="32">
        <v>74565</v>
      </c>
      <c r="H190" s="32">
        <v>5672</v>
      </c>
      <c r="I190" s="32">
        <v>20000</v>
      </c>
      <c r="J190" s="32">
        <v>15571</v>
      </c>
      <c r="K190" s="32">
        <v>0</v>
      </c>
      <c r="L190" s="32">
        <v>0</v>
      </c>
      <c r="M190" s="32">
        <v>0</v>
      </c>
      <c r="N190" s="32">
        <v>16614</v>
      </c>
      <c r="O190" s="32">
        <v>2029</v>
      </c>
      <c r="P190" s="32">
        <v>0</v>
      </c>
      <c r="Q190" s="32">
        <v>134451</v>
      </c>
      <c r="R190" s="32">
        <v>477177</v>
      </c>
      <c r="S190" s="32">
        <v>2111763</v>
      </c>
      <c r="T190" s="32">
        <v>2109577</v>
      </c>
      <c r="V190" s="43">
        <v>22</v>
      </c>
    </row>
    <row r="191" spans="1:22" x14ac:dyDescent="0.25">
      <c r="A191" s="30">
        <v>198</v>
      </c>
      <c r="B191" s="30" t="s">
        <v>174</v>
      </c>
      <c r="C191" s="30">
        <v>6170</v>
      </c>
      <c r="D191" s="30">
        <v>2016</v>
      </c>
      <c r="E191" s="31">
        <v>0</v>
      </c>
      <c r="F191" s="32">
        <v>828</v>
      </c>
      <c r="G191" s="32">
        <v>0</v>
      </c>
      <c r="H191" s="32">
        <v>0</v>
      </c>
      <c r="I191" s="32">
        <v>0</v>
      </c>
      <c r="J191" s="32">
        <v>0</v>
      </c>
      <c r="K191" s="32">
        <v>0</v>
      </c>
      <c r="L191" s="32">
        <v>0</v>
      </c>
      <c r="M191" s="32">
        <v>0</v>
      </c>
      <c r="N191" s="32">
        <v>0</v>
      </c>
      <c r="O191" s="32">
        <v>0</v>
      </c>
      <c r="P191" s="32">
        <v>0</v>
      </c>
      <c r="Q191" s="32">
        <v>0</v>
      </c>
      <c r="R191" s="32">
        <v>79831</v>
      </c>
      <c r="S191" s="32">
        <v>1655334</v>
      </c>
      <c r="T191" s="32">
        <v>1655334</v>
      </c>
      <c r="V191" s="11">
        <v>6</v>
      </c>
    </row>
    <row r="192" spans="1:22" x14ac:dyDescent="0.25">
      <c r="A192" s="30">
        <v>199</v>
      </c>
      <c r="B192" s="30" t="s">
        <v>175</v>
      </c>
      <c r="C192" s="30">
        <v>6170</v>
      </c>
      <c r="D192" s="30">
        <v>2016</v>
      </c>
      <c r="E192" s="31">
        <v>0</v>
      </c>
      <c r="F192" s="32">
        <v>805</v>
      </c>
      <c r="G192" s="32">
        <v>0</v>
      </c>
      <c r="H192" s="32">
        <v>0</v>
      </c>
      <c r="I192" s="32">
        <v>0</v>
      </c>
      <c r="J192" s="32">
        <v>2747</v>
      </c>
      <c r="K192" s="32">
        <v>0</v>
      </c>
      <c r="L192" s="32">
        <v>0</v>
      </c>
      <c r="M192" s="32">
        <v>0</v>
      </c>
      <c r="N192" s="32">
        <v>14053</v>
      </c>
      <c r="O192" s="32">
        <v>0</v>
      </c>
      <c r="P192" s="32">
        <v>0</v>
      </c>
      <c r="Q192" s="32">
        <v>16800</v>
      </c>
      <c r="R192" s="32">
        <v>25180</v>
      </c>
      <c r="S192" s="32">
        <v>736226</v>
      </c>
      <c r="T192" s="32">
        <v>736226</v>
      </c>
      <c r="V192" s="11">
        <v>16</v>
      </c>
    </row>
    <row r="193" spans="1:22" x14ac:dyDescent="0.25">
      <c r="A193" s="30">
        <v>201</v>
      </c>
      <c r="B193" s="30" t="s">
        <v>159</v>
      </c>
      <c r="C193" s="30">
        <v>6170</v>
      </c>
      <c r="D193" s="30">
        <v>2016</v>
      </c>
      <c r="E193" s="31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32">
        <v>16146</v>
      </c>
      <c r="O193" s="32">
        <v>0</v>
      </c>
      <c r="P193" s="32">
        <v>0</v>
      </c>
      <c r="Q193" s="32">
        <v>16146</v>
      </c>
      <c r="R193" s="32">
        <v>138123</v>
      </c>
      <c r="S193" s="32">
        <v>0</v>
      </c>
      <c r="T193" s="32">
        <v>0</v>
      </c>
      <c r="V193" s="11">
        <v>16</v>
      </c>
    </row>
    <row r="194" spans="1:22" x14ac:dyDescent="0.25">
      <c r="A194" s="30">
        <v>202</v>
      </c>
      <c r="B194" s="30" t="s">
        <v>160</v>
      </c>
      <c r="C194" s="30">
        <v>6170</v>
      </c>
      <c r="D194" s="30">
        <v>2016</v>
      </c>
      <c r="E194" s="31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32">
        <v>0</v>
      </c>
      <c r="L194" s="32">
        <v>0</v>
      </c>
      <c r="M194" s="32">
        <v>0</v>
      </c>
      <c r="N194" s="32">
        <v>0</v>
      </c>
      <c r="O194" s="32">
        <v>0</v>
      </c>
      <c r="P194" s="32">
        <v>0</v>
      </c>
      <c r="Q194" s="32">
        <v>0</v>
      </c>
      <c r="R194" s="32">
        <v>0</v>
      </c>
      <c r="S194" s="32">
        <v>0</v>
      </c>
      <c r="T194" s="32">
        <v>0</v>
      </c>
      <c r="V194" s="11">
        <v>0</v>
      </c>
    </row>
    <row r="195" spans="1:22" x14ac:dyDescent="0.25">
      <c r="A195" s="30">
        <v>204</v>
      </c>
      <c r="B195" s="30" t="s">
        <v>118</v>
      </c>
      <c r="C195" s="30">
        <v>6170</v>
      </c>
      <c r="D195" s="30">
        <v>2016</v>
      </c>
      <c r="E195" s="31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32">
        <v>0</v>
      </c>
      <c r="L195" s="32">
        <v>0</v>
      </c>
      <c r="M195" s="32">
        <v>0</v>
      </c>
      <c r="N195" s="32">
        <v>0</v>
      </c>
      <c r="O195" s="32">
        <v>0</v>
      </c>
      <c r="P195" s="32">
        <v>0</v>
      </c>
      <c r="Q195" s="32">
        <v>0</v>
      </c>
      <c r="R195" s="32">
        <v>0</v>
      </c>
      <c r="S195" s="32">
        <v>0</v>
      </c>
      <c r="T195" s="32">
        <v>0</v>
      </c>
      <c r="V195" s="11">
        <v>0</v>
      </c>
    </row>
    <row r="196" spans="1:22" x14ac:dyDescent="0.25">
      <c r="A196" s="30">
        <v>205</v>
      </c>
      <c r="B196" s="30" t="s">
        <v>161</v>
      </c>
      <c r="C196" s="30">
        <v>6170</v>
      </c>
      <c r="D196" s="30">
        <v>2016</v>
      </c>
      <c r="E196" s="31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32">
        <v>0</v>
      </c>
      <c r="L196" s="32">
        <v>0</v>
      </c>
      <c r="M196" s="32">
        <v>0</v>
      </c>
      <c r="N196" s="32">
        <v>0</v>
      </c>
      <c r="O196" s="32">
        <v>0</v>
      </c>
      <c r="P196" s="32">
        <v>0</v>
      </c>
      <c r="Q196" s="32">
        <v>0</v>
      </c>
      <c r="R196" s="32">
        <v>0</v>
      </c>
      <c r="S196" s="32">
        <v>0</v>
      </c>
      <c r="T196" s="32">
        <v>0</v>
      </c>
      <c r="V196" s="11">
        <v>0</v>
      </c>
    </row>
    <row r="197" spans="1:22" x14ac:dyDescent="0.25">
      <c r="A197" s="30">
        <v>206</v>
      </c>
      <c r="B197" s="30" t="s">
        <v>162</v>
      </c>
      <c r="C197" s="30">
        <v>6170</v>
      </c>
      <c r="D197" s="30">
        <v>2016</v>
      </c>
      <c r="E197" s="31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32">
        <v>0</v>
      </c>
      <c r="L197" s="32">
        <v>0</v>
      </c>
      <c r="M197" s="32">
        <v>0</v>
      </c>
      <c r="N197" s="32">
        <v>0</v>
      </c>
      <c r="O197" s="32">
        <v>0</v>
      </c>
      <c r="P197" s="32">
        <v>0</v>
      </c>
      <c r="Q197" s="32">
        <v>0</v>
      </c>
      <c r="R197" s="32">
        <v>0</v>
      </c>
      <c r="S197" s="32">
        <v>0</v>
      </c>
      <c r="T197" s="32">
        <v>0</v>
      </c>
      <c r="V197" s="11">
        <v>0</v>
      </c>
    </row>
    <row r="198" spans="1:22" x14ac:dyDescent="0.25">
      <c r="A198" s="30">
        <v>207</v>
      </c>
      <c r="B198" s="30" t="s">
        <v>176</v>
      </c>
      <c r="C198" s="30">
        <v>6170</v>
      </c>
      <c r="D198" s="30">
        <v>2016</v>
      </c>
      <c r="E198" s="31">
        <v>3.58</v>
      </c>
      <c r="F198" s="32">
        <v>2403</v>
      </c>
      <c r="G198" s="32">
        <v>405653</v>
      </c>
      <c r="H198" s="32">
        <v>90379</v>
      </c>
      <c r="I198" s="32">
        <v>589100</v>
      </c>
      <c r="J198" s="32">
        <v>50626</v>
      </c>
      <c r="K198" s="32">
        <v>0</v>
      </c>
      <c r="L198" s="32">
        <v>32633</v>
      </c>
      <c r="M198" s="32">
        <v>0</v>
      </c>
      <c r="N198" s="32">
        <v>15297</v>
      </c>
      <c r="O198" s="32">
        <v>0</v>
      </c>
      <c r="P198" s="32">
        <v>0</v>
      </c>
      <c r="Q198" s="32">
        <v>1183688</v>
      </c>
      <c r="R198" s="32">
        <v>389713</v>
      </c>
      <c r="S198" s="32">
        <v>4363427</v>
      </c>
      <c r="T198" s="32">
        <v>4346529</v>
      </c>
      <c r="V198" s="11">
        <v>21</v>
      </c>
    </row>
    <row r="199" spans="1:22" x14ac:dyDescent="0.25">
      <c r="A199" s="30">
        <v>208</v>
      </c>
      <c r="B199" s="30" t="s">
        <v>108</v>
      </c>
      <c r="C199" s="30">
        <v>6170</v>
      </c>
      <c r="D199" s="30">
        <v>2016</v>
      </c>
      <c r="E199" s="31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32">
        <v>0</v>
      </c>
      <c r="L199" s="32">
        <v>0</v>
      </c>
      <c r="M199" s="32">
        <v>0</v>
      </c>
      <c r="N199" s="32">
        <v>0</v>
      </c>
      <c r="O199" s="32">
        <v>0</v>
      </c>
      <c r="P199" s="32">
        <v>0</v>
      </c>
      <c r="Q199" s="32">
        <v>0</v>
      </c>
      <c r="R199" s="32">
        <v>0</v>
      </c>
      <c r="S199" s="32">
        <v>0</v>
      </c>
      <c r="T199" s="32">
        <v>0</v>
      </c>
      <c r="V199" s="11">
        <v>0</v>
      </c>
    </row>
    <row r="200" spans="1:22" x14ac:dyDescent="0.25">
      <c r="A200" s="30">
        <v>209</v>
      </c>
      <c r="B200" s="30" t="s">
        <v>163</v>
      </c>
      <c r="C200" s="30">
        <v>6170</v>
      </c>
      <c r="D200" s="30">
        <v>2016</v>
      </c>
      <c r="E200" s="31">
        <v>0</v>
      </c>
      <c r="F200" s="32">
        <v>0</v>
      </c>
      <c r="G200" s="32">
        <v>0</v>
      </c>
      <c r="H200" s="32">
        <v>0</v>
      </c>
      <c r="I200" s="32">
        <v>0</v>
      </c>
      <c r="J200" s="32">
        <v>0</v>
      </c>
      <c r="K200" s="32">
        <v>0</v>
      </c>
      <c r="L200" s="32">
        <v>0</v>
      </c>
      <c r="M200" s="32">
        <v>0</v>
      </c>
      <c r="N200" s="32">
        <v>0</v>
      </c>
      <c r="O200" s="32">
        <v>0</v>
      </c>
      <c r="P200" s="32">
        <v>0</v>
      </c>
      <c r="Q200" s="32">
        <v>0</v>
      </c>
      <c r="R200" s="32">
        <v>0</v>
      </c>
      <c r="S200" s="32">
        <v>0</v>
      </c>
      <c r="T200" s="32">
        <v>0</v>
      </c>
      <c r="V200" s="11">
        <v>0</v>
      </c>
    </row>
    <row r="201" spans="1:22" x14ac:dyDescent="0.25">
      <c r="A201" s="30">
        <v>210</v>
      </c>
      <c r="B201" s="30" t="s">
        <v>164</v>
      </c>
      <c r="C201" s="30">
        <v>6170</v>
      </c>
      <c r="D201" s="30">
        <v>2016</v>
      </c>
      <c r="E201" s="31">
        <v>9.02</v>
      </c>
      <c r="F201" s="32">
        <v>2517</v>
      </c>
      <c r="G201" s="32">
        <v>1125205</v>
      </c>
      <c r="H201" s="32">
        <v>79335</v>
      </c>
      <c r="I201" s="32">
        <v>420000</v>
      </c>
      <c r="J201" s="32">
        <v>99250</v>
      </c>
      <c r="K201" s="32">
        <v>250</v>
      </c>
      <c r="L201" s="32">
        <v>208</v>
      </c>
      <c r="M201" s="32">
        <v>0</v>
      </c>
      <c r="N201" s="32">
        <v>0</v>
      </c>
      <c r="O201" s="32">
        <v>3374</v>
      </c>
      <c r="P201" s="32">
        <v>0</v>
      </c>
      <c r="Q201" s="32">
        <v>1727622</v>
      </c>
      <c r="R201" s="32">
        <v>1363657</v>
      </c>
      <c r="S201" s="32">
        <v>8186760</v>
      </c>
      <c r="T201" s="32">
        <v>8179274</v>
      </c>
      <c r="V201" s="11">
        <v>21</v>
      </c>
    </row>
    <row r="202" spans="1:22" x14ac:dyDescent="0.25">
      <c r="A202" s="30">
        <v>211</v>
      </c>
      <c r="B202" s="30" t="s">
        <v>165</v>
      </c>
      <c r="C202" s="30">
        <v>6170</v>
      </c>
      <c r="D202" s="30">
        <v>2016</v>
      </c>
      <c r="E202" s="31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32">
        <v>0</v>
      </c>
      <c r="L202" s="32">
        <v>0</v>
      </c>
      <c r="M202" s="32">
        <v>0</v>
      </c>
      <c r="N202" s="32">
        <v>0</v>
      </c>
      <c r="O202" s="32">
        <v>0</v>
      </c>
      <c r="P202" s="32">
        <v>0</v>
      </c>
      <c r="Q202" s="32">
        <v>0</v>
      </c>
      <c r="R202" s="32">
        <v>0</v>
      </c>
      <c r="S202" s="32">
        <v>0</v>
      </c>
      <c r="T202" s="32">
        <v>0</v>
      </c>
      <c r="V202" s="11">
        <v>0</v>
      </c>
    </row>
    <row r="203" spans="1:22" x14ac:dyDescent="0.25">
      <c r="A203" s="30">
        <v>904</v>
      </c>
      <c r="B203" s="30" t="s">
        <v>101</v>
      </c>
      <c r="C203" s="30">
        <v>6170</v>
      </c>
      <c r="D203" s="30">
        <v>2016</v>
      </c>
      <c r="E203" s="31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32">
        <v>0</v>
      </c>
      <c r="L203" s="32">
        <v>0</v>
      </c>
      <c r="M203" s="32">
        <v>0</v>
      </c>
      <c r="N203" s="32">
        <v>0</v>
      </c>
      <c r="O203" s="32">
        <v>0</v>
      </c>
      <c r="P203" s="32">
        <v>0</v>
      </c>
      <c r="Q203" s="32">
        <v>0</v>
      </c>
      <c r="R203" s="32">
        <v>0</v>
      </c>
      <c r="S203" s="32">
        <v>0</v>
      </c>
      <c r="T203" s="32">
        <v>0</v>
      </c>
      <c r="V203" s="11">
        <v>0</v>
      </c>
    </row>
    <row r="204" spans="1:22" x14ac:dyDescent="0.25">
      <c r="A204" s="30">
        <v>915</v>
      </c>
      <c r="B204" s="30" t="s">
        <v>109</v>
      </c>
      <c r="C204" s="30">
        <v>6170</v>
      </c>
      <c r="D204" s="30">
        <v>2016</v>
      </c>
      <c r="E204" s="31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32">
        <v>0</v>
      </c>
      <c r="L204" s="32">
        <v>0</v>
      </c>
      <c r="M204" s="32">
        <v>0</v>
      </c>
      <c r="N204" s="32">
        <v>0</v>
      </c>
      <c r="O204" s="32">
        <v>0</v>
      </c>
      <c r="P204" s="32">
        <v>0</v>
      </c>
      <c r="Q204" s="32">
        <v>0</v>
      </c>
      <c r="R204" s="32">
        <v>0</v>
      </c>
      <c r="S204" s="32">
        <v>0</v>
      </c>
      <c r="T204" s="32">
        <v>0</v>
      </c>
      <c r="V204" s="11">
        <v>0</v>
      </c>
    </row>
    <row r="205" spans="1:22" x14ac:dyDescent="0.25">
      <c r="A205" s="30">
        <v>919</v>
      </c>
      <c r="B205" s="30" t="s">
        <v>126</v>
      </c>
      <c r="C205" s="30">
        <v>6170</v>
      </c>
      <c r="D205" s="30">
        <v>2016</v>
      </c>
      <c r="E205" s="31"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32">
        <v>0</v>
      </c>
      <c r="L205" s="32">
        <v>0</v>
      </c>
      <c r="M205" s="32">
        <v>0</v>
      </c>
      <c r="N205" s="32">
        <v>0</v>
      </c>
      <c r="O205" s="32">
        <v>0</v>
      </c>
      <c r="P205" s="32">
        <v>0</v>
      </c>
      <c r="Q205" s="32">
        <v>0</v>
      </c>
      <c r="R205" s="32">
        <v>0</v>
      </c>
      <c r="S205" s="32">
        <v>0</v>
      </c>
      <c r="T205" s="32">
        <v>0</v>
      </c>
      <c r="V205" s="11">
        <v>0</v>
      </c>
    </row>
    <row r="206" spans="1:22" x14ac:dyDescent="0.25">
      <c r="A206" s="30">
        <v>921</v>
      </c>
      <c r="B206" s="30" t="s">
        <v>177</v>
      </c>
      <c r="C206" s="30">
        <v>6170</v>
      </c>
      <c r="D206" s="30">
        <v>2016</v>
      </c>
      <c r="E206" s="31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32">
        <v>0</v>
      </c>
      <c r="L206" s="32">
        <v>0</v>
      </c>
      <c r="M206" s="32">
        <v>0</v>
      </c>
      <c r="N206" s="32">
        <v>0</v>
      </c>
      <c r="O206" s="32">
        <v>0</v>
      </c>
      <c r="P206" s="32">
        <v>0</v>
      </c>
      <c r="Q206" s="32">
        <v>0</v>
      </c>
      <c r="R206" s="32">
        <v>0</v>
      </c>
      <c r="S206" s="32">
        <v>0</v>
      </c>
      <c r="T206" s="32">
        <v>0</v>
      </c>
      <c r="V206" s="11">
        <v>0</v>
      </c>
    </row>
    <row r="207" spans="1:22" x14ac:dyDescent="0.25">
      <c r="A207" s="30">
        <v>922</v>
      </c>
      <c r="B207" s="30" t="s">
        <v>178</v>
      </c>
      <c r="C207" s="30">
        <v>6170</v>
      </c>
      <c r="D207" s="30">
        <v>2016</v>
      </c>
      <c r="E207" s="31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32">
        <v>0</v>
      </c>
      <c r="L207" s="32">
        <v>0</v>
      </c>
      <c r="M207" s="32">
        <v>0</v>
      </c>
      <c r="N207" s="32">
        <v>0</v>
      </c>
      <c r="O207" s="32">
        <v>0</v>
      </c>
      <c r="P207" s="32">
        <v>0</v>
      </c>
      <c r="Q207" s="32">
        <v>0</v>
      </c>
      <c r="R207" s="32">
        <v>0</v>
      </c>
      <c r="S207" s="32">
        <v>0</v>
      </c>
      <c r="T207" s="32">
        <v>0</v>
      </c>
      <c r="V207" s="11">
        <v>0</v>
      </c>
    </row>
    <row r="208" spans="1:22" x14ac:dyDescent="0.25">
      <c r="A208" s="30">
        <v>923</v>
      </c>
      <c r="B208" s="30" t="s">
        <v>180</v>
      </c>
      <c r="C208" s="30">
        <v>6170</v>
      </c>
      <c r="D208" s="30">
        <v>2016</v>
      </c>
      <c r="E208" s="31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32">
        <v>0</v>
      </c>
      <c r="L208" s="32">
        <v>0</v>
      </c>
      <c r="M208" s="32">
        <v>0</v>
      </c>
      <c r="N208" s="32">
        <v>0</v>
      </c>
      <c r="O208" s="32">
        <v>0</v>
      </c>
      <c r="P208" s="32">
        <v>0</v>
      </c>
      <c r="Q208" s="32">
        <v>0</v>
      </c>
      <c r="R208" s="32">
        <v>0</v>
      </c>
      <c r="S208" s="32">
        <v>0</v>
      </c>
      <c r="T208" s="32">
        <v>0</v>
      </c>
      <c r="V208" s="11">
        <v>0</v>
      </c>
    </row>
    <row r="209" spans="1:20" x14ac:dyDescent="0.25">
      <c r="A209" s="30"/>
      <c r="B209" s="30"/>
      <c r="C209" s="30"/>
      <c r="D209" s="30"/>
      <c r="E209" s="31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</row>
    <row r="210" spans="1:20" x14ac:dyDescent="0.25">
      <c r="A210" s="30"/>
      <c r="B210" s="30"/>
      <c r="C210" s="30"/>
      <c r="D210" s="30"/>
      <c r="E210" s="31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</row>
    <row r="211" spans="1:20" x14ac:dyDescent="0.25">
      <c r="A211" s="30"/>
      <c r="B211" s="30"/>
      <c r="C211" s="30"/>
      <c r="D211" s="30"/>
      <c r="E211" s="31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</row>
    <row r="212" spans="1:20" x14ac:dyDescent="0.25">
      <c r="A212" s="30"/>
      <c r="B212" s="30"/>
      <c r="C212" s="30"/>
      <c r="D212" s="30"/>
      <c r="E212" s="31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</row>
    <row r="213" spans="1:20" x14ac:dyDescent="0.25">
      <c r="A213" s="30"/>
      <c r="B213" s="30"/>
      <c r="C213" s="30"/>
      <c r="D213" s="30"/>
      <c r="E213" s="31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</row>
    <row r="214" spans="1:20" x14ac:dyDescent="0.25">
      <c r="A214" s="30"/>
      <c r="B214" s="30"/>
      <c r="C214" s="30"/>
      <c r="D214" s="30"/>
      <c r="E214" s="31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</row>
    <row r="215" spans="1:20" x14ac:dyDescent="0.25">
      <c r="A215" s="30"/>
      <c r="B215" s="30"/>
      <c r="C215" s="30"/>
      <c r="D215" s="30"/>
      <c r="E215" s="31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</row>
    <row r="216" spans="1:20" x14ac:dyDescent="0.25">
      <c r="A216" s="30"/>
      <c r="B216" s="30"/>
      <c r="C216" s="30"/>
      <c r="D216" s="30"/>
      <c r="E216" s="31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109"/>
  <sheetViews>
    <sheetView topLeftCell="A60" zoomScale="75" workbookViewId="0">
      <selection activeCell="B60" sqref="B60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2.33203125" bestFit="1" customWidth="1"/>
    <col min="5" max="5" width="6.44140625" bestFit="1" customWidth="1"/>
    <col min="6" max="6" width="7.5546875" bestFit="1" customWidth="1"/>
    <col min="7" max="7" width="12.33203125" bestFit="1" customWidth="1"/>
    <col min="8" max="8" width="6.44140625" bestFit="1" customWidth="1"/>
    <col min="9" max="9" width="7.5546875" bestFit="1" customWidth="1"/>
    <col min="10" max="10" width="2.6640625" customWidth="1"/>
    <col min="11" max="11" width="9.33203125" bestFit="1" customWidth="1"/>
  </cols>
  <sheetData>
    <row r="1" spans="1:11" x14ac:dyDescent="0.25">
      <c r="A1" s="1" t="s">
        <v>11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113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12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Nursery!D5</f>
        <v>2015</v>
      </c>
      <c r="F7" s="3">
        <f>+E7</f>
        <v>2015</v>
      </c>
      <c r="G7" s="3"/>
      <c r="H7" s="5">
        <f>+F7+1</f>
        <v>2016</v>
      </c>
      <c r="I7" s="3">
        <f>+H7</f>
        <v>2016</v>
      </c>
    </row>
    <row r="8" spans="1:11" x14ac:dyDescent="0.25">
      <c r="A8" s="3"/>
      <c r="B8" s="3"/>
      <c r="C8" s="3"/>
      <c r="D8" s="5" t="s">
        <v>13</v>
      </c>
      <c r="F8" s="5" t="s">
        <v>5</v>
      </c>
      <c r="G8" s="5" t="s">
        <v>13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14</v>
      </c>
      <c r="E9" s="5" t="s">
        <v>9</v>
      </c>
      <c r="F9" s="5" t="s">
        <v>9</v>
      </c>
      <c r="G9" s="5" t="s">
        <v>14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ROUND(SUM(Nursery!Q5:R5),0)</f>
        <v>2422762</v>
      </c>
      <c r="E10" s="7">
        <f>ROUND(+Nursery!F5,0)</f>
        <v>12745</v>
      </c>
      <c r="F10" s="9">
        <f>IF(D10=0,"",IF(E10=0,"",ROUND(D10/E10,2)))</f>
        <v>190.1</v>
      </c>
      <c r="G10" s="7">
        <f>ROUND(SUM(Nursery!Q108:R108),0)</f>
        <v>17117578</v>
      </c>
      <c r="H10" s="7">
        <f>ROUND(+Nursery!F108,0)</f>
        <v>13415</v>
      </c>
      <c r="I10" s="9">
        <f>IF(G10=0,"",IF(H10=0,"",ROUND(G10/H10,2)))</f>
        <v>1276</v>
      </c>
      <c r="J10" s="9"/>
      <c r="K10" s="8">
        <f>IF(D10=0,"",IF(E10=0,"",IF(G10=0,"",IF(H10=0,"",ROUND(I10/F10-1,4)))))</f>
        <v>5.7122999999999999</v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ROUND(SUM(Nursery!Q6:R6),0)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7">
        <f>ROUND(SUM(Nursery!Q109:R109),0)</f>
        <v>0</v>
      </c>
      <c r="H11" s="7">
        <f>ROUND(+Nursery!F109,0)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ROUND(SUM(Nursery!Q7:R7),0)</f>
        <v>0</v>
      </c>
      <c r="E12" s="7">
        <f>ROUND(+Nursery!F7,0)</f>
        <v>0</v>
      </c>
      <c r="F12" s="9" t="str">
        <f t="shared" si="0"/>
        <v/>
      </c>
      <c r="G12" s="7">
        <f>ROUND(SUM(Nursery!Q110:R110),0)</f>
        <v>0</v>
      </c>
      <c r="H12" s="7">
        <f>ROUND(+Nursery!F110,0)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ROUND(SUM(Nursery!Q8:R8),0)</f>
        <v>0</v>
      </c>
      <c r="E13" s="7">
        <f>ROUND(+Nursery!F8,0)</f>
        <v>0</v>
      </c>
      <c r="F13" s="9" t="str">
        <f t="shared" si="0"/>
        <v/>
      </c>
      <c r="G13" s="7">
        <f>ROUND(SUM(Nursery!Q111:R111),0)</f>
        <v>0</v>
      </c>
      <c r="H13" s="7">
        <f>ROUND(+Nursery!F111,0)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ROUND(SUM(Nursery!Q9:R9),0)</f>
        <v>0</v>
      </c>
      <c r="E14" s="7">
        <f>ROUND(+Nursery!F9,0)</f>
        <v>0</v>
      </c>
      <c r="F14" s="9" t="str">
        <f t="shared" si="0"/>
        <v/>
      </c>
      <c r="G14" s="7">
        <f>ROUND(SUM(Nursery!Q112:R112),0)</f>
        <v>0</v>
      </c>
      <c r="H14" s="7">
        <f>ROUND(+Nursery!F112,0)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ROUND(SUM(Nursery!Q10:R10),0)</f>
        <v>0</v>
      </c>
      <c r="E15" s="7">
        <f>ROUND(+Nursery!F10,0)</f>
        <v>299</v>
      </c>
      <c r="F15" s="9" t="str">
        <f t="shared" si="0"/>
        <v/>
      </c>
      <c r="G15" s="7">
        <f>ROUND(SUM(Nursery!Q113:R113),0)</f>
        <v>0</v>
      </c>
      <c r="H15" s="7">
        <f>ROUND(+Nursery!F113,0)</f>
        <v>0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ROUND(SUM(Nursery!Q11:R11),0)</f>
        <v>0</v>
      </c>
      <c r="E16" s="7">
        <f>ROUND(+Nursery!F11,0)</f>
        <v>112</v>
      </c>
      <c r="F16" s="9" t="str">
        <f t="shared" si="0"/>
        <v/>
      </c>
      <c r="G16" s="7">
        <f>ROUND(SUM(Nursery!Q114:R114),0)</f>
        <v>21792</v>
      </c>
      <c r="H16" s="7">
        <f>ROUND(+Nursery!F114,0)</f>
        <v>0</v>
      </c>
      <c r="I16" s="9" t="str">
        <f t="shared" si="1"/>
        <v/>
      </c>
      <c r="J16" s="9"/>
      <c r="K16" s="8" t="str">
        <f t="shared" si="2"/>
        <v/>
      </c>
    </row>
    <row r="17" spans="2:12" x14ac:dyDescent="0.25">
      <c r="B17">
        <f>+Nursery!A12</f>
        <v>22</v>
      </c>
      <c r="C17" t="str">
        <f>+Nursery!B12</f>
        <v>LOURDES MEDICAL CENTER</v>
      </c>
      <c r="D17" s="7">
        <f>ROUND(SUM(Nursery!Q12:R12),0)</f>
        <v>68059</v>
      </c>
      <c r="E17" s="7">
        <f>ROUND(+Nursery!F12,0)</f>
        <v>0</v>
      </c>
      <c r="F17" s="9" t="str">
        <f t="shared" si="0"/>
        <v/>
      </c>
      <c r="G17" s="7">
        <f>ROUND(SUM(Nursery!Q115:R115),0)</f>
        <v>31381</v>
      </c>
      <c r="H17" s="7">
        <f>ROUND(+Nursery!F115,0)</f>
        <v>0</v>
      </c>
      <c r="I17" s="9" t="str">
        <f t="shared" si="1"/>
        <v/>
      </c>
      <c r="J17" s="9"/>
      <c r="K17" s="8" t="str">
        <f t="shared" si="2"/>
        <v/>
      </c>
    </row>
    <row r="18" spans="2:12" x14ac:dyDescent="0.25">
      <c r="B18">
        <f>+Nursery!A13</f>
        <v>23</v>
      </c>
      <c r="C18" t="str">
        <f>+Nursery!B13</f>
        <v>THREE RIVERS HOSPITAL</v>
      </c>
      <c r="D18" s="7">
        <f>ROUND(SUM(Nursery!Q13:R13),0)</f>
        <v>24719</v>
      </c>
      <c r="E18" s="7">
        <f>ROUND(+Nursery!F13,0)</f>
        <v>137</v>
      </c>
      <c r="F18" s="9">
        <f t="shared" si="0"/>
        <v>180.43</v>
      </c>
      <c r="G18" s="7">
        <f>ROUND(SUM(Nursery!Q116:R116),0)</f>
        <v>32582</v>
      </c>
      <c r="H18" s="7">
        <f>ROUND(+Nursery!F116,0)</f>
        <v>171</v>
      </c>
      <c r="I18" s="9">
        <f t="shared" si="1"/>
        <v>190.54</v>
      </c>
      <c r="J18" s="9"/>
      <c r="K18" s="8">
        <f t="shared" si="2"/>
        <v>5.6000000000000001E-2</v>
      </c>
    </row>
    <row r="19" spans="2:12" x14ac:dyDescent="0.25">
      <c r="B19">
        <f>+Nursery!A14</f>
        <v>26</v>
      </c>
      <c r="C19" t="str">
        <f>+Nursery!B14</f>
        <v>PEACEHEALTH ST JOHN MEDICAL CENTER</v>
      </c>
      <c r="D19" s="7">
        <f>ROUND(SUM(Nursery!Q14:R14),0)</f>
        <v>575764</v>
      </c>
      <c r="E19" s="7">
        <f>ROUND(+Nursery!F14,0)</f>
        <v>1733</v>
      </c>
      <c r="F19" s="9">
        <f t="shared" si="0"/>
        <v>332.24</v>
      </c>
      <c r="G19" s="7">
        <f>ROUND(SUM(Nursery!Q117:R117),0)</f>
        <v>578589</v>
      </c>
      <c r="H19" s="7">
        <f>ROUND(+Nursery!F117,0)</f>
        <v>1709</v>
      </c>
      <c r="I19" s="9">
        <f t="shared" si="1"/>
        <v>338.55</v>
      </c>
      <c r="J19" s="9"/>
      <c r="K19" s="8">
        <f t="shared" si="2"/>
        <v>1.9E-2</v>
      </c>
      <c r="L19" t="s">
        <v>166</v>
      </c>
    </row>
    <row r="20" spans="2:12" x14ac:dyDescent="0.25">
      <c r="B20">
        <f>+Nursery!A15</f>
        <v>29</v>
      </c>
      <c r="C20" t="str">
        <f>+Nursery!B15</f>
        <v>HARBORVIEW MEDICAL CENTER</v>
      </c>
      <c r="D20" s="7">
        <f>ROUND(SUM(Nursery!Q15:R15),0)</f>
        <v>0</v>
      </c>
      <c r="E20" s="7">
        <f>ROUND(+Nursery!F15,0)</f>
        <v>0</v>
      </c>
      <c r="F20" s="9" t="str">
        <f t="shared" si="0"/>
        <v/>
      </c>
      <c r="G20" s="7">
        <f>ROUND(SUM(Nursery!Q118:R118),0)</f>
        <v>0</v>
      </c>
      <c r="H20" s="7">
        <f>ROUND(+Nursery!F118,0)</f>
        <v>0</v>
      </c>
      <c r="I20" s="9" t="str">
        <f t="shared" si="1"/>
        <v/>
      </c>
      <c r="J20" s="9"/>
      <c r="K20" s="8" t="str">
        <f t="shared" si="2"/>
        <v/>
      </c>
    </row>
    <row r="21" spans="2:12" x14ac:dyDescent="0.25">
      <c r="B21">
        <f>+Nursery!A16</f>
        <v>32</v>
      </c>
      <c r="C21" t="str">
        <f>+Nursery!B16</f>
        <v>ST JOSEPH MEDICAL CENTER</v>
      </c>
      <c r="D21" s="7">
        <f>ROUND(SUM(Nursery!Q16:R16),0)</f>
        <v>7522068</v>
      </c>
      <c r="E21" s="7">
        <f>ROUND(+Nursery!F16,0)</f>
        <v>9183</v>
      </c>
      <c r="F21" s="9">
        <f t="shared" si="0"/>
        <v>819.13</v>
      </c>
      <c r="G21" s="7">
        <f>ROUND(SUM(Nursery!Q119:R119),0)</f>
        <v>8368544</v>
      </c>
      <c r="H21" s="7">
        <f>ROUND(+Nursery!F119,0)</f>
        <v>10211</v>
      </c>
      <c r="I21" s="9">
        <f t="shared" si="1"/>
        <v>819.56</v>
      </c>
      <c r="J21" s="9"/>
      <c r="K21" s="8">
        <f t="shared" si="2"/>
        <v>5.0000000000000001E-4</v>
      </c>
    </row>
    <row r="22" spans="2:12" x14ac:dyDescent="0.25">
      <c r="B22">
        <f>+Nursery!A17</f>
        <v>35</v>
      </c>
      <c r="C22" t="str">
        <f>+Nursery!B17</f>
        <v>ST ELIZABETH HOSPITAL</v>
      </c>
      <c r="D22" s="7">
        <f>ROUND(SUM(Nursery!Q17:R17),0)</f>
        <v>17705</v>
      </c>
      <c r="E22" s="7">
        <f>ROUND(+Nursery!F17,0)</f>
        <v>472</v>
      </c>
      <c r="F22" s="9">
        <f t="shared" si="0"/>
        <v>37.51</v>
      </c>
      <c r="G22" s="7">
        <f>ROUND(SUM(Nursery!Q120:R120),0)</f>
        <v>28488</v>
      </c>
      <c r="H22" s="7">
        <f>ROUND(+Nursery!F120,0)</f>
        <v>532</v>
      </c>
      <c r="I22" s="9">
        <f t="shared" si="1"/>
        <v>53.55</v>
      </c>
      <c r="J22" s="9"/>
      <c r="K22" s="8">
        <f t="shared" si="2"/>
        <v>0.42759999999999998</v>
      </c>
    </row>
    <row r="23" spans="2:12" x14ac:dyDescent="0.25">
      <c r="B23">
        <f>+Nursery!A18</f>
        <v>37</v>
      </c>
      <c r="C23" t="str">
        <f>+Nursery!B18</f>
        <v>MULTICARE DEACONESS HOSPITAL</v>
      </c>
      <c r="D23" s="7">
        <f>ROUND(SUM(Nursery!Q18:R18),0)</f>
        <v>0</v>
      </c>
      <c r="E23" s="7">
        <f>ROUND(+Nursery!F18,0)</f>
        <v>2199</v>
      </c>
      <c r="F23" s="9" t="str">
        <f t="shared" si="0"/>
        <v/>
      </c>
      <c r="G23" s="7">
        <f>ROUND(SUM(Nursery!Q121:R121),0)</f>
        <v>0</v>
      </c>
      <c r="H23" s="7">
        <f>ROUND(+Nursery!F121,0)</f>
        <v>2459</v>
      </c>
      <c r="I23" s="9" t="str">
        <f t="shared" si="1"/>
        <v/>
      </c>
      <c r="J23" s="9"/>
      <c r="K23" s="8" t="str">
        <f t="shared" si="2"/>
        <v/>
      </c>
    </row>
    <row r="24" spans="2:12" x14ac:dyDescent="0.25">
      <c r="B24">
        <f>+Nursery!A19</f>
        <v>38</v>
      </c>
      <c r="C24" t="str">
        <f>+Nursery!B19</f>
        <v>OLYMPIC MEDICAL CENTER</v>
      </c>
      <c r="D24" s="7">
        <f>ROUND(SUM(Nursery!Q19:R19),0)</f>
        <v>893725</v>
      </c>
      <c r="E24" s="7">
        <f>ROUND(+Nursery!F19,0)</f>
        <v>986</v>
      </c>
      <c r="F24" s="9">
        <f t="shared" si="0"/>
        <v>906.41</v>
      </c>
      <c r="G24" s="7">
        <f>ROUND(SUM(Nursery!Q122:R122),0)</f>
        <v>898632</v>
      </c>
      <c r="H24" s="7">
        <f>ROUND(+Nursery!F122,0)</f>
        <v>944</v>
      </c>
      <c r="I24" s="9">
        <f t="shared" si="1"/>
        <v>951.94</v>
      </c>
      <c r="J24" s="9"/>
      <c r="K24" s="8">
        <f t="shared" si="2"/>
        <v>5.0200000000000002E-2</v>
      </c>
    </row>
    <row r="25" spans="2:12" x14ac:dyDescent="0.25">
      <c r="B25">
        <f>+Nursery!A20</f>
        <v>39</v>
      </c>
      <c r="C25" t="str">
        <f>+Nursery!B20</f>
        <v>TRIOS HEALTH</v>
      </c>
      <c r="D25" s="7">
        <f>ROUND(SUM(Nursery!Q20:R20),0)</f>
        <v>1920804</v>
      </c>
      <c r="E25" s="7">
        <f>ROUND(+Nursery!F20,0)</f>
        <v>2708</v>
      </c>
      <c r="F25" s="9">
        <f t="shared" si="0"/>
        <v>709.31</v>
      </c>
      <c r="G25" s="7">
        <f>ROUND(SUM(Nursery!Q123:R123),0)</f>
        <v>2054661</v>
      </c>
      <c r="H25" s="7">
        <f>ROUND(+Nursery!F123,0)</f>
        <v>2982</v>
      </c>
      <c r="I25" s="9">
        <f t="shared" si="1"/>
        <v>689.02</v>
      </c>
      <c r="J25" s="9"/>
      <c r="K25" s="8">
        <f t="shared" si="2"/>
        <v>-2.86E-2</v>
      </c>
    </row>
    <row r="26" spans="2:12" x14ac:dyDescent="0.25">
      <c r="B26">
        <f>+Nursery!A21</f>
        <v>42</v>
      </c>
      <c r="C26" t="str">
        <f>+Nursery!B21</f>
        <v>SHRINERS HOSPITAL FOR CHILDREN</v>
      </c>
      <c r="D26" s="7">
        <f>ROUND(SUM(Nursery!Q21:R21),0)</f>
        <v>0</v>
      </c>
      <c r="E26" s="7">
        <f>ROUND(+Nursery!F21,0)</f>
        <v>0</v>
      </c>
      <c r="F26" s="9" t="str">
        <f t="shared" si="0"/>
        <v/>
      </c>
      <c r="G26" s="7">
        <f>ROUND(SUM(Nursery!Q124:R124),0)</f>
        <v>0</v>
      </c>
      <c r="H26" s="7">
        <f>ROUND(+Nursery!F124,0)</f>
        <v>0</v>
      </c>
      <c r="I26" s="9" t="str">
        <f t="shared" si="1"/>
        <v/>
      </c>
      <c r="J26" s="9"/>
      <c r="K26" s="8" t="str">
        <f t="shared" si="2"/>
        <v/>
      </c>
    </row>
    <row r="27" spans="2:12" x14ac:dyDescent="0.25">
      <c r="B27">
        <f>+Nursery!A22</f>
        <v>43</v>
      </c>
      <c r="C27" t="str">
        <f>+Nursery!B22</f>
        <v>WALLA WALLA GENERAL HOSPITAL</v>
      </c>
      <c r="D27" s="7">
        <f>ROUND(SUM(Nursery!Q22:R22),0)</f>
        <v>0</v>
      </c>
      <c r="E27" s="7">
        <f>ROUND(+Nursery!F22,0)</f>
        <v>0</v>
      </c>
      <c r="F27" s="9" t="str">
        <f t="shared" si="0"/>
        <v/>
      </c>
      <c r="G27" s="7">
        <f>ROUND(SUM(Nursery!Q125:R125),0)</f>
        <v>0</v>
      </c>
      <c r="H27" s="7">
        <f>ROUND(+Nursery!F125,0)</f>
        <v>0</v>
      </c>
      <c r="I27" s="9" t="str">
        <f t="shared" si="1"/>
        <v/>
      </c>
      <c r="J27" s="9"/>
      <c r="K27" s="8" t="str">
        <f t="shared" si="2"/>
        <v/>
      </c>
    </row>
    <row r="28" spans="2:12" x14ac:dyDescent="0.25">
      <c r="B28">
        <f>+Nursery!A23</f>
        <v>45</v>
      </c>
      <c r="C28" t="str">
        <f>+Nursery!B23</f>
        <v>COLUMBIA BASIN HOSPITAL</v>
      </c>
      <c r="D28" s="7">
        <f>ROUND(SUM(Nursery!Q23:R23),0)</f>
        <v>0</v>
      </c>
      <c r="E28" s="7">
        <f>ROUND(+Nursery!F23,0)</f>
        <v>0</v>
      </c>
      <c r="F28" s="9" t="str">
        <f t="shared" si="0"/>
        <v/>
      </c>
      <c r="G28" s="7">
        <f>ROUND(SUM(Nursery!Q126:R126),0)</f>
        <v>0</v>
      </c>
      <c r="H28" s="7">
        <f>ROUND(+Nursery!F126,0)</f>
        <v>0</v>
      </c>
      <c r="I28" s="9" t="str">
        <f t="shared" si="1"/>
        <v/>
      </c>
      <c r="J28" s="9"/>
      <c r="K28" s="8" t="str">
        <f t="shared" si="2"/>
        <v/>
      </c>
    </row>
    <row r="29" spans="2:12" x14ac:dyDescent="0.25">
      <c r="B29">
        <f>+Nursery!A24</f>
        <v>46</v>
      </c>
      <c r="C29" t="str">
        <f>+Nursery!B24</f>
        <v>PMH MEDICAL CENTER</v>
      </c>
      <c r="D29" s="7">
        <f>ROUND(SUM(Nursery!Q24:R24),0)</f>
        <v>61541</v>
      </c>
      <c r="E29" s="7">
        <f>ROUND(+Nursery!F24,0)</f>
        <v>523</v>
      </c>
      <c r="F29" s="9">
        <f t="shared" si="0"/>
        <v>117.67</v>
      </c>
      <c r="G29" s="7">
        <f>ROUND(SUM(Nursery!Q127:R127),0)</f>
        <v>64922</v>
      </c>
      <c r="H29" s="7">
        <f>ROUND(+Nursery!F127,0)</f>
        <v>552</v>
      </c>
      <c r="I29" s="9">
        <f t="shared" si="1"/>
        <v>117.61</v>
      </c>
      <c r="J29" s="9"/>
      <c r="K29" s="8">
        <f t="shared" si="2"/>
        <v>-5.0000000000000001E-4</v>
      </c>
    </row>
    <row r="30" spans="2:12" x14ac:dyDescent="0.25">
      <c r="B30">
        <f>+Nursery!A25</f>
        <v>50</v>
      </c>
      <c r="C30" t="str">
        <f>+Nursery!B25</f>
        <v>PROVIDENCE ST MARY MEDICAL CENTER</v>
      </c>
      <c r="D30" s="7">
        <f>ROUND(SUM(Nursery!Q25:R25),0)</f>
        <v>0</v>
      </c>
      <c r="E30" s="7">
        <f>ROUND(+Nursery!F25,0)</f>
        <v>0</v>
      </c>
      <c r="F30" s="9" t="str">
        <f t="shared" si="0"/>
        <v/>
      </c>
      <c r="G30" s="7">
        <f>ROUND(SUM(Nursery!Q128:R128),0)</f>
        <v>59778</v>
      </c>
      <c r="H30" s="7">
        <f>ROUND(+Nursery!F128,0)</f>
        <v>1430</v>
      </c>
      <c r="I30" s="9">
        <f t="shared" si="1"/>
        <v>41.8</v>
      </c>
      <c r="J30" s="9"/>
      <c r="K30" s="8" t="str">
        <f t="shared" si="2"/>
        <v/>
      </c>
    </row>
    <row r="31" spans="2:12" x14ac:dyDescent="0.25">
      <c r="B31">
        <f>+Nursery!A26</f>
        <v>54</v>
      </c>
      <c r="C31" t="str">
        <f>+Nursery!B26</f>
        <v>FORKS COMMUNITY HOSPITAL</v>
      </c>
      <c r="D31" s="7">
        <f>ROUND(SUM(Nursery!Q26:R26),0)</f>
        <v>10048</v>
      </c>
      <c r="E31" s="7">
        <f>ROUND(+Nursery!F26,0)</f>
        <v>102</v>
      </c>
      <c r="F31" s="9">
        <f t="shared" si="0"/>
        <v>98.51</v>
      </c>
      <c r="G31" s="7">
        <f>ROUND(SUM(Nursery!Q129:R129),0)</f>
        <v>13813</v>
      </c>
      <c r="H31" s="7">
        <f>ROUND(+Nursery!F129,0)</f>
        <v>127</v>
      </c>
      <c r="I31" s="9">
        <f t="shared" si="1"/>
        <v>108.76</v>
      </c>
      <c r="J31" s="9"/>
      <c r="K31" s="8">
        <f t="shared" si="2"/>
        <v>0.1041</v>
      </c>
    </row>
    <row r="32" spans="2:12" x14ac:dyDescent="0.25">
      <c r="B32">
        <f>+Nursery!A27</f>
        <v>56</v>
      </c>
      <c r="C32" t="str">
        <f>+Nursery!B27</f>
        <v>WILLAPA HARBOR HOSPITAL</v>
      </c>
      <c r="D32" s="7">
        <f>ROUND(SUM(Nursery!Q27:R27),0)</f>
        <v>0</v>
      </c>
      <c r="E32" s="7">
        <f>ROUND(+Nursery!F27,0)</f>
        <v>0</v>
      </c>
      <c r="F32" s="9" t="str">
        <f t="shared" si="0"/>
        <v/>
      </c>
      <c r="G32" s="7">
        <f>ROUND(SUM(Nursery!Q130:R130),0)</f>
        <v>0</v>
      </c>
      <c r="H32" s="7">
        <f>ROUND(+Nursery!F130,0)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58</v>
      </c>
      <c r="C33" t="str">
        <f>+Nursery!B28</f>
        <v>VIRGINIA MASON MEMORIAL</v>
      </c>
      <c r="D33" s="7">
        <f>ROUND(SUM(Nursery!Q28:R28),0)</f>
        <v>0</v>
      </c>
      <c r="E33" s="7">
        <f>ROUND(+Nursery!F28,0)</f>
        <v>0</v>
      </c>
      <c r="F33" s="9" t="str">
        <f t="shared" si="0"/>
        <v/>
      </c>
      <c r="G33" s="7">
        <f>ROUND(SUM(Nursery!Q131:R131),0)</f>
        <v>0</v>
      </c>
      <c r="H33" s="7">
        <f>ROUND(+Nursery!F131,0)</f>
        <v>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63</v>
      </c>
      <c r="C34" t="str">
        <f>+Nursery!B29</f>
        <v>GRAYS HARBOR COMMUNITY HOSPITAL</v>
      </c>
      <c r="D34" s="7">
        <f>ROUND(SUM(Nursery!Q29:R29),0)</f>
        <v>0</v>
      </c>
      <c r="E34" s="7">
        <f>ROUND(+Nursery!F29,0)</f>
        <v>846</v>
      </c>
      <c r="F34" s="9" t="str">
        <f t="shared" si="0"/>
        <v/>
      </c>
      <c r="G34" s="7">
        <f>ROUND(SUM(Nursery!Q132:R132),0)</f>
        <v>0</v>
      </c>
      <c r="H34" s="7">
        <f>ROUND(+Nursery!F132,0)</f>
        <v>776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78</v>
      </c>
      <c r="C35" t="str">
        <f>+Nursery!B30</f>
        <v>SAMARITAN HEALTHCARE</v>
      </c>
      <c r="D35" s="7">
        <f>ROUND(SUM(Nursery!Q30:R30),0)</f>
        <v>228346</v>
      </c>
      <c r="E35" s="7">
        <f>ROUND(+Nursery!F30,0)</f>
        <v>1778</v>
      </c>
      <c r="F35" s="9">
        <f t="shared" si="0"/>
        <v>128.43</v>
      </c>
      <c r="G35" s="7">
        <f>ROUND(SUM(Nursery!Q133:R133),0)</f>
        <v>4734311</v>
      </c>
      <c r="H35" s="7">
        <f>ROUND(+Nursery!F133,0)</f>
        <v>1764</v>
      </c>
      <c r="I35" s="9">
        <f t="shared" si="1"/>
        <v>2683.85</v>
      </c>
      <c r="J35" s="9"/>
      <c r="K35" s="8">
        <f t="shared" si="2"/>
        <v>19.897400000000001</v>
      </c>
    </row>
    <row r="36" spans="2:11" x14ac:dyDescent="0.25">
      <c r="B36">
        <f>+Nursery!A31</f>
        <v>79</v>
      </c>
      <c r="C36" t="str">
        <f>+Nursery!B31</f>
        <v>OCEAN BEACH HOSPITAL</v>
      </c>
      <c r="D36" s="7">
        <f>ROUND(SUM(Nursery!Q31:R31),0)</f>
        <v>0</v>
      </c>
      <c r="E36" s="7">
        <f>ROUND(+Nursery!F31,0)</f>
        <v>0</v>
      </c>
      <c r="F36" s="9" t="str">
        <f t="shared" si="0"/>
        <v/>
      </c>
      <c r="G36" s="7">
        <f>ROUND(SUM(Nursery!Q134:R134),0)</f>
        <v>0</v>
      </c>
      <c r="H36" s="7">
        <f>ROUND(+Nursery!F134,0)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80</v>
      </c>
      <c r="C37" t="str">
        <f>+Nursery!B32</f>
        <v>ODESSA MEMORIAL HEALTHCARE CENTER</v>
      </c>
      <c r="D37" s="7">
        <f>ROUND(SUM(Nursery!Q32:R32),0)</f>
        <v>0</v>
      </c>
      <c r="E37" s="7">
        <f>ROUND(+Nursery!F32,0)</f>
        <v>0</v>
      </c>
      <c r="F37" s="9" t="str">
        <f t="shared" si="0"/>
        <v/>
      </c>
      <c r="G37" s="7">
        <f>ROUND(SUM(Nursery!Q135:R135),0)</f>
        <v>0</v>
      </c>
      <c r="H37" s="7">
        <f>ROUND(+Nursery!F135,0)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81</v>
      </c>
      <c r="C38" t="str">
        <f>+Nursery!B33</f>
        <v>MULTICARE GOOD SAMARITAN</v>
      </c>
      <c r="D38" s="7">
        <f>ROUND(SUM(Nursery!Q33:R33),0)</f>
        <v>0</v>
      </c>
      <c r="E38" s="7">
        <f>ROUND(+Nursery!F33,0)</f>
        <v>0</v>
      </c>
      <c r="F38" s="9" t="str">
        <f t="shared" si="0"/>
        <v/>
      </c>
      <c r="G38" s="7">
        <f>ROUND(SUM(Nursery!Q136:R136),0)</f>
        <v>0</v>
      </c>
      <c r="H38" s="7">
        <f>ROUND(+Nursery!F136,0)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82</v>
      </c>
      <c r="C39" t="str">
        <f>+Nursery!B34</f>
        <v>GARFIELD COUNTY MEMORIAL HOSPITAL</v>
      </c>
      <c r="D39" s="7">
        <f>ROUND(SUM(Nursery!Q34:R34),0)</f>
        <v>0</v>
      </c>
      <c r="E39" s="7">
        <f>ROUND(+Nursery!F34,0)</f>
        <v>0</v>
      </c>
      <c r="F39" s="9" t="str">
        <f t="shared" si="0"/>
        <v/>
      </c>
      <c r="G39" s="7">
        <f>ROUND(SUM(Nursery!Q137:R137),0)</f>
        <v>0</v>
      </c>
      <c r="H39" s="7">
        <f>ROUND(+Nursery!F137,0)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84</v>
      </c>
      <c r="C40" t="str">
        <f>+Nursery!B35</f>
        <v>PROVIDENCE REGIONAL MEDICAL CENTER EVERETT</v>
      </c>
      <c r="D40" s="7">
        <f>ROUND(SUM(Nursery!Q35:R35),0)</f>
        <v>0</v>
      </c>
      <c r="E40" s="7">
        <f>ROUND(+Nursery!F35,0)</f>
        <v>5870</v>
      </c>
      <c r="F40" s="9" t="str">
        <f t="shared" si="0"/>
        <v/>
      </c>
      <c r="G40" s="7">
        <f>ROUND(SUM(Nursery!Q138:R138),0)</f>
        <v>0</v>
      </c>
      <c r="H40" s="7">
        <f>ROUND(+Nursery!F138,0)</f>
        <v>6250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85</v>
      </c>
      <c r="C41" t="str">
        <f>+Nursery!B36</f>
        <v>JEFFERSON HEALTHCARE</v>
      </c>
      <c r="D41" s="7">
        <f>ROUND(SUM(Nursery!Q36:R36),0)</f>
        <v>19167</v>
      </c>
      <c r="E41" s="7">
        <f>ROUND(+Nursery!F36,0)</f>
        <v>226</v>
      </c>
      <c r="F41" s="9">
        <f t="shared" si="0"/>
        <v>84.81</v>
      </c>
      <c r="G41" s="7">
        <f>ROUND(SUM(Nursery!Q139:R139),0)</f>
        <v>18465</v>
      </c>
      <c r="H41" s="7">
        <f>ROUND(+Nursery!F139,0)</f>
        <v>191</v>
      </c>
      <c r="I41" s="9">
        <f t="shared" si="1"/>
        <v>96.68</v>
      </c>
      <c r="J41" s="9"/>
      <c r="K41" s="8">
        <f t="shared" si="2"/>
        <v>0.14000000000000001</v>
      </c>
    </row>
    <row r="42" spans="2:11" x14ac:dyDescent="0.25">
      <c r="B42">
        <f>+Nursery!A37</f>
        <v>96</v>
      </c>
      <c r="C42" t="str">
        <f>+Nursery!B37</f>
        <v>SKYLINE HOSPITAL</v>
      </c>
      <c r="D42" s="7">
        <f>ROUND(SUM(Nursery!Q37:R37),0)</f>
        <v>0</v>
      </c>
      <c r="E42" s="7">
        <f>ROUND(+Nursery!F37,0)</f>
        <v>0</v>
      </c>
      <c r="F42" s="9" t="str">
        <f t="shared" si="0"/>
        <v/>
      </c>
      <c r="G42" s="7">
        <f>ROUND(SUM(Nursery!Q140:R140),0)</f>
        <v>0</v>
      </c>
      <c r="H42" s="7">
        <f>ROUND(+Nursery!F140,0)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102</v>
      </c>
      <c r="C43" t="str">
        <f>+Nursery!B38</f>
        <v>ASTRIA REGIONAL MEDICAL CENTER</v>
      </c>
      <c r="D43" s="7">
        <f>ROUND(SUM(Nursery!Q38:R38),0)</f>
        <v>0</v>
      </c>
      <c r="E43" s="7">
        <f>ROUND(+Nursery!F38,0)</f>
        <v>0</v>
      </c>
      <c r="F43" s="9" t="str">
        <f t="shared" si="0"/>
        <v/>
      </c>
      <c r="G43" s="7">
        <f>ROUND(SUM(Nursery!Q141:R141),0)</f>
        <v>0</v>
      </c>
      <c r="H43" s="7">
        <f>ROUND(+Nursery!F141,0)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104</v>
      </c>
      <c r="C44" t="str">
        <f>+Nursery!B39</f>
        <v>VALLEY GENERAL HOSPITAL</v>
      </c>
      <c r="D44" s="7">
        <f>ROUND(SUM(Nursery!Q39:R39),0)</f>
        <v>0</v>
      </c>
      <c r="E44" s="7">
        <f>ROUND(+Nursery!F39,0)</f>
        <v>0</v>
      </c>
      <c r="F44" s="9" t="str">
        <f t="shared" si="0"/>
        <v/>
      </c>
      <c r="G44" s="7">
        <f>ROUND(SUM(Nursery!Q142:R142),0)</f>
        <v>0</v>
      </c>
      <c r="H44" s="7">
        <f>ROUND(+Nursery!F142,0)</f>
        <v>0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+Nursery!A40</f>
        <v>106</v>
      </c>
      <c r="C45" t="str">
        <f>+Nursery!B40</f>
        <v>CASCADE VALLEY HOSPITAL</v>
      </c>
      <c r="D45" s="7">
        <f>ROUND(SUM(Nursery!Q40:R40),0)</f>
        <v>0</v>
      </c>
      <c r="E45" s="7">
        <f>ROUND(+Nursery!F40,0)</f>
        <v>0</v>
      </c>
      <c r="F45" s="9" t="str">
        <f t="shared" si="0"/>
        <v/>
      </c>
      <c r="G45" s="7">
        <f>ROUND(SUM(Nursery!Q143:R143),0)</f>
        <v>24464</v>
      </c>
      <c r="H45" s="7">
        <f>ROUND(+Nursery!F143,0)</f>
        <v>268</v>
      </c>
      <c r="I45" s="9">
        <f t="shared" si="1"/>
        <v>91.28</v>
      </c>
      <c r="J45" s="9"/>
      <c r="K45" s="8" t="str">
        <f t="shared" si="2"/>
        <v/>
      </c>
    </row>
    <row r="46" spans="2:11" x14ac:dyDescent="0.25">
      <c r="B46">
        <f>+Nursery!A41</f>
        <v>107</v>
      </c>
      <c r="C46" t="str">
        <f>+Nursery!B41</f>
        <v>NORTH VALLEY HOSPITAL</v>
      </c>
      <c r="D46" s="7">
        <f>ROUND(SUM(Nursery!Q41:R41),0)</f>
        <v>0</v>
      </c>
      <c r="E46" s="7">
        <f>ROUND(+Nursery!F41,0)</f>
        <v>0</v>
      </c>
      <c r="F46" s="9" t="str">
        <f t="shared" si="0"/>
        <v/>
      </c>
      <c r="G46" s="7">
        <f>ROUND(SUM(Nursery!Q144:R144),0)</f>
        <v>0</v>
      </c>
      <c r="H46" s="7">
        <f>ROUND(+Nursery!F144,0)</f>
        <v>60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108</v>
      </c>
      <c r="C47" t="str">
        <f>+Nursery!B42</f>
        <v>TRI-STATE MEMORIAL HOSPITAL</v>
      </c>
      <c r="D47" s="7">
        <f>ROUND(SUM(Nursery!Q42:R42),0)</f>
        <v>0</v>
      </c>
      <c r="E47" s="7">
        <f>ROUND(+Nursery!F42,0)</f>
        <v>0</v>
      </c>
      <c r="F47" s="9" t="str">
        <f t="shared" si="0"/>
        <v/>
      </c>
      <c r="G47" s="7">
        <f>ROUND(SUM(Nursery!Q145:R145),0)</f>
        <v>0</v>
      </c>
      <c r="H47" s="7">
        <f>ROUND(+Nursery!F145,0)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111</v>
      </c>
      <c r="C48" t="str">
        <f>+Nursery!B43</f>
        <v>EAST ADAMS RURAL HEALTHCARE</v>
      </c>
      <c r="D48" s="7">
        <f>ROUND(SUM(Nursery!Q43:R43),0)</f>
        <v>0</v>
      </c>
      <c r="E48" s="7">
        <f>ROUND(+Nursery!F43,0)</f>
        <v>0</v>
      </c>
      <c r="F48" s="9" t="str">
        <f t="shared" si="0"/>
        <v/>
      </c>
      <c r="G48" s="7">
        <f>ROUND(SUM(Nursery!Q146:R146),0)</f>
        <v>0</v>
      </c>
      <c r="H48" s="7">
        <f>ROUND(+Nursery!F146,0)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125</v>
      </c>
      <c r="C49" t="str">
        <f>+Nursery!B44</f>
        <v>OTHELLO COMMUNITY HOSPITAL</v>
      </c>
      <c r="D49" s="7">
        <f>ROUND(SUM(Nursery!Q44:R44),0)</f>
        <v>0</v>
      </c>
      <c r="E49" s="7">
        <f>ROUND(+Nursery!F44,0)</f>
        <v>0</v>
      </c>
      <c r="F49" s="9" t="str">
        <f t="shared" si="0"/>
        <v/>
      </c>
      <c r="G49" s="7">
        <f>ROUND(SUM(Nursery!Q147:R147),0)</f>
        <v>0</v>
      </c>
      <c r="H49" s="7">
        <f>ROUND(+Nursery!F147,0)</f>
        <v>0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+Nursery!A45</f>
        <v>126</v>
      </c>
      <c r="C50" t="str">
        <f>+Nursery!B45</f>
        <v>HIGHLINE MEDICAL CENTER</v>
      </c>
      <c r="D50" s="7">
        <f>ROUND(SUM(Nursery!Q45:R45),0)</f>
        <v>45892</v>
      </c>
      <c r="E50" s="7">
        <f>ROUND(+Nursery!F45,0)</f>
        <v>1677</v>
      </c>
      <c r="F50" s="9">
        <f t="shared" si="0"/>
        <v>27.37</v>
      </c>
      <c r="G50" s="7">
        <f>ROUND(SUM(Nursery!Q148:R148),0)</f>
        <v>55061</v>
      </c>
      <c r="H50" s="7">
        <f>ROUND(+Nursery!F148,0)</f>
        <v>1538</v>
      </c>
      <c r="I50" s="9">
        <f t="shared" si="1"/>
        <v>35.799999999999997</v>
      </c>
      <c r="J50" s="9"/>
      <c r="K50" s="8">
        <f t="shared" si="2"/>
        <v>0.308</v>
      </c>
    </row>
    <row r="51" spans="2:11" x14ac:dyDescent="0.25">
      <c r="B51">
        <f>+Nursery!A46</f>
        <v>128</v>
      </c>
      <c r="C51" t="str">
        <f>+Nursery!B46</f>
        <v>UNIVERSITY OF WASHINGTON MEDICAL CENTER</v>
      </c>
      <c r="D51" s="7">
        <f>ROUND(SUM(Nursery!Q46:R46),0)</f>
        <v>0</v>
      </c>
      <c r="E51" s="7">
        <f>ROUND(+Nursery!F46,0)</f>
        <v>3217</v>
      </c>
      <c r="F51" s="9" t="str">
        <f t="shared" si="0"/>
        <v/>
      </c>
      <c r="G51" s="7">
        <f>ROUND(SUM(Nursery!Q149:R149),0)</f>
        <v>0</v>
      </c>
      <c r="H51" s="7">
        <f>ROUND(+Nursery!F149,0)</f>
        <v>3073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129</v>
      </c>
      <c r="C52" t="str">
        <f>+Nursery!B47</f>
        <v>QUINCY VALLEY MEDICAL CENTER</v>
      </c>
      <c r="D52" s="7">
        <f>ROUND(SUM(Nursery!Q47:R47),0)</f>
        <v>0</v>
      </c>
      <c r="E52" s="7">
        <f>ROUND(+Nursery!F47,0)</f>
        <v>0</v>
      </c>
      <c r="F52" s="9" t="str">
        <f t="shared" si="0"/>
        <v/>
      </c>
      <c r="G52" s="7">
        <f>ROUND(SUM(Nursery!Q150:R150),0)</f>
        <v>0</v>
      </c>
      <c r="H52" s="7">
        <f>ROUND(+Nursery!F150,0)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130</v>
      </c>
      <c r="C53" t="str">
        <f>+Nursery!B48</f>
        <v>UW MEDICINE/NORTHWEST HOSPITAL</v>
      </c>
      <c r="D53" s="7">
        <f>ROUND(SUM(Nursery!Q48:R48),0)</f>
        <v>0</v>
      </c>
      <c r="E53" s="7">
        <f>ROUND(+Nursery!F48,0)</f>
        <v>0</v>
      </c>
      <c r="F53" s="9" t="str">
        <f t="shared" si="0"/>
        <v/>
      </c>
      <c r="G53" s="7">
        <f>ROUND(SUM(Nursery!Q151:R151),0)</f>
        <v>0</v>
      </c>
      <c r="H53" s="7">
        <f>ROUND(+Nursery!F151,0)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131</v>
      </c>
      <c r="C54" t="str">
        <f>+Nursery!B49</f>
        <v>OVERLAKE HOSPITAL MEDICAL CENTER</v>
      </c>
      <c r="D54" s="7">
        <f>ROUND(SUM(Nursery!Q49:R49),0)</f>
        <v>0</v>
      </c>
      <c r="E54" s="7">
        <f>ROUND(+Nursery!F49,0)</f>
        <v>5589</v>
      </c>
      <c r="F54" s="9" t="str">
        <f t="shared" si="0"/>
        <v/>
      </c>
      <c r="G54" s="7">
        <f>ROUND(SUM(Nursery!Q152:R152),0)</f>
        <v>0</v>
      </c>
      <c r="H54" s="7">
        <f>ROUND(+Nursery!F152,0)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132</v>
      </c>
      <c r="C55" t="str">
        <f>+Nursery!B50</f>
        <v>ST CLARE HOSPITAL</v>
      </c>
      <c r="D55" s="7">
        <f>ROUND(SUM(Nursery!Q50:R50),0)</f>
        <v>0</v>
      </c>
      <c r="E55" s="7">
        <f>ROUND(+Nursery!F50,0)</f>
        <v>0</v>
      </c>
      <c r="F55" s="9" t="str">
        <f t="shared" si="0"/>
        <v/>
      </c>
      <c r="G55" s="7">
        <f>ROUND(SUM(Nursery!Q153:R153),0)</f>
        <v>0</v>
      </c>
      <c r="H55" s="7">
        <f>ROUND(+Nursery!F153,0)</f>
        <v>0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134</v>
      </c>
      <c r="C56" t="str">
        <f>+Nursery!B51</f>
        <v>ISLAND HOSPITAL</v>
      </c>
      <c r="D56" s="7">
        <f>ROUND(SUM(Nursery!Q51:R51),0)</f>
        <v>45700</v>
      </c>
      <c r="E56" s="7">
        <f>ROUND(+Nursery!F51,0)</f>
        <v>732</v>
      </c>
      <c r="F56" s="9">
        <f t="shared" si="0"/>
        <v>62.43</v>
      </c>
      <c r="G56" s="7">
        <f>ROUND(SUM(Nursery!Q154:R154),0)</f>
        <v>41126</v>
      </c>
      <c r="H56" s="7">
        <f>ROUND(+Nursery!F154,0)</f>
        <v>704</v>
      </c>
      <c r="I56" s="9">
        <f t="shared" si="1"/>
        <v>58.42</v>
      </c>
      <c r="J56" s="9"/>
      <c r="K56" s="8">
        <f t="shared" si="2"/>
        <v>-6.4199999999999993E-2</v>
      </c>
    </row>
    <row r="57" spans="2:11" x14ac:dyDescent="0.25">
      <c r="B57">
        <f>+Nursery!A52</f>
        <v>137</v>
      </c>
      <c r="C57" t="str">
        <f>+Nursery!B52</f>
        <v>LINCOLN HOSPITAL</v>
      </c>
      <c r="D57" s="7">
        <f>ROUND(SUM(Nursery!Q52:R52),0)</f>
        <v>0</v>
      </c>
      <c r="E57" s="7">
        <f>ROUND(+Nursery!F52,0)</f>
        <v>0</v>
      </c>
      <c r="F57" s="9" t="str">
        <f t="shared" si="0"/>
        <v/>
      </c>
      <c r="G57" s="7">
        <f>ROUND(SUM(Nursery!Q155:R155),0)</f>
        <v>0</v>
      </c>
      <c r="H57" s="7">
        <f>ROUND(+Nursery!F155,0)</f>
        <v>0</v>
      </c>
      <c r="I57" s="9" t="str">
        <f t="shared" si="1"/>
        <v/>
      </c>
      <c r="J57" s="9"/>
      <c r="K57" s="8" t="str">
        <f t="shared" si="2"/>
        <v/>
      </c>
    </row>
    <row r="58" spans="2:11" x14ac:dyDescent="0.25">
      <c r="B58">
        <f>+Nursery!A53</f>
        <v>138</v>
      </c>
      <c r="C58" t="str">
        <f>+Nursery!B53</f>
        <v>SWEDISH EDMONDS</v>
      </c>
      <c r="D58" s="7">
        <f>ROUND(SUM(Nursery!Q53:R53),0)</f>
        <v>6363338</v>
      </c>
      <c r="E58" s="7">
        <f>ROUND(+Nursery!F53,0)</f>
        <v>1827</v>
      </c>
      <c r="F58" s="9">
        <f t="shared" si="0"/>
        <v>3482.94</v>
      </c>
      <c r="G58" s="7">
        <f>ROUND(SUM(Nursery!Q156:R156),0)</f>
        <v>3680593</v>
      </c>
      <c r="H58" s="7">
        <f>ROUND(+Nursery!F156,0)</f>
        <v>1919</v>
      </c>
      <c r="I58" s="9">
        <f t="shared" si="1"/>
        <v>1917.97</v>
      </c>
      <c r="J58" s="9"/>
      <c r="K58" s="8">
        <f t="shared" si="2"/>
        <v>-0.44929999999999998</v>
      </c>
    </row>
    <row r="59" spans="2:11" x14ac:dyDescent="0.25">
      <c r="B59">
        <f>+Nursery!A54</f>
        <v>139</v>
      </c>
      <c r="C59" t="str">
        <f>+Nursery!B54</f>
        <v>PROVIDENCE HOLY FAMILY HOSPITAL</v>
      </c>
      <c r="D59" s="7">
        <f>ROUND(SUM(Nursery!Q54:R54),0)</f>
        <v>0</v>
      </c>
      <c r="E59" s="7">
        <f>ROUND(+Nursery!F54,0)</f>
        <v>0</v>
      </c>
      <c r="F59" s="9" t="str">
        <f t="shared" si="0"/>
        <v/>
      </c>
      <c r="G59" s="7">
        <f>ROUND(SUM(Nursery!Q157:R157),0)</f>
        <v>0</v>
      </c>
      <c r="H59" s="7">
        <f>ROUND(+Nursery!F157,0)</f>
        <v>2981</v>
      </c>
      <c r="I59" s="9" t="str">
        <f t="shared" si="1"/>
        <v/>
      </c>
      <c r="J59" s="9"/>
      <c r="K59" s="8" t="str">
        <f t="shared" si="2"/>
        <v/>
      </c>
    </row>
    <row r="60" spans="2:11" x14ac:dyDescent="0.25">
      <c r="B60">
        <f>+Nursery!A55</f>
        <v>140</v>
      </c>
      <c r="C60" t="str">
        <f>+Nursery!B55</f>
        <v>KITTITAS VALLEY HEALTHCARE</v>
      </c>
      <c r="D60" s="7">
        <f>ROUND(SUM(Nursery!Q55:R55),0)</f>
        <v>367130</v>
      </c>
      <c r="E60" s="7">
        <f>ROUND(+Nursery!F55,0)</f>
        <v>617</v>
      </c>
      <c r="F60" s="9">
        <f t="shared" si="0"/>
        <v>595.02</v>
      </c>
      <c r="G60" s="7">
        <f>ROUND(SUM(Nursery!Q158:R158),0)</f>
        <v>712503</v>
      </c>
      <c r="H60" s="7">
        <f>ROUND(+Nursery!F158,0)</f>
        <v>478</v>
      </c>
      <c r="I60" s="9">
        <f t="shared" si="1"/>
        <v>1490.59</v>
      </c>
      <c r="J60" s="9"/>
      <c r="K60" s="8">
        <f t="shared" si="2"/>
        <v>1.5051000000000001</v>
      </c>
    </row>
    <row r="61" spans="2:11" x14ac:dyDescent="0.25">
      <c r="B61">
        <f>+Nursery!A56</f>
        <v>141</v>
      </c>
      <c r="C61" t="str">
        <f>+Nursery!B56</f>
        <v>DAYTON GENERAL HOSPITAL</v>
      </c>
      <c r="D61" s="7">
        <f>ROUND(SUM(Nursery!Q56:R56),0)</f>
        <v>0</v>
      </c>
      <c r="E61" s="7">
        <f>ROUND(+Nursery!F56,0)</f>
        <v>0</v>
      </c>
      <c r="F61" s="9" t="str">
        <f t="shared" si="0"/>
        <v/>
      </c>
      <c r="G61" s="7">
        <f>ROUND(SUM(Nursery!Q159:R159),0)</f>
        <v>0</v>
      </c>
      <c r="H61" s="7">
        <f>ROUND(+Nursery!F159,0)</f>
        <v>0</v>
      </c>
      <c r="I61" s="9" t="str">
        <f t="shared" si="1"/>
        <v/>
      </c>
      <c r="J61" s="9"/>
      <c r="K61" s="8" t="str">
        <f t="shared" si="2"/>
        <v/>
      </c>
    </row>
    <row r="62" spans="2:11" x14ac:dyDescent="0.25">
      <c r="B62">
        <f>+Nursery!A57</f>
        <v>142</v>
      </c>
      <c r="C62" t="str">
        <f>+Nursery!B57</f>
        <v>HARRISON MEDICAL CENTER</v>
      </c>
      <c r="D62" s="7">
        <f>ROUND(SUM(Nursery!Q57:R57),0)</f>
        <v>14397785</v>
      </c>
      <c r="E62" s="7">
        <f>ROUND(+Nursery!F57,0)</f>
        <v>3468</v>
      </c>
      <c r="F62" s="9">
        <f t="shared" si="0"/>
        <v>4151.6099999999997</v>
      </c>
      <c r="G62" s="7">
        <f>ROUND(SUM(Nursery!Q160:R160),0)</f>
        <v>16655292</v>
      </c>
      <c r="H62" s="7">
        <f>ROUND(+Nursery!F160,0)</f>
        <v>3618</v>
      </c>
      <c r="I62" s="9">
        <f t="shared" si="1"/>
        <v>4603.45</v>
      </c>
      <c r="J62" s="9"/>
      <c r="K62" s="8">
        <f t="shared" si="2"/>
        <v>0.10879999999999999</v>
      </c>
    </row>
    <row r="63" spans="2:11" x14ac:dyDescent="0.25">
      <c r="B63">
        <f>+Nursery!A58</f>
        <v>145</v>
      </c>
      <c r="C63" t="str">
        <f>+Nursery!B58</f>
        <v>PEACEHEALTH ST JOSEPH MEDICAL CENTER</v>
      </c>
      <c r="D63" s="7">
        <f>ROUND(SUM(Nursery!Q58:R58),0)</f>
        <v>1974310</v>
      </c>
      <c r="E63" s="7">
        <f>ROUND(+Nursery!F58,0)</f>
        <v>3535</v>
      </c>
      <c r="F63" s="9">
        <f t="shared" si="0"/>
        <v>558.5</v>
      </c>
      <c r="G63" s="7">
        <f>ROUND(SUM(Nursery!Q161:R161),0)</f>
        <v>1813368</v>
      </c>
      <c r="H63" s="7">
        <f>ROUND(+Nursery!F161,0)</f>
        <v>3532</v>
      </c>
      <c r="I63" s="9">
        <f t="shared" si="1"/>
        <v>513.41</v>
      </c>
      <c r="J63" s="9"/>
      <c r="K63" s="8">
        <f t="shared" si="2"/>
        <v>-8.0699999999999994E-2</v>
      </c>
    </row>
    <row r="64" spans="2:11" x14ac:dyDescent="0.25">
      <c r="B64">
        <f>+Nursery!A59</f>
        <v>147</v>
      </c>
      <c r="C64" t="str">
        <f>+Nursery!B59</f>
        <v>MID VALLEY HOSPITAL</v>
      </c>
      <c r="D64" s="7">
        <f>ROUND(SUM(Nursery!Q59:R59),0)</f>
        <v>20513</v>
      </c>
      <c r="E64" s="7">
        <f>ROUND(+Nursery!F59,0)</f>
        <v>353</v>
      </c>
      <c r="F64" s="9">
        <f t="shared" si="0"/>
        <v>58.11</v>
      </c>
      <c r="G64" s="7">
        <f>ROUND(SUM(Nursery!Q162:R162),0)</f>
        <v>20765</v>
      </c>
      <c r="H64" s="7">
        <f>ROUND(+Nursery!F162,0)</f>
        <v>358</v>
      </c>
      <c r="I64" s="9">
        <f t="shared" si="1"/>
        <v>58</v>
      </c>
      <c r="J64" s="9"/>
      <c r="K64" s="8">
        <f t="shared" si="2"/>
        <v>-1.9E-3</v>
      </c>
    </row>
    <row r="65" spans="2:11" x14ac:dyDescent="0.25">
      <c r="B65">
        <f>+Nursery!A60</f>
        <v>148</v>
      </c>
      <c r="C65" t="str">
        <f>+Nursery!B60</f>
        <v>KINDRED HOSPITAL SEATTLE - NORTHGATE</v>
      </c>
      <c r="D65" s="7">
        <f>ROUND(SUM(Nursery!Q60:R60),0)</f>
        <v>0</v>
      </c>
      <c r="E65" s="7">
        <f>ROUND(+Nursery!F60,0)</f>
        <v>0</v>
      </c>
      <c r="F65" s="9" t="str">
        <f t="shared" si="0"/>
        <v/>
      </c>
      <c r="G65" s="7">
        <f>ROUND(SUM(Nursery!Q163:R163),0)</f>
        <v>0</v>
      </c>
      <c r="H65" s="7">
        <f>ROUND(+Nursery!F163,0)</f>
        <v>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150</v>
      </c>
      <c r="C66" t="str">
        <f>+Nursery!B61</f>
        <v>COULEE MEDICAL CENTER</v>
      </c>
      <c r="D66" s="7">
        <f>ROUND(SUM(Nursery!Q61:R61),0)</f>
        <v>15531</v>
      </c>
      <c r="E66" s="7">
        <f>ROUND(+Nursery!F61,0)</f>
        <v>84</v>
      </c>
      <c r="F66" s="9">
        <f t="shared" si="0"/>
        <v>184.89</v>
      </c>
      <c r="G66" s="7">
        <f>ROUND(SUM(Nursery!Q164:R164),0)</f>
        <v>29072</v>
      </c>
      <c r="H66" s="7">
        <f>ROUND(+Nursery!F164,0)</f>
        <v>128</v>
      </c>
      <c r="I66" s="9">
        <f t="shared" si="1"/>
        <v>227.13</v>
      </c>
      <c r="J66" s="9"/>
      <c r="K66" s="8">
        <f t="shared" si="2"/>
        <v>0.22850000000000001</v>
      </c>
    </row>
    <row r="67" spans="2:11" x14ac:dyDescent="0.25">
      <c r="B67">
        <f>+Nursery!A62</f>
        <v>152</v>
      </c>
      <c r="C67" t="str">
        <f>+Nursery!B62</f>
        <v>MASON GENERAL HOSPITAL</v>
      </c>
      <c r="D67" s="7">
        <f>ROUND(SUM(Nursery!Q62:R62),0)</f>
        <v>142865</v>
      </c>
      <c r="E67" s="7">
        <f>ROUND(+Nursery!F62,0)</f>
        <v>544</v>
      </c>
      <c r="F67" s="9">
        <f t="shared" si="0"/>
        <v>262.62</v>
      </c>
      <c r="G67" s="7">
        <f>ROUND(SUM(Nursery!Q165:R165),0)</f>
        <v>147855</v>
      </c>
      <c r="H67" s="7">
        <f>ROUND(+Nursery!F165,0)</f>
        <v>604</v>
      </c>
      <c r="I67" s="9">
        <f t="shared" si="1"/>
        <v>244.79</v>
      </c>
      <c r="J67" s="9"/>
      <c r="K67" s="8">
        <f t="shared" si="2"/>
        <v>-6.7900000000000002E-2</v>
      </c>
    </row>
    <row r="68" spans="2:11" x14ac:dyDescent="0.25">
      <c r="B68">
        <f>+Nursery!A63</f>
        <v>153</v>
      </c>
      <c r="C68" t="str">
        <f>+Nursery!B63</f>
        <v>WHITMAN HOSPITAL AND MEDICAL CENTER</v>
      </c>
      <c r="D68" s="7">
        <f>ROUND(SUM(Nursery!Q63:R63),0)</f>
        <v>18490</v>
      </c>
      <c r="E68" s="7">
        <f>ROUND(+Nursery!F63,0)</f>
        <v>67</v>
      </c>
      <c r="F68" s="9">
        <f t="shared" si="0"/>
        <v>275.97000000000003</v>
      </c>
      <c r="G68" s="7">
        <f>ROUND(SUM(Nursery!Q166:R166),0)</f>
        <v>19435</v>
      </c>
      <c r="H68" s="7">
        <f>ROUND(+Nursery!F166,0)</f>
        <v>69</v>
      </c>
      <c r="I68" s="9">
        <f t="shared" si="1"/>
        <v>281.67</v>
      </c>
      <c r="J68" s="9"/>
      <c r="K68" s="8">
        <f t="shared" si="2"/>
        <v>2.07E-2</v>
      </c>
    </row>
    <row r="69" spans="2:11" x14ac:dyDescent="0.25">
      <c r="B69">
        <f>+Nursery!A64</f>
        <v>155</v>
      </c>
      <c r="C69" t="str">
        <f>+Nursery!B64</f>
        <v>UW MEDICINE/VALLEY MEDICAL CENTER</v>
      </c>
      <c r="D69" s="7">
        <f>ROUND(SUM(Nursery!Q64:R64),0)</f>
        <v>0</v>
      </c>
      <c r="E69" s="7">
        <f>ROUND(+Nursery!F64,0)</f>
        <v>0</v>
      </c>
      <c r="F69" s="9" t="str">
        <f t="shared" si="0"/>
        <v/>
      </c>
      <c r="G69" s="7">
        <f>ROUND(SUM(Nursery!Q167:R167),0)</f>
        <v>0</v>
      </c>
      <c r="H69" s="7">
        <f>ROUND(+Nursery!F167,0)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+Nursery!A65</f>
        <v>156</v>
      </c>
      <c r="C70" t="str">
        <f>+Nursery!B65</f>
        <v>WHIDBEYHEALTH MEDICAL CENTER</v>
      </c>
      <c r="D70" s="7">
        <f>ROUND(SUM(Nursery!Q65:R65),0)</f>
        <v>343662</v>
      </c>
      <c r="E70" s="7">
        <f>ROUND(+Nursery!F65,0)</f>
        <v>374</v>
      </c>
      <c r="F70" s="9">
        <f t="shared" si="0"/>
        <v>918.88</v>
      </c>
      <c r="G70" s="7">
        <f>ROUND(SUM(Nursery!Q168:R168),0)</f>
        <v>297053</v>
      </c>
      <c r="H70" s="7">
        <f>ROUND(+Nursery!F168,0)</f>
        <v>328</v>
      </c>
      <c r="I70" s="9">
        <f t="shared" si="1"/>
        <v>905.65</v>
      </c>
      <c r="J70" s="9"/>
      <c r="K70" s="8">
        <f t="shared" si="2"/>
        <v>-1.44E-2</v>
      </c>
    </row>
    <row r="71" spans="2:11" x14ac:dyDescent="0.25">
      <c r="B71">
        <f>+Nursery!A66</f>
        <v>157</v>
      </c>
      <c r="C71" t="str">
        <f>+Nursery!B66</f>
        <v>ST LUKES REHABILIATION INSTITUTE</v>
      </c>
      <c r="D71" s="7">
        <f>ROUND(SUM(Nursery!Q66:R66),0)</f>
        <v>0</v>
      </c>
      <c r="E71" s="7">
        <f>ROUND(+Nursery!F66,0)</f>
        <v>0</v>
      </c>
      <c r="F71" s="9" t="str">
        <f t="shared" si="0"/>
        <v/>
      </c>
      <c r="G71" s="7">
        <f>ROUND(SUM(Nursery!Q169:R169),0)</f>
        <v>0</v>
      </c>
      <c r="H71" s="7">
        <f>ROUND(+Nursery!F169,0)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158</v>
      </c>
      <c r="C72" t="str">
        <f>+Nursery!B67</f>
        <v>CASCADE MEDICAL CENTER</v>
      </c>
      <c r="D72" s="7">
        <f>ROUND(SUM(Nursery!Q67:R67),0)</f>
        <v>0</v>
      </c>
      <c r="E72" s="7">
        <f>ROUND(+Nursery!F67,0)</f>
        <v>0</v>
      </c>
      <c r="F72" s="9" t="str">
        <f t="shared" si="0"/>
        <v/>
      </c>
      <c r="G72" s="7">
        <f>ROUND(SUM(Nursery!Q170:R170),0)</f>
        <v>0</v>
      </c>
      <c r="H72" s="7">
        <f>ROUND(+Nursery!F170,0)</f>
        <v>0</v>
      </c>
      <c r="I72" s="9" t="str">
        <f t="shared" si="1"/>
        <v/>
      </c>
      <c r="J72" s="9"/>
      <c r="K72" s="8" t="str">
        <f t="shared" si="2"/>
        <v/>
      </c>
    </row>
    <row r="73" spans="2:11" x14ac:dyDescent="0.25">
      <c r="B73">
        <f>+Nursery!A68</f>
        <v>159</v>
      </c>
      <c r="C73" t="str">
        <f>+Nursery!B68</f>
        <v>PROVIDENCE ST PETER HOSPITAL</v>
      </c>
      <c r="D73" s="7">
        <f>ROUND(SUM(Nursery!Q68:R68),0)</f>
        <v>4357289</v>
      </c>
      <c r="E73" s="7">
        <f>ROUND(+Nursery!F68,0)</f>
        <v>4854</v>
      </c>
      <c r="F73" s="9">
        <f t="shared" si="0"/>
        <v>897.67</v>
      </c>
      <c r="G73" s="7">
        <f>ROUND(SUM(Nursery!Q171:R171),0)</f>
        <v>4209258</v>
      </c>
      <c r="H73" s="7">
        <f>ROUND(+Nursery!F171,0)</f>
        <v>4650</v>
      </c>
      <c r="I73" s="9">
        <f t="shared" si="1"/>
        <v>905.22</v>
      </c>
      <c r="J73" s="9"/>
      <c r="K73" s="8">
        <f t="shared" si="2"/>
        <v>8.3999999999999995E-3</v>
      </c>
    </row>
    <row r="74" spans="2:11" x14ac:dyDescent="0.25">
      <c r="B74">
        <f>+Nursery!A69</f>
        <v>161</v>
      </c>
      <c r="C74" t="str">
        <f>+Nursery!B69</f>
        <v>KADLEC REGIONAL MEDICAL CENTER</v>
      </c>
      <c r="D74" s="7">
        <f>ROUND(SUM(Nursery!Q69:R69),0)</f>
        <v>0</v>
      </c>
      <c r="E74" s="7">
        <f>ROUND(+Nursery!F69,0)</f>
        <v>0</v>
      </c>
      <c r="F74" s="9" t="str">
        <f t="shared" si="0"/>
        <v/>
      </c>
      <c r="G74" s="7">
        <f>ROUND(SUM(Nursery!Q172:R172),0)</f>
        <v>160138</v>
      </c>
      <c r="H74" s="7">
        <f>ROUND(+Nursery!F172,0)</f>
        <v>4761</v>
      </c>
      <c r="I74" s="9">
        <f t="shared" si="1"/>
        <v>33.64</v>
      </c>
      <c r="J74" s="9"/>
      <c r="K74" s="8" t="str">
        <f t="shared" si="2"/>
        <v/>
      </c>
    </row>
    <row r="75" spans="2:11" x14ac:dyDescent="0.25">
      <c r="B75">
        <f>+Nursery!A70</f>
        <v>162</v>
      </c>
      <c r="C75" t="str">
        <f>+Nursery!B70</f>
        <v>PROVIDENCE SACRED HEART MEDICAL CENTER</v>
      </c>
      <c r="D75" s="7">
        <f>ROUND(SUM(Nursery!Q70:R70),0)</f>
        <v>0</v>
      </c>
      <c r="E75" s="7">
        <f>ROUND(+Nursery!F70,0)</f>
        <v>4202</v>
      </c>
      <c r="F75" s="9" t="str">
        <f t="shared" ref="F75:F109" si="3">IF(D75=0,"",IF(E75=0,"",ROUND(D75/E75,2)))</f>
        <v/>
      </c>
      <c r="G75" s="7">
        <f>ROUND(SUM(Nursery!Q173:R173),0)</f>
        <v>0</v>
      </c>
      <c r="H75" s="7">
        <f>ROUND(+Nursery!F173,0)</f>
        <v>4184</v>
      </c>
      <c r="I75" s="9" t="str">
        <f t="shared" ref="I75:I109" si="4">IF(G75=0,"",IF(H75=0,"",ROUND(G75/H75,2)))</f>
        <v/>
      </c>
      <c r="J75" s="9"/>
      <c r="K75" s="8" t="str">
        <f t="shared" ref="K75:K109" si="5">IF(D75=0,"",IF(E75=0,"",IF(G75=0,"",IF(H75=0,"",ROUND(I75/F75-1,4)))))</f>
        <v/>
      </c>
    </row>
    <row r="76" spans="2:11" x14ac:dyDescent="0.25">
      <c r="B76">
        <f>+Nursery!A71</f>
        <v>164</v>
      </c>
      <c r="C76" t="str">
        <f>+Nursery!B71</f>
        <v>EVERGREENHEALTH MEDICAL CENTER</v>
      </c>
      <c r="D76" s="7">
        <f>ROUND(SUM(Nursery!Q71:R71),0)</f>
        <v>0</v>
      </c>
      <c r="E76" s="7">
        <f>ROUND(+Nursery!F71,0)</f>
        <v>0</v>
      </c>
      <c r="F76" s="9" t="str">
        <f t="shared" si="3"/>
        <v/>
      </c>
      <c r="G76" s="7">
        <f>ROUND(SUM(Nursery!Q174:R174),0)</f>
        <v>0</v>
      </c>
      <c r="H76" s="7">
        <f>ROUND(+Nursery!F174,0)</f>
        <v>0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165</v>
      </c>
      <c r="C77" t="str">
        <f>+Nursery!B72</f>
        <v>LAKE CHELAN COMMUNITY HOSPITAL</v>
      </c>
      <c r="D77" s="7">
        <f>ROUND(SUM(Nursery!Q72:R72),0)</f>
        <v>30809</v>
      </c>
      <c r="E77" s="7">
        <f>ROUND(+Nursery!F72,0)</f>
        <v>137</v>
      </c>
      <c r="F77" s="9">
        <f t="shared" si="3"/>
        <v>224.88</v>
      </c>
      <c r="G77" s="7">
        <f>ROUND(SUM(Nursery!Q175:R175),0)</f>
        <v>35813</v>
      </c>
      <c r="H77" s="7">
        <f>ROUND(+Nursery!F175,0)</f>
        <v>180</v>
      </c>
      <c r="I77" s="9">
        <f t="shared" si="4"/>
        <v>198.96</v>
      </c>
      <c r="J77" s="9"/>
      <c r="K77" s="8">
        <f t="shared" si="5"/>
        <v>-0.1153</v>
      </c>
    </row>
    <row r="78" spans="2:11" x14ac:dyDescent="0.25">
      <c r="B78">
        <f>+Nursery!A73</f>
        <v>167</v>
      </c>
      <c r="C78" t="str">
        <f>+Nursery!B73</f>
        <v>FERRY COUNTY MEMORIAL HOSPITAL</v>
      </c>
      <c r="D78" s="7">
        <f>ROUND(SUM(Nursery!Q73:R73),0)</f>
        <v>0</v>
      </c>
      <c r="E78" s="7">
        <f>ROUND(+Nursery!F73,0)</f>
        <v>0</v>
      </c>
      <c r="F78" s="9" t="str">
        <f t="shared" si="3"/>
        <v/>
      </c>
      <c r="G78" s="7">
        <f>ROUND(SUM(Nursery!Q176:R176),0)</f>
        <v>0</v>
      </c>
      <c r="H78" s="7">
        <f>ROUND(+Nursery!F176,0)</f>
        <v>0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+Nursery!A74</f>
        <v>168</v>
      </c>
      <c r="C79" t="str">
        <f>+Nursery!B74</f>
        <v>CENTRAL WASHINGTON HOSPITAL</v>
      </c>
      <c r="D79" s="7">
        <f>ROUND(SUM(Nursery!Q74:R74),0)</f>
        <v>113704</v>
      </c>
      <c r="E79" s="7">
        <f>ROUND(+Nursery!F74,0)</f>
        <v>2145</v>
      </c>
      <c r="F79" s="9">
        <f t="shared" si="3"/>
        <v>53.01</v>
      </c>
      <c r="G79" s="7">
        <f>ROUND(SUM(Nursery!Q177:R177),0)</f>
        <v>85789</v>
      </c>
      <c r="H79" s="7">
        <f>ROUND(+Nursery!F177,0)</f>
        <v>1940</v>
      </c>
      <c r="I79" s="9">
        <f t="shared" si="4"/>
        <v>44.22</v>
      </c>
      <c r="J79" s="9"/>
      <c r="K79" s="8">
        <f t="shared" si="5"/>
        <v>-0.1658</v>
      </c>
    </row>
    <row r="80" spans="2:11" x14ac:dyDescent="0.25">
      <c r="B80">
        <f>+Nursery!A75</f>
        <v>170</v>
      </c>
      <c r="C80" t="str">
        <f>+Nursery!B75</f>
        <v>PEACEHEALTH SOUTHWEST MEDICAL CENTER</v>
      </c>
      <c r="D80" s="7">
        <f>ROUND(SUM(Nursery!Q75:R75),0)</f>
        <v>0</v>
      </c>
      <c r="E80" s="7">
        <f>ROUND(+Nursery!F75,0)</f>
        <v>0</v>
      </c>
      <c r="F80" s="9" t="str">
        <f t="shared" si="3"/>
        <v/>
      </c>
      <c r="G80" s="7">
        <f>ROUND(SUM(Nursery!Q178:R178),0)</f>
        <v>0</v>
      </c>
      <c r="H80" s="7">
        <f>ROUND(+Nursery!F178,0)</f>
        <v>0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172</v>
      </c>
      <c r="C81" t="str">
        <f>+Nursery!B76</f>
        <v>PULLMAN REGIONAL HOSPITAL</v>
      </c>
      <c r="D81" s="7">
        <f>ROUND(SUM(Nursery!Q76:R76),0)</f>
        <v>32809</v>
      </c>
      <c r="E81" s="7">
        <f>ROUND(+Nursery!F76,0)</f>
        <v>874</v>
      </c>
      <c r="F81" s="9">
        <f t="shared" si="3"/>
        <v>37.54</v>
      </c>
      <c r="G81" s="7">
        <f>ROUND(SUM(Nursery!Q179:R179),0)</f>
        <v>60711</v>
      </c>
      <c r="H81" s="7">
        <f>ROUND(+Nursery!F179,0)</f>
        <v>818</v>
      </c>
      <c r="I81" s="9">
        <f t="shared" si="4"/>
        <v>74.22</v>
      </c>
      <c r="J81" s="9"/>
      <c r="K81" s="8">
        <f t="shared" si="5"/>
        <v>0.97709999999999997</v>
      </c>
    </row>
    <row r="82" spans="2:11" x14ac:dyDescent="0.25">
      <c r="B82">
        <f>+Nursery!A77</f>
        <v>173</v>
      </c>
      <c r="C82" t="str">
        <f>+Nursery!B77</f>
        <v>MORTON GENERAL HOSPITAL</v>
      </c>
      <c r="D82" s="7">
        <f>ROUND(SUM(Nursery!Q77:R77),0)</f>
        <v>0</v>
      </c>
      <c r="E82" s="7">
        <f>ROUND(+Nursery!F77,0)</f>
        <v>0</v>
      </c>
      <c r="F82" s="9" t="str">
        <f t="shared" si="3"/>
        <v/>
      </c>
      <c r="G82" s="7">
        <f>ROUND(SUM(Nursery!Q180:R180),0)</f>
        <v>0</v>
      </c>
      <c r="H82" s="7">
        <f>ROUND(+Nursery!F180,0)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175</v>
      </c>
      <c r="C83" t="str">
        <f>+Nursery!B78</f>
        <v>MARY BRIDGE CHILDRENS HEALTH CENTER</v>
      </c>
      <c r="D83" s="7">
        <f>ROUND(SUM(Nursery!Q78:R78),0)</f>
        <v>0</v>
      </c>
      <c r="E83" s="7">
        <f>ROUND(+Nursery!F78,0)</f>
        <v>0</v>
      </c>
      <c r="F83" s="9" t="str">
        <f t="shared" si="3"/>
        <v/>
      </c>
      <c r="G83" s="7">
        <f>ROUND(SUM(Nursery!Q181:R181),0)</f>
        <v>0</v>
      </c>
      <c r="H83" s="7">
        <f>ROUND(+Nursery!F181,0)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176</v>
      </c>
      <c r="C84" t="str">
        <f>+Nursery!B79</f>
        <v>TACOMA GENERAL/ALLENMORE HOSPITAL</v>
      </c>
      <c r="D84" s="7">
        <f>ROUND(SUM(Nursery!Q79:R79),0)</f>
        <v>0</v>
      </c>
      <c r="E84" s="7">
        <f>ROUND(+Nursery!F79,0)</f>
        <v>0</v>
      </c>
      <c r="F84" s="9" t="str">
        <f t="shared" si="3"/>
        <v/>
      </c>
      <c r="G84" s="7">
        <f>ROUND(SUM(Nursery!Q182:R182),0)</f>
        <v>0</v>
      </c>
      <c r="H84" s="7">
        <f>ROUND(+Nursery!F182,0)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180</v>
      </c>
      <c r="C85" t="str">
        <f>+Nursery!B80</f>
        <v>MULTICARE VALLEY HOSPITAL</v>
      </c>
      <c r="D85" s="7">
        <f>ROUND(SUM(Nursery!Q80:R80),0)</f>
        <v>33359</v>
      </c>
      <c r="E85" s="7">
        <f>ROUND(+Nursery!F80,0)</f>
        <v>157</v>
      </c>
      <c r="F85" s="9">
        <f t="shared" si="3"/>
        <v>212.48</v>
      </c>
      <c r="G85" s="7">
        <f>ROUND(SUM(Nursery!Q183:R183),0)</f>
        <v>23904</v>
      </c>
      <c r="H85" s="7">
        <f>ROUND(+Nursery!F183,0)</f>
        <v>137</v>
      </c>
      <c r="I85" s="9">
        <f t="shared" si="4"/>
        <v>174.48</v>
      </c>
      <c r="J85" s="9"/>
      <c r="K85" s="8">
        <f t="shared" si="5"/>
        <v>-0.17879999999999999</v>
      </c>
    </row>
    <row r="86" spans="2:11" x14ac:dyDescent="0.25">
      <c r="B86">
        <f>+Nursery!A81</f>
        <v>183</v>
      </c>
      <c r="C86" t="str">
        <f>+Nursery!B81</f>
        <v>MULTICARE AUBURN MEDICAL CENTER</v>
      </c>
      <c r="D86" s="7">
        <f>ROUND(SUM(Nursery!Q81:R81),0)</f>
        <v>0</v>
      </c>
      <c r="E86" s="7">
        <f>ROUND(+Nursery!F81,0)</f>
        <v>0</v>
      </c>
      <c r="F86" s="9" t="str">
        <f t="shared" si="3"/>
        <v/>
      </c>
      <c r="G86" s="7">
        <f>ROUND(SUM(Nursery!Q184:R184),0)</f>
        <v>0</v>
      </c>
      <c r="H86" s="7">
        <f>ROUND(+Nursery!F184,0)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186</v>
      </c>
      <c r="C87" t="str">
        <f>+Nursery!B82</f>
        <v>SUMMIT PACIFIC MEDICAL CENTER</v>
      </c>
      <c r="D87" s="7">
        <f>ROUND(SUM(Nursery!Q82:R82),0)</f>
        <v>0</v>
      </c>
      <c r="E87" s="7">
        <f>ROUND(+Nursery!F82,0)</f>
        <v>0</v>
      </c>
      <c r="F87" s="9" t="str">
        <f t="shared" si="3"/>
        <v/>
      </c>
      <c r="G87" s="7">
        <f>ROUND(SUM(Nursery!Q185:R185),0)</f>
        <v>0</v>
      </c>
      <c r="H87" s="7">
        <f>ROUND(+Nursery!F185,0)</f>
        <v>0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+Nursery!A83</f>
        <v>191</v>
      </c>
      <c r="C88" t="str">
        <f>+Nursery!B83</f>
        <v>PROVIDENCE CENTRALIA HOSPITAL</v>
      </c>
      <c r="D88" s="7">
        <f>ROUND(SUM(Nursery!Q83:R83),0)</f>
        <v>44194</v>
      </c>
      <c r="E88" s="7">
        <f>ROUND(+Nursery!F83,0)</f>
        <v>1072</v>
      </c>
      <c r="F88" s="9">
        <f t="shared" si="3"/>
        <v>41.23</v>
      </c>
      <c r="G88" s="7">
        <f>ROUND(SUM(Nursery!Q186:R186),0)</f>
        <v>684</v>
      </c>
      <c r="H88" s="7">
        <f>ROUND(+Nursery!F186,0)</f>
        <v>1227</v>
      </c>
      <c r="I88" s="9">
        <f t="shared" si="4"/>
        <v>0.56000000000000005</v>
      </c>
      <c r="J88" s="9"/>
      <c r="K88" s="8">
        <f t="shared" si="5"/>
        <v>-0.98640000000000005</v>
      </c>
    </row>
    <row r="89" spans="2:11" x14ac:dyDescent="0.25">
      <c r="B89">
        <f>+Nursery!A84</f>
        <v>193</v>
      </c>
      <c r="C89" t="str">
        <f>+Nursery!B84</f>
        <v>PROVIDENCE MOUNT CARMEL HOSPITAL</v>
      </c>
      <c r="D89" s="7">
        <f>ROUND(SUM(Nursery!Q84:R84),0)</f>
        <v>0</v>
      </c>
      <c r="E89" s="7">
        <f>ROUND(+Nursery!F84,0)</f>
        <v>0</v>
      </c>
      <c r="F89" s="9" t="str">
        <f t="shared" si="3"/>
        <v/>
      </c>
      <c r="G89" s="7">
        <f>ROUND(SUM(Nursery!Q187:R187),0)</f>
        <v>10739</v>
      </c>
      <c r="H89" s="7">
        <f>ROUND(+Nursery!F187,0)</f>
        <v>361</v>
      </c>
      <c r="I89" s="9">
        <f t="shared" si="4"/>
        <v>29.75</v>
      </c>
      <c r="J89" s="9"/>
      <c r="K89" s="8" t="str">
        <f t="shared" si="5"/>
        <v/>
      </c>
    </row>
    <row r="90" spans="2:11" x14ac:dyDescent="0.25">
      <c r="B90">
        <f>+Nursery!A85</f>
        <v>194</v>
      </c>
      <c r="C90" t="str">
        <f>+Nursery!B85</f>
        <v>PROVIDENCE ST JOSEPHS HOSPITAL</v>
      </c>
      <c r="D90" s="7">
        <f>ROUND(SUM(Nursery!Q85:R85),0)</f>
        <v>0</v>
      </c>
      <c r="E90" s="7">
        <f>ROUND(+Nursery!F85,0)</f>
        <v>0</v>
      </c>
      <c r="F90" s="9" t="str">
        <f t="shared" si="3"/>
        <v/>
      </c>
      <c r="G90" s="7">
        <f>ROUND(SUM(Nursery!Q188:R188),0)</f>
        <v>0</v>
      </c>
      <c r="H90" s="7">
        <f>ROUND(+Nursery!F188,0)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195</v>
      </c>
      <c r="C91" t="str">
        <f>+Nursery!B86</f>
        <v>SNOQUALMIE VALLEY HOSPITAL</v>
      </c>
      <c r="D91" s="7">
        <f>ROUND(SUM(Nursery!Q86:R86),0)</f>
        <v>0</v>
      </c>
      <c r="E91" s="7">
        <f>ROUND(+Nursery!F86,0)</f>
        <v>0</v>
      </c>
      <c r="F91" s="9" t="str">
        <f t="shared" si="3"/>
        <v/>
      </c>
      <c r="G91" s="7">
        <f>ROUND(SUM(Nursery!Q189:R189),0)</f>
        <v>0</v>
      </c>
      <c r="H91" s="7">
        <f>ROUND(+Nursery!F189,0)</f>
        <v>0</v>
      </c>
      <c r="I91" s="9" t="str">
        <f t="shared" si="4"/>
        <v/>
      </c>
      <c r="J91" s="9"/>
      <c r="K91" s="8" t="str">
        <f t="shared" si="5"/>
        <v/>
      </c>
    </row>
    <row r="92" spans="2:11" x14ac:dyDescent="0.25">
      <c r="B92">
        <f>+Nursery!A87</f>
        <v>197</v>
      </c>
      <c r="C92" t="str">
        <f>+Nursery!B87</f>
        <v>CAPITAL MEDICAL CENTER</v>
      </c>
      <c r="D92" s="7">
        <f>ROUND(SUM(Nursery!Q87:R87),0)</f>
        <v>465100</v>
      </c>
      <c r="E92" s="7">
        <f>ROUND(+Nursery!F87,0)</f>
        <v>1106</v>
      </c>
      <c r="F92" s="9">
        <f t="shared" si="3"/>
        <v>420.52</v>
      </c>
      <c r="G92" s="7">
        <f>ROUND(SUM(Nursery!Q190:R190),0)</f>
        <v>611628</v>
      </c>
      <c r="H92" s="7">
        <f>ROUND(+Nursery!F190,0)</f>
        <v>1136</v>
      </c>
      <c r="I92" s="9">
        <f t="shared" si="4"/>
        <v>538.4</v>
      </c>
      <c r="J92" s="9"/>
      <c r="K92" s="8">
        <f t="shared" si="5"/>
        <v>0.28029999999999999</v>
      </c>
    </row>
    <row r="93" spans="2:11" x14ac:dyDescent="0.25">
      <c r="B93">
        <f>+Nursery!A88</f>
        <v>198</v>
      </c>
      <c r="C93" t="str">
        <f>+Nursery!B88</f>
        <v>ASTRIA SUNNYSIDE HOSPITAL</v>
      </c>
      <c r="D93" s="7">
        <f>ROUND(SUM(Nursery!Q88:R88),0)</f>
        <v>86160</v>
      </c>
      <c r="E93" s="7">
        <f>ROUND(+Nursery!F88,0)</f>
        <v>865</v>
      </c>
      <c r="F93" s="9">
        <f t="shared" si="3"/>
        <v>99.61</v>
      </c>
      <c r="G93" s="7">
        <f>ROUND(SUM(Nursery!Q191:R191),0)</f>
        <v>79831</v>
      </c>
      <c r="H93" s="7">
        <f>ROUND(+Nursery!F191,0)</f>
        <v>828</v>
      </c>
      <c r="I93" s="9">
        <f t="shared" si="4"/>
        <v>96.41</v>
      </c>
      <c r="J93" s="9"/>
      <c r="K93" s="8">
        <f t="shared" si="5"/>
        <v>-3.2099999999999997E-2</v>
      </c>
    </row>
    <row r="94" spans="2:11" x14ac:dyDescent="0.25">
      <c r="B94">
        <f>+Nursery!A89</f>
        <v>199</v>
      </c>
      <c r="C94" t="str">
        <f>+Nursery!B89</f>
        <v>ASTRIA TOPPENISH HOSPITAL</v>
      </c>
      <c r="D94" s="7">
        <f>ROUND(SUM(Nursery!Q89:R89),0)</f>
        <v>34327</v>
      </c>
      <c r="E94" s="7">
        <f>ROUND(+Nursery!F89,0)</f>
        <v>811</v>
      </c>
      <c r="F94" s="9">
        <f t="shared" si="3"/>
        <v>42.33</v>
      </c>
      <c r="G94" s="7">
        <f>ROUND(SUM(Nursery!Q192:R192),0)</f>
        <v>41980</v>
      </c>
      <c r="H94" s="7">
        <f>ROUND(+Nursery!F192,0)</f>
        <v>805</v>
      </c>
      <c r="I94" s="9">
        <f t="shared" si="4"/>
        <v>52.15</v>
      </c>
      <c r="J94" s="9"/>
      <c r="K94" s="8">
        <f t="shared" si="5"/>
        <v>0.23200000000000001</v>
      </c>
    </row>
    <row r="95" spans="2:11" x14ac:dyDescent="0.25">
      <c r="B95">
        <f>+Nursery!A90</f>
        <v>201</v>
      </c>
      <c r="C95" t="str">
        <f>+Nursery!B90</f>
        <v>ST FRANCIS COMMUNITY HOSPITAL</v>
      </c>
      <c r="D95" s="7">
        <f>ROUND(SUM(Nursery!Q90:R90),0)</f>
        <v>141519</v>
      </c>
      <c r="E95" s="7">
        <f>ROUND(+Nursery!F90,0)</f>
        <v>0</v>
      </c>
      <c r="F95" s="9" t="str">
        <f t="shared" si="3"/>
        <v/>
      </c>
      <c r="G95" s="7">
        <f>ROUND(SUM(Nursery!Q193:R193),0)</f>
        <v>154269</v>
      </c>
      <c r="H95" s="7">
        <f>ROUND(+Nursery!F193,0)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202</v>
      </c>
      <c r="C96" t="str">
        <f>+Nursery!B91</f>
        <v>REGIONAL HOSPITAL</v>
      </c>
      <c r="D96" s="7">
        <f>ROUND(SUM(Nursery!Q91:R91),0)</f>
        <v>0</v>
      </c>
      <c r="E96" s="7">
        <f>ROUND(+Nursery!F91,0)</f>
        <v>0</v>
      </c>
      <c r="F96" s="9" t="str">
        <f t="shared" si="3"/>
        <v/>
      </c>
      <c r="G96" s="7">
        <f>ROUND(SUM(Nursery!Q194:R194),0)</f>
        <v>0</v>
      </c>
      <c r="H96" s="7">
        <f>ROUND(+Nursery!F194,0)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204</v>
      </c>
      <c r="C97" t="str">
        <f>+Nursery!B92</f>
        <v>SEATTLE CANCER CARE ALLIANCE</v>
      </c>
      <c r="D97" s="7">
        <f>ROUND(SUM(Nursery!Q92:R92),0)</f>
        <v>0</v>
      </c>
      <c r="E97" s="7">
        <f>ROUND(+Nursery!F92,0)</f>
        <v>0</v>
      </c>
      <c r="F97" s="9" t="str">
        <f t="shared" si="3"/>
        <v/>
      </c>
      <c r="G97" s="7">
        <f>ROUND(SUM(Nursery!Q195:R195),0)</f>
        <v>0</v>
      </c>
      <c r="H97" s="7">
        <f>ROUND(+Nursery!F195,0)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205</v>
      </c>
      <c r="C98" t="str">
        <f>+Nursery!B93</f>
        <v>WENATCHEE VALLEY HOSPITAL</v>
      </c>
      <c r="D98" s="7">
        <f>ROUND(SUM(Nursery!Q93:R93),0)</f>
        <v>0</v>
      </c>
      <c r="E98" s="7">
        <f>ROUND(+Nursery!F93,0)</f>
        <v>0</v>
      </c>
      <c r="F98" s="9" t="str">
        <f t="shared" si="3"/>
        <v/>
      </c>
      <c r="G98" s="7">
        <f>ROUND(SUM(Nursery!Q196:R196),0)</f>
        <v>0</v>
      </c>
      <c r="H98" s="7">
        <f>ROUND(+Nursery!F196,0)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206</v>
      </c>
      <c r="C99" t="str">
        <f>+Nursery!B94</f>
        <v>PEACEHEALTH UNITED GENERAL MEDICAL CENTER</v>
      </c>
      <c r="D99" s="7">
        <f>ROUND(SUM(Nursery!Q94:R94),0)</f>
        <v>0</v>
      </c>
      <c r="E99" s="7">
        <f>ROUND(+Nursery!F94,0)</f>
        <v>0</v>
      </c>
      <c r="F99" s="9" t="str">
        <f t="shared" si="3"/>
        <v/>
      </c>
      <c r="G99" s="7">
        <f>ROUND(SUM(Nursery!Q197:R197),0)</f>
        <v>0</v>
      </c>
      <c r="H99" s="7">
        <f>ROUND(+Nursery!F197,0)</f>
        <v>0</v>
      </c>
      <c r="I99" s="9" t="str">
        <f t="shared" si="4"/>
        <v/>
      </c>
      <c r="J99" s="9"/>
      <c r="K99" s="8" t="str">
        <f t="shared" si="5"/>
        <v/>
      </c>
    </row>
    <row r="100" spans="2:11" x14ac:dyDescent="0.25">
      <c r="B100">
        <f>+Nursery!A95</f>
        <v>207</v>
      </c>
      <c r="C100" t="str">
        <f>+Nursery!B95</f>
        <v>SKAGIT REGIONAL HEALTH</v>
      </c>
      <c r="D100" s="7">
        <f>ROUND(SUM(Nursery!Q95:R95),0)</f>
        <v>1751371</v>
      </c>
      <c r="E100" s="7">
        <f>ROUND(+Nursery!F95,0)</f>
        <v>2657</v>
      </c>
      <c r="F100" s="9">
        <f t="shared" si="3"/>
        <v>659.15</v>
      </c>
      <c r="G100" s="7">
        <f>ROUND(SUM(Nursery!Q198:R198),0)</f>
        <v>1573401</v>
      </c>
      <c r="H100" s="7">
        <f>ROUND(+Nursery!F198,0)</f>
        <v>2403</v>
      </c>
      <c r="I100" s="9">
        <f t="shared" si="4"/>
        <v>654.77</v>
      </c>
      <c r="J100" s="9"/>
      <c r="K100" s="8">
        <f t="shared" si="5"/>
        <v>-6.6E-3</v>
      </c>
    </row>
    <row r="101" spans="2:11" x14ac:dyDescent="0.25">
      <c r="B101">
        <f>+Nursery!A96</f>
        <v>208</v>
      </c>
      <c r="C101" t="str">
        <f>+Nursery!B96</f>
        <v>LEGACY SALMON CREEK HOSPITAL</v>
      </c>
      <c r="D101" s="7">
        <f>ROUND(SUM(Nursery!Q96:R96),0)</f>
        <v>0</v>
      </c>
      <c r="E101" s="7">
        <f>ROUND(+Nursery!F96,0)</f>
        <v>0</v>
      </c>
      <c r="F101" s="9" t="str">
        <f t="shared" si="3"/>
        <v/>
      </c>
      <c r="G101" s="7">
        <f>ROUND(SUM(Nursery!Q199:R199),0)</f>
        <v>0</v>
      </c>
      <c r="H101" s="7">
        <f>ROUND(+Nursery!F199,0)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209</v>
      </c>
      <c r="C102" t="str">
        <f>+Nursery!B97</f>
        <v>ST ANTHONY HOSPITAL</v>
      </c>
      <c r="D102" s="7">
        <f>ROUND(SUM(Nursery!Q97:R97),0)</f>
        <v>0</v>
      </c>
      <c r="E102" s="7">
        <f>ROUND(+Nursery!F97,0)</f>
        <v>0</v>
      </c>
      <c r="F102" s="9" t="str">
        <f t="shared" si="3"/>
        <v/>
      </c>
      <c r="G102" s="7">
        <f>ROUND(SUM(Nursery!Q200:R200),0)</f>
        <v>0</v>
      </c>
      <c r="H102" s="7">
        <f>ROUND(+Nursery!F200,0)</f>
        <v>0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210</v>
      </c>
      <c r="C103" t="str">
        <f>+Nursery!B98</f>
        <v>SWEDISH MEDICAL CENTER - ISSAQUAH CAMPUS</v>
      </c>
      <c r="D103" s="7">
        <f>ROUND(SUM(Nursery!Q98:R98),0)</f>
        <v>862431</v>
      </c>
      <c r="E103" s="7">
        <f>ROUND(+Nursery!F98,0)</f>
        <v>2048</v>
      </c>
      <c r="F103" s="9">
        <f t="shared" si="3"/>
        <v>421.11</v>
      </c>
      <c r="G103" s="7">
        <f>ROUND(SUM(Nursery!Q201:R201),0)</f>
        <v>3091279</v>
      </c>
      <c r="H103" s="7">
        <f>ROUND(+Nursery!F201,0)</f>
        <v>2517</v>
      </c>
      <c r="I103" s="9">
        <f t="shared" si="4"/>
        <v>1228.1600000000001</v>
      </c>
      <c r="J103" s="9"/>
      <c r="K103" s="8">
        <f t="shared" si="5"/>
        <v>1.9165000000000001</v>
      </c>
    </row>
    <row r="104" spans="2:11" x14ac:dyDescent="0.25">
      <c r="B104">
        <f>+Nursery!A99</f>
        <v>211</v>
      </c>
      <c r="C104" t="str">
        <f>+Nursery!B99</f>
        <v>PEACEHEALTH PEACE ISLAND MEDICAL CENTER</v>
      </c>
      <c r="D104" s="7">
        <f>ROUND(SUM(Nursery!Q99:R99),0)</f>
        <v>0</v>
      </c>
      <c r="E104" s="7">
        <f>ROUND(+Nursery!F99,0)</f>
        <v>0</v>
      </c>
      <c r="F104" s="9" t="str">
        <f t="shared" si="3"/>
        <v/>
      </c>
      <c r="G104" s="7">
        <f>ROUND(SUM(Nursery!Q202:R202),0)</f>
        <v>0</v>
      </c>
      <c r="H104" s="7">
        <f>ROUND(+Nursery!F202,0)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904</v>
      </c>
      <c r="C105" t="str">
        <f>+Nursery!B100</f>
        <v>BHC FAIRFAX HOSPITAL</v>
      </c>
      <c r="D105" s="7">
        <f>ROUND(SUM(Nursery!Q100:R100),0)</f>
        <v>0</v>
      </c>
      <c r="E105" s="7">
        <f>ROUND(+Nursery!F100,0)</f>
        <v>0</v>
      </c>
      <c r="F105" s="9" t="str">
        <f t="shared" si="3"/>
        <v/>
      </c>
      <c r="G105" s="7">
        <f>ROUND(SUM(Nursery!Q203:R203),0)</f>
        <v>0</v>
      </c>
      <c r="H105" s="7">
        <f>ROUND(+Nursery!F203,0)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915</v>
      </c>
      <c r="C106" t="str">
        <f>+Nursery!B101</f>
        <v>LOURDES COUNSELING CENTER</v>
      </c>
      <c r="D106" s="7">
        <f>ROUND(SUM(Nursery!Q101:R101),0)</f>
        <v>0</v>
      </c>
      <c r="E106" s="7">
        <f>ROUND(+Nursery!F101,0)</f>
        <v>0</v>
      </c>
      <c r="F106" s="9" t="str">
        <f t="shared" si="3"/>
        <v/>
      </c>
      <c r="G106" s="7">
        <f>ROUND(SUM(Nursery!Q204:R204),0)</f>
        <v>0</v>
      </c>
      <c r="H106" s="7">
        <f>ROUND(+Nursery!F204,0)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919</v>
      </c>
      <c r="C107" t="str">
        <f>+Nursery!B102</f>
        <v>NAVOS</v>
      </c>
      <c r="D107" s="7">
        <f>ROUND(SUM(Nursery!Q102:R102),0)</f>
        <v>0</v>
      </c>
      <c r="E107" s="7">
        <f>ROUND(+Nursery!F102,0)</f>
        <v>0</v>
      </c>
      <c r="F107" s="9" t="str">
        <f t="shared" si="3"/>
        <v/>
      </c>
      <c r="G107" s="7">
        <f>ROUND(SUM(Nursery!Q205:R205),0)</f>
        <v>0</v>
      </c>
      <c r="H107" s="7">
        <f>ROUND(+Nursery!F205,0)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+Nursery!A103</f>
        <v>921</v>
      </c>
      <c r="C108" t="str">
        <f>+Nursery!B103</f>
        <v>CASCADE BEHAVIORAL HOSPITAL</v>
      </c>
      <c r="D108" s="7">
        <f>ROUND(SUM(Nursery!Q103:R103),0)</f>
        <v>0</v>
      </c>
      <c r="E108" s="7">
        <f>ROUND(+Nursery!F103,0)</f>
        <v>0</v>
      </c>
      <c r="F108" s="9" t="str">
        <f t="shared" si="3"/>
        <v/>
      </c>
      <c r="G108" s="7">
        <f>ROUND(SUM(Nursery!Q206:R206),0)</f>
        <v>0</v>
      </c>
      <c r="H108" s="7">
        <f>ROUND(+Nursery!F206,0)</f>
        <v>0</v>
      </c>
      <c r="I108" s="9" t="str">
        <f t="shared" si="4"/>
        <v/>
      </c>
      <c r="J108" s="9"/>
      <c r="K108" s="8" t="str">
        <f t="shared" si="5"/>
        <v/>
      </c>
    </row>
    <row r="109" spans="2:11" x14ac:dyDescent="0.25">
      <c r="B109">
        <f>+Nursery!A104</f>
        <v>922</v>
      </c>
      <c r="C109" t="str">
        <f>+Nursery!B104</f>
        <v>BHC FAIRFAX HOSPITAL NORTH</v>
      </c>
      <c r="D109" s="7">
        <f>ROUND(SUM(Nursery!Q104:R104),0)</f>
        <v>0</v>
      </c>
      <c r="E109" s="7">
        <f>ROUND(+Nursery!F104,0)</f>
        <v>0</v>
      </c>
      <c r="F109" s="9" t="str">
        <f t="shared" si="3"/>
        <v/>
      </c>
      <c r="G109" s="7">
        <f>ROUND(SUM(Nursery!Q207:R207),0)</f>
        <v>0</v>
      </c>
      <c r="H109" s="7">
        <f>ROUND(+Nursery!F207,0)</f>
        <v>0</v>
      </c>
      <c r="I109" s="9" t="str">
        <f t="shared" si="4"/>
        <v/>
      </c>
      <c r="J109" s="9"/>
      <c r="K109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110"/>
  <sheetViews>
    <sheetView topLeftCell="A51" zoomScale="75" workbookViewId="0">
      <selection activeCell="B60" sqref="B60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0.5546875" customWidth="1"/>
    <col min="5" max="5" width="6.44140625" bestFit="1" customWidth="1"/>
    <col min="6" max="6" width="7.5546875" bestFit="1" customWidth="1"/>
    <col min="7" max="7" width="10.5546875" bestFit="1" customWidth="1"/>
    <col min="8" max="8" width="6.44140625" bestFit="1" customWidth="1"/>
    <col min="9" max="9" width="7.5546875" bestFit="1" customWidth="1"/>
    <col min="10" max="10" width="2.6640625" customWidth="1"/>
    <col min="11" max="11" width="9.33203125" bestFit="1" customWidth="1"/>
  </cols>
  <sheetData>
    <row r="1" spans="1:11" x14ac:dyDescent="0.2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115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16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2015</v>
      </c>
      <c r="F7" s="3">
        <f>+E7</f>
        <v>2015</v>
      </c>
      <c r="G7" s="3"/>
      <c r="H7" s="5">
        <f>+F7+1</f>
        <v>2016</v>
      </c>
      <c r="I7" s="3">
        <f>+H7</f>
        <v>2016</v>
      </c>
    </row>
    <row r="8" spans="1:11" x14ac:dyDescent="0.25">
      <c r="A8" s="3"/>
      <c r="B8" s="3"/>
      <c r="C8" s="3"/>
      <c r="F8" s="5" t="s">
        <v>5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17</v>
      </c>
      <c r="E9" s="5" t="s">
        <v>9</v>
      </c>
      <c r="F9" s="5" t="s">
        <v>9</v>
      </c>
      <c r="G9" s="5" t="s">
        <v>17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ROUND(+Nursery!G5,0)</f>
        <v>1017462</v>
      </c>
      <c r="E10" s="7">
        <f>ROUND(+Nursery!F5,0)</f>
        <v>12745</v>
      </c>
      <c r="F10" s="9">
        <f>IF(D10=0,"",IF(E10=0,"",ROUND(D10/E10,2)))</f>
        <v>79.83</v>
      </c>
      <c r="G10" s="7">
        <f>ROUND(+Nursery!G108,0)</f>
        <v>7455807</v>
      </c>
      <c r="H10" s="7">
        <f>ROUND(+Nursery!F108,0)</f>
        <v>13415</v>
      </c>
      <c r="I10" s="9">
        <f>IF(G10=0,"",IF(H10=0,"",ROUND(G10/H10,2)))</f>
        <v>555.78</v>
      </c>
      <c r="J10" s="9"/>
      <c r="K10" s="8">
        <f>IF(D10=0,"",IF(E10=0,"",IF(G10=0,"",IF(H10=0,"",ROUND(I10/F10-1,4)))))</f>
        <v>5.9619999999999997</v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ROUND(+Nursery!G6,0)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7">
        <f>ROUND(+Nursery!G109,0)</f>
        <v>0</v>
      </c>
      <c r="H11" s="7">
        <f>ROUND(+Nursery!F109,0)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ROUND(+Nursery!G7,0)</f>
        <v>0</v>
      </c>
      <c r="E12" s="7">
        <f>ROUND(+Nursery!F7,0)</f>
        <v>0</v>
      </c>
      <c r="F12" s="9" t="str">
        <f t="shared" si="0"/>
        <v/>
      </c>
      <c r="G12" s="7">
        <f>ROUND(+Nursery!G110,0)</f>
        <v>0</v>
      </c>
      <c r="H12" s="7">
        <f>ROUND(+Nursery!F110,0)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ROUND(+Nursery!G8,0)</f>
        <v>0</v>
      </c>
      <c r="E13" s="7">
        <f>ROUND(+Nursery!F8,0)</f>
        <v>0</v>
      </c>
      <c r="F13" s="9" t="str">
        <f t="shared" si="0"/>
        <v/>
      </c>
      <c r="G13" s="7">
        <f>ROUND(+Nursery!G111,0)</f>
        <v>0</v>
      </c>
      <c r="H13" s="7">
        <f>ROUND(+Nursery!F111,0)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ROUND(+Nursery!G9,0)</f>
        <v>0</v>
      </c>
      <c r="E14" s="7">
        <f>ROUND(+Nursery!F9,0)</f>
        <v>0</v>
      </c>
      <c r="F14" s="9" t="str">
        <f t="shared" si="0"/>
        <v/>
      </c>
      <c r="G14" s="7">
        <f>ROUND(+Nursery!G112,0)</f>
        <v>0</v>
      </c>
      <c r="H14" s="7">
        <f>ROUND(+Nursery!F112,0)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ROUND(+Nursery!G10,0)</f>
        <v>0</v>
      </c>
      <c r="E15" s="7">
        <f>ROUND(+Nursery!F10,0)</f>
        <v>299</v>
      </c>
      <c r="F15" s="9" t="str">
        <f t="shared" si="0"/>
        <v/>
      </c>
      <c r="G15" s="7">
        <f>ROUND(+Nursery!G113,0)</f>
        <v>0</v>
      </c>
      <c r="H15" s="7">
        <f>ROUND(+Nursery!F113,0)</f>
        <v>0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ROUND(+Nursery!G11,0)</f>
        <v>0</v>
      </c>
      <c r="E16" s="7">
        <f>ROUND(+Nursery!F11,0)</f>
        <v>112</v>
      </c>
      <c r="F16" s="9" t="str">
        <f t="shared" si="0"/>
        <v/>
      </c>
      <c r="G16" s="7">
        <f>ROUND(+Nursery!G114,0)</f>
        <v>0</v>
      </c>
      <c r="H16" s="7">
        <f>ROUND(+Nursery!F114,0)</f>
        <v>0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ROUND(+Nursery!G12,0)</f>
        <v>0</v>
      </c>
      <c r="E17" s="7">
        <f>ROUND(+Nursery!F12,0)</f>
        <v>0</v>
      </c>
      <c r="F17" s="9" t="str">
        <f t="shared" si="0"/>
        <v/>
      </c>
      <c r="G17" s="7">
        <f>ROUND(+Nursery!G115,0)</f>
        <v>0</v>
      </c>
      <c r="H17" s="7">
        <f>ROUND(+Nursery!F115,0)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ROUND(+Nursery!G13,0)</f>
        <v>5223</v>
      </c>
      <c r="E18" s="7">
        <f>ROUND(+Nursery!F13,0)</f>
        <v>137</v>
      </c>
      <c r="F18" s="9">
        <f t="shared" si="0"/>
        <v>38.119999999999997</v>
      </c>
      <c r="G18" s="7">
        <f>ROUND(+Nursery!G116,0)</f>
        <v>10832</v>
      </c>
      <c r="H18" s="7">
        <f>ROUND(+Nursery!F116,0)</f>
        <v>171</v>
      </c>
      <c r="I18" s="9">
        <f t="shared" si="1"/>
        <v>63.35</v>
      </c>
      <c r="J18" s="9"/>
      <c r="K18" s="8">
        <f t="shared" si="2"/>
        <v>0.66190000000000004</v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ROUND(+Nursery!G14,0)</f>
        <v>237040</v>
      </c>
      <c r="E19" s="7">
        <f>ROUND(+Nursery!F14,0)</f>
        <v>1733</v>
      </c>
      <c r="F19" s="9">
        <f t="shared" si="0"/>
        <v>136.78</v>
      </c>
      <c r="G19" s="7">
        <f>ROUND(+Nursery!G117,0)</f>
        <v>262592</v>
      </c>
      <c r="H19" s="7">
        <f>ROUND(+Nursery!F117,0)</f>
        <v>1709</v>
      </c>
      <c r="I19" s="9">
        <f t="shared" si="1"/>
        <v>153.65</v>
      </c>
      <c r="J19" s="9"/>
      <c r="K19" s="8">
        <f t="shared" si="2"/>
        <v>0.12330000000000001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ROUND(+Nursery!G15,0)</f>
        <v>0</v>
      </c>
      <c r="E20" s="7">
        <f>ROUND(+Nursery!F15,0)</f>
        <v>0</v>
      </c>
      <c r="F20" s="9" t="str">
        <f t="shared" si="0"/>
        <v/>
      </c>
      <c r="G20" s="7">
        <f>ROUND(+Nursery!G118,0)</f>
        <v>0</v>
      </c>
      <c r="H20" s="7">
        <f>ROUND(+Nursery!F118,0)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ROUND(+Nursery!G16,0)</f>
        <v>3689458</v>
      </c>
      <c r="E21" s="7">
        <f>ROUND(+Nursery!F16,0)</f>
        <v>9183</v>
      </c>
      <c r="F21" s="9">
        <f t="shared" si="0"/>
        <v>401.77</v>
      </c>
      <c r="G21" s="7">
        <f>ROUND(+Nursery!G119,0)</f>
        <v>3888028</v>
      </c>
      <c r="H21" s="7">
        <f>ROUND(+Nursery!F119,0)</f>
        <v>10211</v>
      </c>
      <c r="I21" s="9">
        <f t="shared" si="1"/>
        <v>380.77</v>
      </c>
      <c r="J21" s="9"/>
      <c r="K21" s="8">
        <f t="shared" si="2"/>
        <v>-5.2299999999999999E-2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ROUND(+Nursery!G17,0)</f>
        <v>0</v>
      </c>
      <c r="E22" s="7">
        <f>ROUND(+Nursery!F17,0)</f>
        <v>472</v>
      </c>
      <c r="F22" s="9" t="str">
        <f t="shared" si="0"/>
        <v/>
      </c>
      <c r="G22" s="7">
        <f>ROUND(+Nursery!G120,0)</f>
        <v>0</v>
      </c>
      <c r="H22" s="7">
        <f>ROUND(+Nursery!F120,0)</f>
        <v>532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MULTICARE DEACONESS HOSPITAL</v>
      </c>
      <c r="D23" s="7">
        <f>ROUND(+Nursery!G18,0)</f>
        <v>0</v>
      </c>
      <c r="E23" s="7">
        <f>ROUND(+Nursery!F18,0)</f>
        <v>2199</v>
      </c>
      <c r="F23" s="9" t="str">
        <f t="shared" si="0"/>
        <v/>
      </c>
      <c r="G23" s="7">
        <f>ROUND(+Nursery!G121,0)</f>
        <v>0</v>
      </c>
      <c r="H23" s="7">
        <f>ROUND(+Nursery!F121,0)</f>
        <v>2459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ROUND(+Nursery!G19,0)</f>
        <v>491023</v>
      </c>
      <c r="E24" s="7">
        <f>ROUND(+Nursery!F19,0)</f>
        <v>986</v>
      </c>
      <c r="F24" s="9">
        <f t="shared" si="0"/>
        <v>497.99</v>
      </c>
      <c r="G24" s="7">
        <f>ROUND(+Nursery!G122,0)</f>
        <v>478524</v>
      </c>
      <c r="H24" s="7">
        <f>ROUND(+Nursery!F122,0)</f>
        <v>944</v>
      </c>
      <c r="I24" s="9">
        <f t="shared" si="1"/>
        <v>506.91</v>
      </c>
      <c r="J24" s="9"/>
      <c r="K24" s="8">
        <f t="shared" si="2"/>
        <v>1.7899999999999999E-2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ROUND(+Nursery!G20,0)</f>
        <v>960477</v>
      </c>
      <c r="E25" s="7">
        <f>ROUND(+Nursery!F20,0)</f>
        <v>2708</v>
      </c>
      <c r="F25" s="9">
        <f t="shared" si="0"/>
        <v>354.68</v>
      </c>
      <c r="G25" s="7">
        <f>ROUND(+Nursery!G123,0)</f>
        <v>1005747</v>
      </c>
      <c r="H25" s="7">
        <f>ROUND(+Nursery!F123,0)</f>
        <v>2982</v>
      </c>
      <c r="I25" s="9">
        <f t="shared" si="1"/>
        <v>337.27</v>
      </c>
      <c r="J25" s="9"/>
      <c r="K25" s="8">
        <f t="shared" si="2"/>
        <v>-4.9099999999999998E-2</v>
      </c>
    </row>
    <row r="26" spans="2:11" x14ac:dyDescent="0.25">
      <c r="B26">
        <f>+Nursery!A21</f>
        <v>42</v>
      </c>
      <c r="C26" t="str">
        <f>+Nursery!B21</f>
        <v>SHRINERS HOSPITAL FOR CHILDREN</v>
      </c>
      <c r="D26" s="7">
        <f>ROUND(+Nursery!G21,0)</f>
        <v>0</v>
      </c>
      <c r="E26" s="7">
        <f>ROUND(+Nursery!F21,0)</f>
        <v>0</v>
      </c>
      <c r="F26" s="9" t="str">
        <f t="shared" si="0"/>
        <v/>
      </c>
      <c r="G26" s="7">
        <f>ROUND(+Nursery!G124,0)</f>
        <v>0</v>
      </c>
      <c r="H26" s="7">
        <f>ROUND(+Nursery!F124,0)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43</v>
      </c>
      <c r="C27" t="str">
        <f>+Nursery!B22</f>
        <v>WALLA WALLA GENERAL HOSPITAL</v>
      </c>
      <c r="D27" s="7">
        <f>ROUND(+Nursery!G22,0)</f>
        <v>0</v>
      </c>
      <c r="E27" s="7">
        <f>ROUND(+Nursery!F22,0)</f>
        <v>0</v>
      </c>
      <c r="F27" s="9" t="str">
        <f t="shared" si="0"/>
        <v/>
      </c>
      <c r="G27" s="7">
        <f>ROUND(+Nursery!G125,0)</f>
        <v>0</v>
      </c>
      <c r="H27" s="7">
        <f>ROUND(+Nursery!F125,0)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45</v>
      </c>
      <c r="C28" t="str">
        <f>+Nursery!B23</f>
        <v>COLUMBIA BASIN HOSPITAL</v>
      </c>
      <c r="D28" s="7">
        <f>ROUND(+Nursery!G23,0)</f>
        <v>0</v>
      </c>
      <c r="E28" s="7">
        <f>ROUND(+Nursery!F23,0)</f>
        <v>0</v>
      </c>
      <c r="F28" s="9" t="str">
        <f t="shared" si="0"/>
        <v/>
      </c>
      <c r="G28" s="7">
        <f>ROUND(+Nursery!G126,0)</f>
        <v>0</v>
      </c>
      <c r="H28" s="7">
        <f>ROUND(+Nursery!F126,0)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46</v>
      </c>
      <c r="C29" t="str">
        <f>+Nursery!B24</f>
        <v>PMH MEDICAL CENTER</v>
      </c>
      <c r="D29" s="7">
        <f>ROUND(+Nursery!G24,0)</f>
        <v>0</v>
      </c>
      <c r="E29" s="7">
        <f>ROUND(+Nursery!F24,0)</f>
        <v>523</v>
      </c>
      <c r="F29" s="9" t="str">
        <f t="shared" si="0"/>
        <v/>
      </c>
      <c r="G29" s="7">
        <f>ROUND(+Nursery!G127,0)</f>
        <v>0</v>
      </c>
      <c r="H29" s="7">
        <f>ROUND(+Nursery!F127,0)</f>
        <v>552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50</v>
      </c>
      <c r="C30" t="str">
        <f>+Nursery!B25</f>
        <v>PROVIDENCE ST MARY MEDICAL CENTER</v>
      </c>
      <c r="D30" s="7">
        <f>ROUND(+Nursery!G25,0)</f>
        <v>0</v>
      </c>
      <c r="E30" s="7">
        <f>ROUND(+Nursery!F25,0)</f>
        <v>0</v>
      </c>
      <c r="F30" s="9" t="str">
        <f t="shared" si="0"/>
        <v/>
      </c>
      <c r="G30" s="7">
        <f>ROUND(+Nursery!G128,0)</f>
        <v>0</v>
      </c>
      <c r="H30" s="7">
        <f>ROUND(+Nursery!F128,0)</f>
        <v>1430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54</v>
      </c>
      <c r="C31" t="str">
        <f>+Nursery!B26</f>
        <v>FORKS COMMUNITY HOSPITAL</v>
      </c>
      <c r="D31" s="7">
        <f>ROUND(+Nursery!G26,0)</f>
        <v>0</v>
      </c>
      <c r="E31" s="7">
        <f>ROUND(+Nursery!F26,0)</f>
        <v>102</v>
      </c>
      <c r="F31" s="9" t="str">
        <f t="shared" si="0"/>
        <v/>
      </c>
      <c r="G31" s="7">
        <f>ROUND(+Nursery!G129,0)</f>
        <v>0</v>
      </c>
      <c r="H31" s="7">
        <f>ROUND(+Nursery!F129,0)</f>
        <v>127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+Nursery!A27</f>
        <v>56</v>
      </c>
      <c r="C32" t="str">
        <f>+Nursery!B27</f>
        <v>WILLAPA HARBOR HOSPITAL</v>
      </c>
      <c r="D32" s="7">
        <f>ROUND(+Nursery!G27,0)</f>
        <v>0</v>
      </c>
      <c r="E32" s="7">
        <f>ROUND(+Nursery!F27,0)</f>
        <v>0</v>
      </c>
      <c r="F32" s="9" t="str">
        <f t="shared" si="0"/>
        <v/>
      </c>
      <c r="G32" s="7">
        <f>ROUND(+Nursery!G130,0)</f>
        <v>0</v>
      </c>
      <c r="H32" s="7">
        <f>ROUND(+Nursery!F130,0)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58</v>
      </c>
      <c r="C33" t="str">
        <f>+Nursery!B28</f>
        <v>VIRGINIA MASON MEMORIAL</v>
      </c>
      <c r="D33" s="7">
        <f>ROUND(+Nursery!G28,0)</f>
        <v>0</v>
      </c>
      <c r="E33" s="7">
        <f>ROUND(+Nursery!F28,0)</f>
        <v>0</v>
      </c>
      <c r="F33" s="9" t="str">
        <f t="shared" si="0"/>
        <v/>
      </c>
      <c r="G33" s="7">
        <f>ROUND(+Nursery!G131,0)</f>
        <v>0</v>
      </c>
      <c r="H33" s="7">
        <f>ROUND(+Nursery!F131,0)</f>
        <v>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63</v>
      </c>
      <c r="C34" t="str">
        <f>+Nursery!B29</f>
        <v>GRAYS HARBOR COMMUNITY HOSPITAL</v>
      </c>
      <c r="D34" s="7">
        <f>ROUND(+Nursery!G29,0)</f>
        <v>0</v>
      </c>
      <c r="E34" s="7">
        <f>ROUND(+Nursery!F29,0)</f>
        <v>846</v>
      </c>
      <c r="F34" s="9" t="str">
        <f t="shared" si="0"/>
        <v/>
      </c>
      <c r="G34" s="7">
        <f>ROUND(+Nursery!G132,0)</f>
        <v>0</v>
      </c>
      <c r="H34" s="7">
        <f>ROUND(+Nursery!F132,0)</f>
        <v>776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78</v>
      </c>
      <c r="C35" t="str">
        <f>+Nursery!B30</f>
        <v>SAMARITAN HEALTHCARE</v>
      </c>
      <c r="D35" s="7">
        <f>ROUND(+Nursery!G30,0)</f>
        <v>0</v>
      </c>
      <c r="E35" s="7">
        <f>ROUND(+Nursery!F30,0)</f>
        <v>1778</v>
      </c>
      <c r="F35" s="9" t="str">
        <f t="shared" si="0"/>
        <v/>
      </c>
      <c r="G35" s="7">
        <f>ROUND(+Nursery!G133,0)</f>
        <v>3264729</v>
      </c>
      <c r="H35" s="7">
        <f>ROUND(+Nursery!F133,0)</f>
        <v>1764</v>
      </c>
      <c r="I35" s="9">
        <f t="shared" si="1"/>
        <v>1850.75</v>
      </c>
      <c r="J35" s="9"/>
      <c r="K35" s="8" t="str">
        <f t="shared" si="2"/>
        <v/>
      </c>
    </row>
    <row r="36" spans="2:11" x14ac:dyDescent="0.25">
      <c r="B36">
        <f>+Nursery!A31</f>
        <v>79</v>
      </c>
      <c r="C36" t="str">
        <f>+Nursery!B31</f>
        <v>OCEAN BEACH HOSPITAL</v>
      </c>
      <c r="D36" s="7">
        <f>ROUND(+Nursery!G31,0)</f>
        <v>0</v>
      </c>
      <c r="E36" s="7">
        <f>ROUND(+Nursery!F31,0)</f>
        <v>0</v>
      </c>
      <c r="F36" s="9" t="str">
        <f t="shared" si="0"/>
        <v/>
      </c>
      <c r="G36" s="7">
        <f>ROUND(+Nursery!G134,0)</f>
        <v>0</v>
      </c>
      <c r="H36" s="7">
        <f>ROUND(+Nursery!F134,0)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80</v>
      </c>
      <c r="C37" t="str">
        <f>+Nursery!B32</f>
        <v>ODESSA MEMORIAL HEALTHCARE CENTER</v>
      </c>
      <c r="D37" s="7">
        <f>ROUND(+Nursery!G32,0)</f>
        <v>0</v>
      </c>
      <c r="E37" s="7">
        <f>ROUND(+Nursery!F32,0)</f>
        <v>0</v>
      </c>
      <c r="F37" s="9" t="str">
        <f t="shared" si="0"/>
        <v/>
      </c>
      <c r="G37" s="7">
        <f>ROUND(+Nursery!G135,0)</f>
        <v>0</v>
      </c>
      <c r="H37" s="7">
        <f>ROUND(+Nursery!F135,0)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81</v>
      </c>
      <c r="C38" t="str">
        <f>+Nursery!B33</f>
        <v>MULTICARE GOOD SAMARITAN</v>
      </c>
      <c r="D38" s="7">
        <f>ROUND(+Nursery!G33,0)</f>
        <v>0</v>
      </c>
      <c r="E38" s="7">
        <f>ROUND(+Nursery!F33,0)</f>
        <v>0</v>
      </c>
      <c r="F38" s="9" t="str">
        <f t="shared" si="0"/>
        <v/>
      </c>
      <c r="G38" s="7">
        <f>ROUND(+Nursery!G136,0)</f>
        <v>0</v>
      </c>
      <c r="H38" s="7">
        <f>ROUND(+Nursery!F136,0)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82</v>
      </c>
      <c r="C39" t="str">
        <f>+Nursery!B34</f>
        <v>GARFIELD COUNTY MEMORIAL HOSPITAL</v>
      </c>
      <c r="D39" s="7">
        <f>ROUND(+Nursery!G34,0)</f>
        <v>0</v>
      </c>
      <c r="E39" s="7">
        <f>ROUND(+Nursery!F34,0)</f>
        <v>0</v>
      </c>
      <c r="F39" s="9" t="str">
        <f t="shared" si="0"/>
        <v/>
      </c>
      <c r="G39" s="7">
        <f>ROUND(+Nursery!G137,0)</f>
        <v>0</v>
      </c>
      <c r="H39" s="7">
        <f>ROUND(+Nursery!F137,0)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84</v>
      </c>
      <c r="C40" t="str">
        <f>+Nursery!B35</f>
        <v>PROVIDENCE REGIONAL MEDICAL CENTER EVERETT</v>
      </c>
      <c r="D40" s="7">
        <f>ROUND(+Nursery!G35,0)</f>
        <v>0</v>
      </c>
      <c r="E40" s="7">
        <f>ROUND(+Nursery!F35,0)</f>
        <v>5870</v>
      </c>
      <c r="F40" s="9" t="str">
        <f t="shared" si="0"/>
        <v/>
      </c>
      <c r="G40" s="7">
        <f>ROUND(+Nursery!G138,0)</f>
        <v>0</v>
      </c>
      <c r="H40" s="7">
        <f>ROUND(+Nursery!F138,0)</f>
        <v>6250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85</v>
      </c>
      <c r="C41" t="str">
        <f>+Nursery!B36</f>
        <v>JEFFERSON HEALTHCARE</v>
      </c>
      <c r="D41" s="7">
        <f>ROUND(+Nursery!G36,0)</f>
        <v>0</v>
      </c>
      <c r="E41" s="7">
        <f>ROUND(+Nursery!F36,0)</f>
        <v>226</v>
      </c>
      <c r="F41" s="9" t="str">
        <f t="shared" si="0"/>
        <v/>
      </c>
      <c r="G41" s="7">
        <f>ROUND(+Nursery!G139,0)</f>
        <v>0</v>
      </c>
      <c r="H41" s="7">
        <f>ROUND(+Nursery!F139,0)</f>
        <v>191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96</v>
      </c>
      <c r="C42" t="str">
        <f>+Nursery!B37</f>
        <v>SKYLINE HOSPITAL</v>
      </c>
      <c r="D42" s="7">
        <f>ROUND(+Nursery!G37,0)</f>
        <v>0</v>
      </c>
      <c r="E42" s="7">
        <f>ROUND(+Nursery!F37,0)</f>
        <v>0</v>
      </c>
      <c r="F42" s="9" t="str">
        <f t="shared" si="0"/>
        <v/>
      </c>
      <c r="G42" s="7">
        <f>ROUND(+Nursery!G140,0)</f>
        <v>0</v>
      </c>
      <c r="H42" s="7">
        <f>ROUND(+Nursery!F140,0)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102</v>
      </c>
      <c r="C43" t="str">
        <f>+Nursery!B38</f>
        <v>ASTRIA REGIONAL MEDICAL CENTER</v>
      </c>
      <c r="D43" s="7">
        <f>ROUND(+Nursery!G38,0)</f>
        <v>0</v>
      </c>
      <c r="E43" s="7">
        <f>ROUND(+Nursery!F38,0)</f>
        <v>0</v>
      </c>
      <c r="F43" s="9" t="str">
        <f t="shared" si="0"/>
        <v/>
      </c>
      <c r="G43" s="7">
        <f>ROUND(+Nursery!G141,0)</f>
        <v>0</v>
      </c>
      <c r="H43" s="7">
        <f>ROUND(+Nursery!F141,0)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104</v>
      </c>
      <c r="C44" t="str">
        <f>+Nursery!B39</f>
        <v>VALLEY GENERAL HOSPITAL</v>
      </c>
      <c r="D44" s="7">
        <f>ROUND(+Nursery!G39,0)</f>
        <v>0</v>
      </c>
      <c r="E44" s="7">
        <f>ROUND(+Nursery!F39,0)</f>
        <v>0</v>
      </c>
      <c r="F44" s="9" t="str">
        <f t="shared" si="0"/>
        <v/>
      </c>
      <c r="G44" s="7">
        <f>ROUND(+Nursery!G142,0)</f>
        <v>0</v>
      </c>
      <c r="H44" s="7">
        <f>ROUND(+Nursery!F142,0)</f>
        <v>0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+Nursery!A40</f>
        <v>106</v>
      </c>
      <c r="C45" t="str">
        <f>+Nursery!B40</f>
        <v>CASCADE VALLEY HOSPITAL</v>
      </c>
      <c r="D45" s="7">
        <f>ROUND(+Nursery!G40,0)</f>
        <v>0</v>
      </c>
      <c r="E45" s="7">
        <f>ROUND(+Nursery!F40,0)</f>
        <v>0</v>
      </c>
      <c r="F45" s="9" t="str">
        <f t="shared" si="0"/>
        <v/>
      </c>
      <c r="G45" s="7">
        <f>ROUND(+Nursery!G143,0)</f>
        <v>3053</v>
      </c>
      <c r="H45" s="7">
        <f>ROUND(+Nursery!F143,0)</f>
        <v>268</v>
      </c>
      <c r="I45" s="9">
        <f t="shared" si="1"/>
        <v>11.39</v>
      </c>
      <c r="J45" s="9"/>
      <c r="K45" s="8" t="str">
        <f t="shared" si="2"/>
        <v/>
      </c>
    </row>
    <row r="46" spans="2:11" x14ac:dyDescent="0.25">
      <c r="B46">
        <f>+Nursery!A41</f>
        <v>107</v>
      </c>
      <c r="C46" t="str">
        <f>+Nursery!B41</f>
        <v>NORTH VALLEY HOSPITAL</v>
      </c>
      <c r="D46" s="7">
        <f>ROUND(+Nursery!G41,0)</f>
        <v>0</v>
      </c>
      <c r="E46" s="7">
        <f>ROUND(+Nursery!F41,0)</f>
        <v>0</v>
      </c>
      <c r="F46" s="9" t="str">
        <f t="shared" si="0"/>
        <v/>
      </c>
      <c r="G46" s="7">
        <f>ROUND(+Nursery!G144,0)</f>
        <v>0</v>
      </c>
      <c r="H46" s="7">
        <f>ROUND(+Nursery!F144,0)</f>
        <v>60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108</v>
      </c>
      <c r="C47" t="str">
        <f>+Nursery!B42</f>
        <v>TRI-STATE MEMORIAL HOSPITAL</v>
      </c>
      <c r="D47" s="7">
        <f>ROUND(+Nursery!G42,0)</f>
        <v>0</v>
      </c>
      <c r="E47" s="7">
        <f>ROUND(+Nursery!F42,0)</f>
        <v>0</v>
      </c>
      <c r="F47" s="9" t="str">
        <f t="shared" si="0"/>
        <v/>
      </c>
      <c r="G47" s="7">
        <f>ROUND(+Nursery!G145,0)</f>
        <v>0</v>
      </c>
      <c r="H47" s="7">
        <f>ROUND(+Nursery!F145,0)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111</v>
      </c>
      <c r="C48" t="str">
        <f>+Nursery!B43</f>
        <v>EAST ADAMS RURAL HEALTHCARE</v>
      </c>
      <c r="D48" s="7">
        <f>ROUND(+Nursery!G43,0)</f>
        <v>0</v>
      </c>
      <c r="E48" s="7">
        <f>ROUND(+Nursery!F43,0)</f>
        <v>0</v>
      </c>
      <c r="F48" s="9" t="str">
        <f t="shared" si="0"/>
        <v/>
      </c>
      <c r="G48" s="7">
        <f>ROUND(+Nursery!G146,0)</f>
        <v>0</v>
      </c>
      <c r="H48" s="7">
        <f>ROUND(+Nursery!F146,0)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125</v>
      </c>
      <c r="C49" t="str">
        <f>+Nursery!B44</f>
        <v>OTHELLO COMMUNITY HOSPITAL</v>
      </c>
      <c r="D49" s="7">
        <f>ROUND(+Nursery!G44,0)</f>
        <v>0</v>
      </c>
      <c r="E49" s="7">
        <f>ROUND(+Nursery!F44,0)</f>
        <v>0</v>
      </c>
      <c r="F49" s="9" t="str">
        <f t="shared" si="0"/>
        <v/>
      </c>
      <c r="G49" s="7">
        <f>ROUND(+Nursery!G147,0)</f>
        <v>0</v>
      </c>
      <c r="H49" s="7">
        <f>ROUND(+Nursery!F147,0)</f>
        <v>0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+Nursery!A45</f>
        <v>126</v>
      </c>
      <c r="C50" t="str">
        <f>+Nursery!B45</f>
        <v>HIGHLINE MEDICAL CENTER</v>
      </c>
      <c r="D50" s="7">
        <f>ROUND(+Nursery!G45,0)</f>
        <v>0</v>
      </c>
      <c r="E50" s="7">
        <f>ROUND(+Nursery!F45,0)</f>
        <v>1677</v>
      </c>
      <c r="F50" s="9" t="str">
        <f t="shared" si="0"/>
        <v/>
      </c>
      <c r="G50" s="7">
        <f>ROUND(+Nursery!G148,0)</f>
        <v>0</v>
      </c>
      <c r="H50" s="7">
        <f>ROUND(+Nursery!F148,0)</f>
        <v>1538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128</v>
      </c>
      <c r="C51" t="str">
        <f>+Nursery!B46</f>
        <v>UNIVERSITY OF WASHINGTON MEDICAL CENTER</v>
      </c>
      <c r="D51" s="7">
        <f>ROUND(+Nursery!G46,0)</f>
        <v>0</v>
      </c>
      <c r="E51" s="7">
        <f>ROUND(+Nursery!F46,0)</f>
        <v>3217</v>
      </c>
      <c r="F51" s="9" t="str">
        <f t="shared" si="0"/>
        <v/>
      </c>
      <c r="G51" s="7">
        <f>ROUND(+Nursery!G149,0)</f>
        <v>0</v>
      </c>
      <c r="H51" s="7">
        <f>ROUND(+Nursery!F149,0)</f>
        <v>3073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129</v>
      </c>
      <c r="C52" t="str">
        <f>+Nursery!B47</f>
        <v>QUINCY VALLEY MEDICAL CENTER</v>
      </c>
      <c r="D52" s="7">
        <f>ROUND(+Nursery!G47,0)</f>
        <v>0</v>
      </c>
      <c r="E52" s="7">
        <f>ROUND(+Nursery!F47,0)</f>
        <v>0</v>
      </c>
      <c r="F52" s="9" t="str">
        <f t="shared" si="0"/>
        <v/>
      </c>
      <c r="G52" s="7">
        <f>ROUND(+Nursery!G150,0)</f>
        <v>0</v>
      </c>
      <c r="H52" s="7">
        <f>ROUND(+Nursery!F150,0)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130</v>
      </c>
      <c r="C53" t="str">
        <f>+Nursery!B48</f>
        <v>UW MEDICINE/NORTHWEST HOSPITAL</v>
      </c>
      <c r="D53" s="7">
        <f>ROUND(+Nursery!G48,0)</f>
        <v>0</v>
      </c>
      <c r="E53" s="7">
        <f>ROUND(+Nursery!F48,0)</f>
        <v>0</v>
      </c>
      <c r="F53" s="9" t="str">
        <f t="shared" si="0"/>
        <v/>
      </c>
      <c r="G53" s="7">
        <f>ROUND(+Nursery!G151,0)</f>
        <v>0</v>
      </c>
      <c r="H53" s="7">
        <f>ROUND(+Nursery!F151,0)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131</v>
      </c>
      <c r="C54" t="str">
        <f>+Nursery!B49</f>
        <v>OVERLAKE HOSPITAL MEDICAL CENTER</v>
      </c>
      <c r="D54" s="7">
        <f>ROUND(+Nursery!G49,0)</f>
        <v>0</v>
      </c>
      <c r="E54" s="7">
        <f>ROUND(+Nursery!F49,0)</f>
        <v>5589</v>
      </c>
      <c r="F54" s="9" t="str">
        <f t="shared" si="0"/>
        <v/>
      </c>
      <c r="G54" s="7">
        <f>ROUND(+Nursery!G152,0)</f>
        <v>0</v>
      </c>
      <c r="H54" s="7">
        <f>ROUND(+Nursery!F152,0)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132</v>
      </c>
      <c r="C55" t="str">
        <f>+Nursery!B50</f>
        <v>ST CLARE HOSPITAL</v>
      </c>
      <c r="D55" s="7">
        <f>ROUND(+Nursery!G50,0)</f>
        <v>0</v>
      </c>
      <c r="E55" s="7">
        <f>ROUND(+Nursery!F50,0)</f>
        <v>0</v>
      </c>
      <c r="F55" s="9" t="str">
        <f t="shared" si="0"/>
        <v/>
      </c>
      <c r="G55" s="7">
        <f>ROUND(+Nursery!G153,0)</f>
        <v>0</v>
      </c>
      <c r="H55" s="7">
        <f>ROUND(+Nursery!F153,0)</f>
        <v>0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134</v>
      </c>
      <c r="C56" t="str">
        <f>+Nursery!B51</f>
        <v>ISLAND HOSPITAL</v>
      </c>
      <c r="D56" s="7">
        <f>ROUND(+Nursery!G51,0)</f>
        <v>0</v>
      </c>
      <c r="E56" s="7">
        <f>ROUND(+Nursery!F51,0)</f>
        <v>732</v>
      </c>
      <c r="F56" s="9" t="str">
        <f t="shared" si="0"/>
        <v/>
      </c>
      <c r="G56" s="7">
        <f>ROUND(+Nursery!G154,0)</f>
        <v>0</v>
      </c>
      <c r="H56" s="7">
        <f>ROUND(+Nursery!F154,0)</f>
        <v>704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137</v>
      </c>
      <c r="C57" t="str">
        <f>+Nursery!B52</f>
        <v>LINCOLN HOSPITAL</v>
      </c>
      <c r="D57" s="7">
        <f>ROUND(+Nursery!G52,0)</f>
        <v>0</v>
      </c>
      <c r="E57" s="7">
        <f>ROUND(+Nursery!F52,0)</f>
        <v>0</v>
      </c>
      <c r="F57" s="9" t="str">
        <f t="shared" si="0"/>
        <v/>
      </c>
      <c r="G57" s="7">
        <f>ROUND(+Nursery!G155,0)</f>
        <v>0</v>
      </c>
      <c r="H57" s="7">
        <f>ROUND(+Nursery!F155,0)</f>
        <v>0</v>
      </c>
      <c r="I57" s="9" t="str">
        <f t="shared" si="1"/>
        <v/>
      </c>
      <c r="J57" s="9"/>
      <c r="K57" s="8" t="str">
        <f t="shared" si="2"/>
        <v/>
      </c>
    </row>
    <row r="58" spans="2:11" x14ac:dyDescent="0.25">
      <c r="B58">
        <f>+Nursery!A53</f>
        <v>138</v>
      </c>
      <c r="C58" t="str">
        <f>+Nursery!B53</f>
        <v>SWEDISH EDMONDS</v>
      </c>
      <c r="D58" s="7">
        <f>ROUND(+Nursery!G53,0)</f>
        <v>1352460</v>
      </c>
      <c r="E58" s="7">
        <f>ROUND(+Nursery!F53,0)</f>
        <v>1827</v>
      </c>
      <c r="F58" s="9">
        <f t="shared" si="0"/>
        <v>740.26</v>
      </c>
      <c r="G58" s="7">
        <f>ROUND(+Nursery!G156,0)</f>
        <v>1224916</v>
      </c>
      <c r="H58" s="7">
        <f>ROUND(+Nursery!F156,0)</f>
        <v>1919</v>
      </c>
      <c r="I58" s="9">
        <f t="shared" si="1"/>
        <v>638.30999999999995</v>
      </c>
      <c r="J58" s="9"/>
      <c r="K58" s="8">
        <f t="shared" si="2"/>
        <v>-0.13769999999999999</v>
      </c>
    </row>
    <row r="59" spans="2:11" x14ac:dyDescent="0.25">
      <c r="B59">
        <f>+Nursery!A54</f>
        <v>139</v>
      </c>
      <c r="C59" t="str">
        <f>+Nursery!B54</f>
        <v>PROVIDENCE HOLY FAMILY HOSPITAL</v>
      </c>
      <c r="D59" s="7">
        <f>ROUND(+Nursery!G54,0)</f>
        <v>0</v>
      </c>
      <c r="E59" s="7">
        <f>ROUND(+Nursery!F54,0)</f>
        <v>0</v>
      </c>
      <c r="F59" s="9" t="str">
        <f t="shared" si="0"/>
        <v/>
      </c>
      <c r="G59" s="7">
        <f>ROUND(+Nursery!G157,0)</f>
        <v>0</v>
      </c>
      <c r="H59" s="7">
        <f>ROUND(+Nursery!F157,0)</f>
        <v>2981</v>
      </c>
      <c r="I59" s="9" t="str">
        <f t="shared" si="1"/>
        <v/>
      </c>
      <c r="J59" s="9"/>
      <c r="K59" s="8" t="str">
        <f t="shared" si="2"/>
        <v/>
      </c>
    </row>
    <row r="60" spans="2:11" x14ac:dyDescent="0.25">
      <c r="B60">
        <f>+Nursery!A55</f>
        <v>140</v>
      </c>
      <c r="C60" t="str">
        <f>+Nursery!B55</f>
        <v>KITTITAS VALLEY HEALTHCARE</v>
      </c>
      <c r="D60" s="7">
        <f>ROUND(+Nursery!G55,0)</f>
        <v>187504</v>
      </c>
      <c r="E60" s="7">
        <f>ROUND(+Nursery!F55,0)</f>
        <v>617</v>
      </c>
      <c r="F60" s="9">
        <f t="shared" si="0"/>
        <v>303.89999999999998</v>
      </c>
      <c r="G60" s="7">
        <f>ROUND(+Nursery!G158,0)</f>
        <v>370084</v>
      </c>
      <c r="H60" s="7">
        <f>ROUND(+Nursery!F158,0)</f>
        <v>478</v>
      </c>
      <c r="I60" s="9">
        <f t="shared" si="1"/>
        <v>774.23</v>
      </c>
      <c r="J60" s="9"/>
      <c r="K60" s="8">
        <f t="shared" si="2"/>
        <v>1.5476000000000001</v>
      </c>
    </row>
    <row r="61" spans="2:11" x14ac:dyDescent="0.25">
      <c r="B61">
        <f>+Nursery!A56</f>
        <v>141</v>
      </c>
      <c r="C61" t="str">
        <f>+Nursery!B56</f>
        <v>DAYTON GENERAL HOSPITAL</v>
      </c>
      <c r="D61" s="7">
        <f>ROUND(+Nursery!G56,0)</f>
        <v>0</v>
      </c>
      <c r="E61" s="7">
        <f>ROUND(+Nursery!F56,0)</f>
        <v>0</v>
      </c>
      <c r="F61" s="9" t="str">
        <f t="shared" si="0"/>
        <v/>
      </c>
      <c r="G61" s="7">
        <f>ROUND(+Nursery!G159,0)</f>
        <v>0</v>
      </c>
      <c r="H61" s="7">
        <f>ROUND(+Nursery!F159,0)</f>
        <v>0</v>
      </c>
      <c r="I61" s="9" t="str">
        <f t="shared" si="1"/>
        <v/>
      </c>
      <c r="J61" s="9"/>
      <c r="K61" s="8" t="str">
        <f t="shared" si="2"/>
        <v/>
      </c>
    </row>
    <row r="62" spans="2:11" x14ac:dyDescent="0.25">
      <c r="B62">
        <f>+Nursery!A57</f>
        <v>142</v>
      </c>
      <c r="C62" t="str">
        <f>+Nursery!B57</f>
        <v>HARRISON MEDICAL CENTER</v>
      </c>
      <c r="D62" s="7">
        <f>ROUND(+Nursery!G57,0)</f>
        <v>6912731</v>
      </c>
      <c r="E62" s="7">
        <f>ROUND(+Nursery!F57,0)</f>
        <v>3468</v>
      </c>
      <c r="F62" s="9">
        <f t="shared" si="0"/>
        <v>1993.29</v>
      </c>
      <c r="G62" s="7">
        <f>ROUND(+Nursery!G160,0)</f>
        <v>6811098</v>
      </c>
      <c r="H62" s="7">
        <f>ROUND(+Nursery!F160,0)</f>
        <v>3618</v>
      </c>
      <c r="I62" s="9">
        <f t="shared" si="1"/>
        <v>1882.56</v>
      </c>
      <c r="J62" s="9"/>
      <c r="K62" s="8">
        <f t="shared" si="2"/>
        <v>-5.5599999999999997E-2</v>
      </c>
    </row>
    <row r="63" spans="2:11" x14ac:dyDescent="0.25">
      <c r="B63">
        <f>+Nursery!A58</f>
        <v>145</v>
      </c>
      <c r="C63" t="str">
        <f>+Nursery!B58</f>
        <v>PEACEHEALTH ST JOSEPH MEDICAL CENTER</v>
      </c>
      <c r="D63" s="7">
        <f>ROUND(+Nursery!G58,0)</f>
        <v>1076399</v>
      </c>
      <c r="E63" s="7">
        <f>ROUND(+Nursery!F58,0)</f>
        <v>3535</v>
      </c>
      <c r="F63" s="9">
        <f t="shared" si="0"/>
        <v>304.5</v>
      </c>
      <c r="G63" s="7">
        <f>ROUND(+Nursery!G161,0)</f>
        <v>901012</v>
      </c>
      <c r="H63" s="7">
        <f>ROUND(+Nursery!F161,0)</f>
        <v>3532</v>
      </c>
      <c r="I63" s="9">
        <f t="shared" si="1"/>
        <v>255.1</v>
      </c>
      <c r="J63" s="9"/>
      <c r="K63" s="8">
        <f t="shared" si="2"/>
        <v>-0.16220000000000001</v>
      </c>
    </row>
    <row r="64" spans="2:11" x14ac:dyDescent="0.25">
      <c r="B64">
        <f>+Nursery!A59</f>
        <v>147</v>
      </c>
      <c r="C64" t="str">
        <f>+Nursery!B59</f>
        <v>MID VALLEY HOSPITAL</v>
      </c>
      <c r="D64" s="7">
        <f>ROUND(+Nursery!G59,0)</f>
        <v>930</v>
      </c>
      <c r="E64" s="7">
        <f>ROUND(+Nursery!F59,0)</f>
        <v>353</v>
      </c>
      <c r="F64" s="9">
        <f t="shared" si="0"/>
        <v>2.63</v>
      </c>
      <c r="G64" s="7">
        <f>ROUND(+Nursery!G162,0)</f>
        <v>17</v>
      </c>
      <c r="H64" s="7">
        <f>ROUND(+Nursery!F162,0)</f>
        <v>358</v>
      </c>
      <c r="I64" s="9">
        <f t="shared" si="1"/>
        <v>0.05</v>
      </c>
      <c r="J64" s="9"/>
      <c r="K64" s="8">
        <f t="shared" si="2"/>
        <v>-0.98099999999999998</v>
      </c>
    </row>
    <row r="65" spans="2:11" x14ac:dyDescent="0.25">
      <c r="B65">
        <f>+Nursery!A60</f>
        <v>148</v>
      </c>
      <c r="C65" t="str">
        <f>+Nursery!B60</f>
        <v>KINDRED HOSPITAL SEATTLE - NORTHGATE</v>
      </c>
      <c r="D65" s="7">
        <f>ROUND(+Nursery!G60,0)</f>
        <v>0</v>
      </c>
      <c r="E65" s="7">
        <f>ROUND(+Nursery!F60,0)</f>
        <v>0</v>
      </c>
      <c r="F65" s="9" t="str">
        <f t="shared" si="0"/>
        <v/>
      </c>
      <c r="G65" s="7">
        <f>ROUND(+Nursery!G163,0)</f>
        <v>0</v>
      </c>
      <c r="H65" s="7">
        <f>ROUND(+Nursery!F163,0)</f>
        <v>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150</v>
      </c>
      <c r="C66" t="str">
        <f>+Nursery!B61</f>
        <v>COULEE MEDICAL CENTER</v>
      </c>
      <c r="D66" s="7">
        <f>ROUND(+Nursery!G61,0)</f>
        <v>0</v>
      </c>
      <c r="E66" s="7">
        <f>ROUND(+Nursery!F61,0)</f>
        <v>84</v>
      </c>
      <c r="F66" s="9" t="str">
        <f t="shared" si="0"/>
        <v/>
      </c>
      <c r="G66" s="7">
        <f>ROUND(+Nursery!G164,0)</f>
        <v>0</v>
      </c>
      <c r="H66" s="7">
        <f>ROUND(+Nursery!F164,0)</f>
        <v>128</v>
      </c>
      <c r="I66" s="9" t="str">
        <f t="shared" si="1"/>
        <v/>
      </c>
      <c r="J66" s="9"/>
      <c r="K66" s="8" t="str">
        <f t="shared" si="2"/>
        <v/>
      </c>
    </row>
    <row r="67" spans="2:11" x14ac:dyDescent="0.25">
      <c r="B67">
        <f>+Nursery!A62</f>
        <v>152</v>
      </c>
      <c r="C67" t="str">
        <f>+Nursery!B62</f>
        <v>MASON GENERAL HOSPITAL</v>
      </c>
      <c r="D67" s="7">
        <f>ROUND(+Nursery!G62,0)</f>
        <v>0</v>
      </c>
      <c r="E67" s="7">
        <f>ROUND(+Nursery!F62,0)</f>
        <v>544</v>
      </c>
      <c r="F67" s="9" t="str">
        <f t="shared" si="0"/>
        <v/>
      </c>
      <c r="G67" s="7">
        <f>ROUND(+Nursery!G165,0)</f>
        <v>0</v>
      </c>
      <c r="H67" s="7">
        <f>ROUND(+Nursery!F165,0)</f>
        <v>604</v>
      </c>
      <c r="I67" s="9" t="str">
        <f t="shared" si="1"/>
        <v/>
      </c>
      <c r="J67" s="9"/>
      <c r="K67" s="8" t="str">
        <f t="shared" si="2"/>
        <v/>
      </c>
    </row>
    <row r="68" spans="2:11" x14ac:dyDescent="0.25">
      <c r="B68">
        <f>+Nursery!A63</f>
        <v>153</v>
      </c>
      <c r="C68" t="str">
        <f>+Nursery!B63</f>
        <v>WHITMAN HOSPITAL AND MEDICAL CENTER</v>
      </c>
      <c r="D68" s="7">
        <f>ROUND(+Nursery!G63,0)</f>
        <v>0</v>
      </c>
      <c r="E68" s="7">
        <f>ROUND(+Nursery!F63,0)</f>
        <v>67</v>
      </c>
      <c r="F68" s="9" t="str">
        <f t="shared" si="0"/>
        <v/>
      </c>
      <c r="G68" s="7">
        <f>ROUND(+Nursery!G166,0)</f>
        <v>0</v>
      </c>
      <c r="H68" s="7">
        <f>ROUND(+Nursery!F166,0)</f>
        <v>69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155</v>
      </c>
      <c r="C69" t="str">
        <f>+Nursery!B64</f>
        <v>UW MEDICINE/VALLEY MEDICAL CENTER</v>
      </c>
      <c r="D69" s="7">
        <f>ROUND(+Nursery!G64,0)</f>
        <v>0</v>
      </c>
      <c r="E69" s="7">
        <f>ROUND(+Nursery!F64,0)</f>
        <v>0</v>
      </c>
      <c r="F69" s="9" t="str">
        <f t="shared" si="0"/>
        <v/>
      </c>
      <c r="G69" s="7">
        <f>ROUND(+Nursery!G167,0)</f>
        <v>0</v>
      </c>
      <c r="H69" s="7">
        <f>ROUND(+Nursery!F167,0)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+Nursery!A65</f>
        <v>156</v>
      </c>
      <c r="C70" t="str">
        <f>+Nursery!B65</f>
        <v>WHIDBEYHEALTH MEDICAL CENTER</v>
      </c>
      <c r="D70" s="7">
        <f>ROUND(+Nursery!G65,0)</f>
        <v>166800</v>
      </c>
      <c r="E70" s="7">
        <f>ROUND(+Nursery!F65,0)</f>
        <v>374</v>
      </c>
      <c r="F70" s="9">
        <f t="shared" si="0"/>
        <v>445.99</v>
      </c>
      <c r="G70" s="7">
        <f>ROUND(+Nursery!G168,0)</f>
        <v>143368</v>
      </c>
      <c r="H70" s="7">
        <f>ROUND(+Nursery!F168,0)</f>
        <v>328</v>
      </c>
      <c r="I70" s="9">
        <f t="shared" si="1"/>
        <v>437.1</v>
      </c>
      <c r="J70" s="9"/>
      <c r="K70" s="8">
        <f t="shared" si="2"/>
        <v>-1.9900000000000001E-2</v>
      </c>
    </row>
    <row r="71" spans="2:11" x14ac:dyDescent="0.25">
      <c r="B71">
        <f>+Nursery!A66</f>
        <v>157</v>
      </c>
      <c r="C71" t="str">
        <f>+Nursery!B66</f>
        <v>ST LUKES REHABILIATION INSTITUTE</v>
      </c>
      <c r="D71" s="7">
        <f>ROUND(+Nursery!G66,0)</f>
        <v>0</v>
      </c>
      <c r="E71" s="7">
        <f>ROUND(+Nursery!F66,0)</f>
        <v>0</v>
      </c>
      <c r="F71" s="9" t="str">
        <f t="shared" si="0"/>
        <v/>
      </c>
      <c r="G71" s="7">
        <f>ROUND(+Nursery!G169,0)</f>
        <v>0</v>
      </c>
      <c r="H71" s="7">
        <f>ROUND(+Nursery!F169,0)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158</v>
      </c>
      <c r="C72" t="str">
        <f>+Nursery!B67</f>
        <v>CASCADE MEDICAL CENTER</v>
      </c>
      <c r="D72" s="7">
        <f>ROUND(+Nursery!G67,0)</f>
        <v>0</v>
      </c>
      <c r="E72" s="7">
        <f>ROUND(+Nursery!F67,0)</f>
        <v>0</v>
      </c>
      <c r="F72" s="9" t="str">
        <f t="shared" si="0"/>
        <v/>
      </c>
      <c r="G72" s="7">
        <f>ROUND(+Nursery!G170,0)</f>
        <v>0</v>
      </c>
      <c r="H72" s="7">
        <f>ROUND(+Nursery!F170,0)</f>
        <v>0</v>
      </c>
      <c r="I72" s="9" t="str">
        <f t="shared" si="1"/>
        <v/>
      </c>
      <c r="J72" s="9"/>
      <c r="K72" s="8" t="str">
        <f t="shared" si="2"/>
        <v/>
      </c>
    </row>
    <row r="73" spans="2:11" x14ac:dyDescent="0.25">
      <c r="B73">
        <f>+Nursery!A68</f>
        <v>159</v>
      </c>
      <c r="C73" t="str">
        <f>+Nursery!B68</f>
        <v>PROVIDENCE ST PETER HOSPITAL</v>
      </c>
      <c r="D73" s="7">
        <f>ROUND(+Nursery!G68,0)</f>
        <v>1615531</v>
      </c>
      <c r="E73" s="7">
        <f>ROUND(+Nursery!F68,0)</f>
        <v>4854</v>
      </c>
      <c r="F73" s="9">
        <f t="shared" si="0"/>
        <v>332.82</v>
      </c>
      <c r="G73" s="7">
        <f>ROUND(+Nursery!G171,0)</f>
        <v>1438725</v>
      </c>
      <c r="H73" s="7">
        <f>ROUND(+Nursery!F171,0)</f>
        <v>4650</v>
      </c>
      <c r="I73" s="9">
        <f t="shared" si="1"/>
        <v>309.39999999999998</v>
      </c>
      <c r="J73" s="9"/>
      <c r="K73" s="8">
        <f t="shared" si="2"/>
        <v>-7.0400000000000004E-2</v>
      </c>
    </row>
    <row r="74" spans="2:11" x14ac:dyDescent="0.25">
      <c r="B74">
        <f>+Nursery!A69</f>
        <v>161</v>
      </c>
      <c r="C74" t="str">
        <f>+Nursery!B69</f>
        <v>KADLEC REGIONAL MEDICAL CENTER</v>
      </c>
      <c r="D74" s="7">
        <f>ROUND(+Nursery!G69,0)</f>
        <v>0</v>
      </c>
      <c r="E74" s="7">
        <f>ROUND(+Nursery!F69,0)</f>
        <v>0</v>
      </c>
      <c r="F74" s="9" t="str">
        <f t="shared" si="0"/>
        <v/>
      </c>
      <c r="G74" s="7">
        <f>ROUND(+Nursery!G172,0)</f>
        <v>874</v>
      </c>
      <c r="H74" s="7">
        <f>ROUND(+Nursery!F172,0)</f>
        <v>4761</v>
      </c>
      <c r="I74" s="9">
        <f t="shared" si="1"/>
        <v>0.18</v>
      </c>
      <c r="J74" s="9"/>
      <c r="K74" s="8" t="str">
        <f t="shared" si="2"/>
        <v/>
      </c>
    </row>
    <row r="75" spans="2:11" x14ac:dyDescent="0.25">
      <c r="B75">
        <f>+Nursery!A70</f>
        <v>162</v>
      </c>
      <c r="C75" t="str">
        <f>+Nursery!B70</f>
        <v>PROVIDENCE SACRED HEART MEDICAL CENTER</v>
      </c>
      <c r="D75" s="7">
        <f>ROUND(+Nursery!G70,0)</f>
        <v>0</v>
      </c>
      <c r="E75" s="7">
        <f>ROUND(+Nursery!F70,0)</f>
        <v>4202</v>
      </c>
      <c r="F75" s="9" t="str">
        <f t="shared" ref="F75:F109" si="3">IF(D75=0,"",IF(E75=0,"",ROUND(D75/E75,2)))</f>
        <v/>
      </c>
      <c r="G75" s="7">
        <f>ROUND(+Nursery!G173,0)</f>
        <v>0</v>
      </c>
      <c r="H75" s="7">
        <f>ROUND(+Nursery!F173,0)</f>
        <v>4184</v>
      </c>
      <c r="I75" s="9" t="str">
        <f t="shared" ref="I75:I109" si="4">IF(G75=0,"",IF(H75=0,"",ROUND(G75/H75,2)))</f>
        <v/>
      </c>
      <c r="J75" s="9"/>
      <c r="K75" s="8" t="str">
        <f t="shared" ref="K75:K109" si="5">IF(D75=0,"",IF(E75=0,"",IF(G75=0,"",IF(H75=0,"",ROUND(I75/F75-1,4)))))</f>
        <v/>
      </c>
    </row>
    <row r="76" spans="2:11" x14ac:dyDescent="0.25">
      <c r="B76">
        <f>+Nursery!A71</f>
        <v>164</v>
      </c>
      <c r="C76" t="str">
        <f>+Nursery!B71</f>
        <v>EVERGREENHEALTH MEDICAL CENTER</v>
      </c>
      <c r="D76" s="7">
        <f>ROUND(+Nursery!G71,0)</f>
        <v>0</v>
      </c>
      <c r="E76" s="7">
        <f>ROUND(+Nursery!F71,0)</f>
        <v>0</v>
      </c>
      <c r="F76" s="9" t="str">
        <f t="shared" si="3"/>
        <v/>
      </c>
      <c r="G76" s="7">
        <f>ROUND(+Nursery!G174,0)</f>
        <v>0</v>
      </c>
      <c r="H76" s="7">
        <f>ROUND(+Nursery!F174,0)</f>
        <v>0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165</v>
      </c>
      <c r="C77" t="str">
        <f>+Nursery!B72</f>
        <v>LAKE CHELAN COMMUNITY HOSPITAL</v>
      </c>
      <c r="D77" s="7">
        <f>ROUND(+Nursery!G72,0)</f>
        <v>0</v>
      </c>
      <c r="E77" s="7">
        <f>ROUND(+Nursery!F72,0)</f>
        <v>137</v>
      </c>
      <c r="F77" s="9" t="str">
        <f t="shared" si="3"/>
        <v/>
      </c>
      <c r="G77" s="7">
        <f>ROUND(+Nursery!G175,0)</f>
        <v>0</v>
      </c>
      <c r="H77" s="7">
        <f>ROUND(+Nursery!F175,0)</f>
        <v>180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167</v>
      </c>
      <c r="C78" t="str">
        <f>+Nursery!B73</f>
        <v>FERRY COUNTY MEMORIAL HOSPITAL</v>
      </c>
      <c r="D78" s="7">
        <f>ROUND(+Nursery!G73,0)</f>
        <v>0</v>
      </c>
      <c r="E78" s="7">
        <f>ROUND(+Nursery!F73,0)</f>
        <v>0</v>
      </c>
      <c r="F78" s="9" t="str">
        <f t="shared" si="3"/>
        <v/>
      </c>
      <c r="G78" s="7">
        <f>ROUND(+Nursery!G176,0)</f>
        <v>0</v>
      </c>
      <c r="H78" s="7">
        <f>ROUND(+Nursery!F176,0)</f>
        <v>0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+Nursery!A74</f>
        <v>168</v>
      </c>
      <c r="C79" t="str">
        <f>+Nursery!B74</f>
        <v>CENTRAL WASHINGTON HOSPITAL</v>
      </c>
      <c r="D79" s="7">
        <f>ROUND(+Nursery!G74,0)</f>
        <v>1113</v>
      </c>
      <c r="E79" s="7">
        <f>ROUND(+Nursery!F74,0)</f>
        <v>2145</v>
      </c>
      <c r="F79" s="9">
        <f t="shared" si="3"/>
        <v>0.52</v>
      </c>
      <c r="G79" s="7">
        <f>ROUND(+Nursery!G177,0)</f>
        <v>0</v>
      </c>
      <c r="H79" s="7">
        <f>ROUND(+Nursery!F177,0)</f>
        <v>1940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170</v>
      </c>
      <c r="C80" t="str">
        <f>+Nursery!B75</f>
        <v>PEACEHEALTH SOUTHWEST MEDICAL CENTER</v>
      </c>
      <c r="D80" s="7">
        <f>ROUND(+Nursery!G75,0)</f>
        <v>0</v>
      </c>
      <c r="E80" s="7">
        <f>ROUND(+Nursery!F75,0)</f>
        <v>0</v>
      </c>
      <c r="F80" s="9" t="str">
        <f t="shared" si="3"/>
        <v/>
      </c>
      <c r="G80" s="7">
        <f>ROUND(+Nursery!G178,0)</f>
        <v>0</v>
      </c>
      <c r="H80" s="7">
        <f>ROUND(+Nursery!F178,0)</f>
        <v>0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172</v>
      </c>
      <c r="C81" t="str">
        <f>+Nursery!B76</f>
        <v>PULLMAN REGIONAL HOSPITAL</v>
      </c>
      <c r="D81" s="7">
        <f>ROUND(+Nursery!G76,0)</f>
        <v>0</v>
      </c>
      <c r="E81" s="7">
        <f>ROUND(+Nursery!F76,0)</f>
        <v>874</v>
      </c>
      <c r="F81" s="9" t="str">
        <f t="shared" si="3"/>
        <v/>
      </c>
      <c r="G81" s="7">
        <f>ROUND(+Nursery!G179,0)</f>
        <v>0</v>
      </c>
      <c r="H81" s="7">
        <f>ROUND(+Nursery!F179,0)</f>
        <v>818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173</v>
      </c>
      <c r="C82" t="str">
        <f>+Nursery!B77</f>
        <v>MORTON GENERAL HOSPITAL</v>
      </c>
      <c r="D82" s="7">
        <f>ROUND(+Nursery!G77,0)</f>
        <v>0</v>
      </c>
      <c r="E82" s="7">
        <f>ROUND(+Nursery!F77,0)</f>
        <v>0</v>
      </c>
      <c r="F82" s="9" t="str">
        <f t="shared" si="3"/>
        <v/>
      </c>
      <c r="G82" s="7">
        <f>ROUND(+Nursery!G180,0)</f>
        <v>0</v>
      </c>
      <c r="H82" s="7">
        <f>ROUND(+Nursery!F180,0)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175</v>
      </c>
      <c r="C83" t="str">
        <f>+Nursery!B78</f>
        <v>MARY BRIDGE CHILDRENS HEALTH CENTER</v>
      </c>
      <c r="D83" s="7">
        <f>ROUND(+Nursery!G78,0)</f>
        <v>0</v>
      </c>
      <c r="E83" s="7">
        <f>ROUND(+Nursery!F78,0)</f>
        <v>0</v>
      </c>
      <c r="F83" s="9" t="str">
        <f t="shared" si="3"/>
        <v/>
      </c>
      <c r="G83" s="7">
        <f>ROUND(+Nursery!G181,0)</f>
        <v>0</v>
      </c>
      <c r="H83" s="7">
        <f>ROUND(+Nursery!F181,0)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176</v>
      </c>
      <c r="C84" t="str">
        <f>+Nursery!B79</f>
        <v>TACOMA GENERAL/ALLENMORE HOSPITAL</v>
      </c>
      <c r="D84" s="7">
        <f>ROUND(+Nursery!G79,0)</f>
        <v>0</v>
      </c>
      <c r="E84" s="7">
        <f>ROUND(+Nursery!F79,0)</f>
        <v>0</v>
      </c>
      <c r="F84" s="9" t="str">
        <f t="shared" si="3"/>
        <v/>
      </c>
      <c r="G84" s="7">
        <f>ROUND(+Nursery!G182,0)</f>
        <v>0</v>
      </c>
      <c r="H84" s="7">
        <f>ROUND(+Nursery!F182,0)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180</v>
      </c>
      <c r="C85" t="str">
        <f>+Nursery!B80</f>
        <v>MULTICARE VALLEY HOSPITAL</v>
      </c>
      <c r="D85" s="7">
        <f>ROUND(+Nursery!G80,0)</f>
        <v>0</v>
      </c>
      <c r="E85" s="7">
        <f>ROUND(+Nursery!F80,0)</f>
        <v>157</v>
      </c>
      <c r="F85" s="9" t="str">
        <f t="shared" si="3"/>
        <v/>
      </c>
      <c r="G85" s="7">
        <f>ROUND(+Nursery!G183,0)</f>
        <v>0</v>
      </c>
      <c r="H85" s="7">
        <f>ROUND(+Nursery!F183,0)</f>
        <v>137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183</v>
      </c>
      <c r="C86" t="str">
        <f>+Nursery!B81</f>
        <v>MULTICARE AUBURN MEDICAL CENTER</v>
      </c>
      <c r="D86" s="7">
        <f>ROUND(+Nursery!G81,0)</f>
        <v>0</v>
      </c>
      <c r="E86" s="7">
        <f>ROUND(+Nursery!F81,0)</f>
        <v>0</v>
      </c>
      <c r="F86" s="9" t="str">
        <f t="shared" si="3"/>
        <v/>
      </c>
      <c r="G86" s="7">
        <f>ROUND(+Nursery!G184,0)</f>
        <v>0</v>
      </c>
      <c r="H86" s="7">
        <f>ROUND(+Nursery!F184,0)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186</v>
      </c>
      <c r="C87" t="str">
        <f>+Nursery!B82</f>
        <v>SUMMIT PACIFIC MEDICAL CENTER</v>
      </c>
      <c r="D87" s="7">
        <f>ROUND(+Nursery!G82,0)</f>
        <v>0</v>
      </c>
      <c r="E87" s="7">
        <f>ROUND(+Nursery!F82,0)</f>
        <v>0</v>
      </c>
      <c r="F87" s="9" t="str">
        <f t="shared" si="3"/>
        <v/>
      </c>
      <c r="G87" s="7">
        <f>ROUND(+Nursery!G185,0)</f>
        <v>0</v>
      </c>
      <c r="H87" s="7">
        <f>ROUND(+Nursery!F185,0)</f>
        <v>0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+Nursery!A83</f>
        <v>191</v>
      </c>
      <c r="C88" t="str">
        <f>+Nursery!B83</f>
        <v>PROVIDENCE CENTRALIA HOSPITAL</v>
      </c>
      <c r="D88" s="7">
        <f>ROUND(+Nursery!G83,0)</f>
        <v>-33</v>
      </c>
      <c r="E88" s="7">
        <f>ROUND(+Nursery!F83,0)</f>
        <v>1072</v>
      </c>
      <c r="F88" s="9">
        <f t="shared" si="3"/>
        <v>-0.03</v>
      </c>
      <c r="G88" s="7">
        <f>ROUND(+Nursery!G186,0)</f>
        <v>0</v>
      </c>
      <c r="H88" s="7">
        <f>ROUND(+Nursery!F186,0)</f>
        <v>1227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193</v>
      </c>
      <c r="C89" t="str">
        <f>+Nursery!B84</f>
        <v>PROVIDENCE MOUNT CARMEL HOSPITAL</v>
      </c>
      <c r="D89" s="7">
        <f>ROUND(+Nursery!G84,0)</f>
        <v>0</v>
      </c>
      <c r="E89" s="7">
        <f>ROUND(+Nursery!F84,0)</f>
        <v>0</v>
      </c>
      <c r="F89" s="9" t="str">
        <f t="shared" si="3"/>
        <v/>
      </c>
      <c r="G89" s="7">
        <f>ROUND(+Nursery!G187,0)</f>
        <v>-2</v>
      </c>
      <c r="H89" s="7">
        <f>ROUND(+Nursery!F187,0)</f>
        <v>361</v>
      </c>
      <c r="I89" s="9">
        <f t="shared" si="4"/>
        <v>-0.01</v>
      </c>
      <c r="J89" s="9"/>
      <c r="K89" s="8" t="str">
        <f t="shared" si="5"/>
        <v/>
      </c>
    </row>
    <row r="90" spans="2:11" x14ac:dyDescent="0.25">
      <c r="B90">
        <f>+Nursery!A85</f>
        <v>194</v>
      </c>
      <c r="C90" t="str">
        <f>+Nursery!B85</f>
        <v>PROVIDENCE ST JOSEPHS HOSPITAL</v>
      </c>
      <c r="D90" s="7">
        <f>ROUND(+Nursery!G85,0)</f>
        <v>0</v>
      </c>
      <c r="E90" s="7">
        <f>ROUND(+Nursery!F85,0)</f>
        <v>0</v>
      </c>
      <c r="F90" s="9" t="str">
        <f t="shared" si="3"/>
        <v/>
      </c>
      <c r="G90" s="7">
        <f>ROUND(+Nursery!G188,0)</f>
        <v>0</v>
      </c>
      <c r="H90" s="7">
        <f>ROUND(+Nursery!F188,0)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195</v>
      </c>
      <c r="C91" t="str">
        <f>+Nursery!B86</f>
        <v>SNOQUALMIE VALLEY HOSPITAL</v>
      </c>
      <c r="D91" s="7">
        <f>ROUND(+Nursery!G86,0)</f>
        <v>0</v>
      </c>
      <c r="E91" s="7">
        <f>ROUND(+Nursery!F86,0)</f>
        <v>0</v>
      </c>
      <c r="F91" s="9" t="str">
        <f t="shared" si="3"/>
        <v/>
      </c>
      <c r="G91" s="7">
        <f>ROUND(+Nursery!G189,0)</f>
        <v>0</v>
      </c>
      <c r="H91" s="7">
        <f>ROUND(+Nursery!F189,0)</f>
        <v>0</v>
      </c>
      <c r="I91" s="9" t="str">
        <f t="shared" si="4"/>
        <v/>
      </c>
      <c r="J91" s="9"/>
      <c r="K91" s="8" t="str">
        <f t="shared" si="5"/>
        <v/>
      </c>
    </row>
    <row r="92" spans="2:11" x14ac:dyDescent="0.25">
      <c r="B92">
        <f>+Nursery!A87</f>
        <v>197</v>
      </c>
      <c r="C92" t="str">
        <f>+Nursery!B87</f>
        <v>CAPITAL MEDICAL CENTER</v>
      </c>
      <c r="D92" s="7">
        <f>ROUND(+Nursery!G87,0)</f>
        <v>73438</v>
      </c>
      <c r="E92" s="7">
        <f>ROUND(+Nursery!F87,0)</f>
        <v>1106</v>
      </c>
      <c r="F92" s="9">
        <f t="shared" si="3"/>
        <v>66.400000000000006</v>
      </c>
      <c r="G92" s="7">
        <f>ROUND(+Nursery!G190,0)</f>
        <v>74565</v>
      </c>
      <c r="H92" s="7">
        <f>ROUND(+Nursery!F190,0)</f>
        <v>1136</v>
      </c>
      <c r="I92" s="9">
        <f t="shared" si="4"/>
        <v>65.64</v>
      </c>
      <c r="J92" s="9"/>
      <c r="K92" s="8">
        <f t="shared" si="5"/>
        <v>-1.14E-2</v>
      </c>
    </row>
    <row r="93" spans="2:11" x14ac:dyDescent="0.25">
      <c r="B93">
        <f>+Nursery!A88</f>
        <v>198</v>
      </c>
      <c r="C93" t="str">
        <f>+Nursery!B88</f>
        <v>ASTRIA SUNNYSIDE HOSPITAL</v>
      </c>
      <c r="D93" s="7">
        <f>ROUND(+Nursery!G88,0)</f>
        <v>0</v>
      </c>
      <c r="E93" s="7">
        <f>ROUND(+Nursery!F88,0)</f>
        <v>865</v>
      </c>
      <c r="F93" s="9" t="str">
        <f t="shared" si="3"/>
        <v/>
      </c>
      <c r="G93" s="7">
        <f>ROUND(+Nursery!G191,0)</f>
        <v>0</v>
      </c>
      <c r="H93" s="7">
        <f>ROUND(+Nursery!F191,0)</f>
        <v>828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199</v>
      </c>
      <c r="C94" t="str">
        <f>+Nursery!B89</f>
        <v>ASTRIA TOPPENISH HOSPITAL</v>
      </c>
      <c r="D94" s="7">
        <f>ROUND(+Nursery!G89,0)</f>
        <v>0</v>
      </c>
      <c r="E94" s="7">
        <f>ROUND(+Nursery!F89,0)</f>
        <v>811</v>
      </c>
      <c r="F94" s="9" t="str">
        <f t="shared" si="3"/>
        <v/>
      </c>
      <c r="G94" s="7">
        <f>ROUND(+Nursery!G192,0)</f>
        <v>0</v>
      </c>
      <c r="H94" s="7">
        <f>ROUND(+Nursery!F192,0)</f>
        <v>805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+Nursery!A90</f>
        <v>201</v>
      </c>
      <c r="C95" t="str">
        <f>+Nursery!B90</f>
        <v>ST FRANCIS COMMUNITY HOSPITAL</v>
      </c>
      <c r="D95" s="7">
        <f>ROUND(+Nursery!G90,0)</f>
        <v>0</v>
      </c>
      <c r="E95" s="7">
        <f>ROUND(+Nursery!F90,0)</f>
        <v>0</v>
      </c>
      <c r="F95" s="9" t="str">
        <f t="shared" si="3"/>
        <v/>
      </c>
      <c r="G95" s="7">
        <f>ROUND(+Nursery!G193,0)</f>
        <v>0</v>
      </c>
      <c r="H95" s="7">
        <f>ROUND(+Nursery!F193,0)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202</v>
      </c>
      <c r="C96" t="str">
        <f>+Nursery!B91</f>
        <v>REGIONAL HOSPITAL</v>
      </c>
      <c r="D96" s="7">
        <f>ROUND(+Nursery!G91,0)</f>
        <v>0</v>
      </c>
      <c r="E96" s="7">
        <f>ROUND(+Nursery!F91,0)</f>
        <v>0</v>
      </c>
      <c r="F96" s="9" t="str">
        <f t="shared" si="3"/>
        <v/>
      </c>
      <c r="G96" s="7">
        <f>ROUND(+Nursery!G194,0)</f>
        <v>0</v>
      </c>
      <c r="H96" s="7">
        <f>ROUND(+Nursery!F194,0)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204</v>
      </c>
      <c r="C97" t="str">
        <f>+Nursery!B92</f>
        <v>SEATTLE CANCER CARE ALLIANCE</v>
      </c>
      <c r="D97" s="7">
        <f>ROUND(+Nursery!G92,0)</f>
        <v>0</v>
      </c>
      <c r="E97" s="7">
        <f>ROUND(+Nursery!F92,0)</f>
        <v>0</v>
      </c>
      <c r="F97" s="9" t="str">
        <f t="shared" si="3"/>
        <v/>
      </c>
      <c r="G97" s="7">
        <f>ROUND(+Nursery!G195,0)</f>
        <v>0</v>
      </c>
      <c r="H97" s="7">
        <f>ROUND(+Nursery!F195,0)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205</v>
      </c>
      <c r="C98" t="str">
        <f>+Nursery!B93</f>
        <v>WENATCHEE VALLEY HOSPITAL</v>
      </c>
      <c r="D98" s="7">
        <f>ROUND(+Nursery!G93,0)</f>
        <v>0</v>
      </c>
      <c r="E98" s="7">
        <f>ROUND(+Nursery!F93,0)</f>
        <v>0</v>
      </c>
      <c r="F98" s="9" t="str">
        <f t="shared" si="3"/>
        <v/>
      </c>
      <c r="G98" s="7">
        <f>ROUND(+Nursery!G196,0)</f>
        <v>0</v>
      </c>
      <c r="H98" s="7">
        <f>ROUND(+Nursery!F196,0)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206</v>
      </c>
      <c r="C99" t="str">
        <f>+Nursery!B94</f>
        <v>PEACEHEALTH UNITED GENERAL MEDICAL CENTER</v>
      </c>
      <c r="D99" s="7">
        <f>ROUND(+Nursery!G94,0)</f>
        <v>0</v>
      </c>
      <c r="E99" s="7">
        <f>ROUND(+Nursery!F94,0)</f>
        <v>0</v>
      </c>
      <c r="F99" s="9" t="str">
        <f t="shared" si="3"/>
        <v/>
      </c>
      <c r="G99" s="7">
        <f>ROUND(+Nursery!G197,0)</f>
        <v>0</v>
      </c>
      <c r="H99" s="7">
        <f>ROUND(+Nursery!F197,0)</f>
        <v>0</v>
      </c>
      <c r="I99" s="9" t="str">
        <f t="shared" si="4"/>
        <v/>
      </c>
      <c r="J99" s="9"/>
      <c r="K99" s="8" t="str">
        <f t="shared" si="5"/>
        <v/>
      </c>
    </row>
    <row r="100" spans="2:11" x14ac:dyDescent="0.25">
      <c r="B100">
        <f>+Nursery!A95</f>
        <v>207</v>
      </c>
      <c r="C100" t="str">
        <f>+Nursery!B95</f>
        <v>SKAGIT REGIONAL HEALTH</v>
      </c>
      <c r="D100" s="7">
        <f>ROUND(+Nursery!G95,0)</f>
        <v>472288</v>
      </c>
      <c r="E100" s="7">
        <f>ROUND(+Nursery!F95,0)</f>
        <v>2657</v>
      </c>
      <c r="F100" s="9">
        <f t="shared" si="3"/>
        <v>177.75</v>
      </c>
      <c r="G100" s="7">
        <f>ROUND(+Nursery!G198,0)</f>
        <v>405653</v>
      </c>
      <c r="H100" s="7">
        <f>ROUND(+Nursery!F198,0)</f>
        <v>2403</v>
      </c>
      <c r="I100" s="9">
        <f t="shared" si="4"/>
        <v>168.81</v>
      </c>
      <c r="J100" s="9"/>
      <c r="K100" s="8">
        <f t="shared" si="5"/>
        <v>-5.0299999999999997E-2</v>
      </c>
    </row>
    <row r="101" spans="2:11" x14ac:dyDescent="0.25">
      <c r="B101">
        <f>+Nursery!A96</f>
        <v>208</v>
      </c>
      <c r="C101" t="str">
        <f>+Nursery!B96</f>
        <v>LEGACY SALMON CREEK HOSPITAL</v>
      </c>
      <c r="D101" s="7">
        <f>ROUND(+Nursery!G96,0)</f>
        <v>0</v>
      </c>
      <c r="E101" s="7">
        <f>ROUND(+Nursery!F96,0)</f>
        <v>0</v>
      </c>
      <c r="F101" s="9" t="str">
        <f t="shared" si="3"/>
        <v/>
      </c>
      <c r="G101" s="7">
        <f>ROUND(+Nursery!G199,0)</f>
        <v>0</v>
      </c>
      <c r="H101" s="7">
        <f>ROUND(+Nursery!F199,0)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209</v>
      </c>
      <c r="C102" t="str">
        <f>+Nursery!B97</f>
        <v>ST ANTHONY HOSPITAL</v>
      </c>
      <c r="D102" s="7">
        <f>ROUND(+Nursery!G97,0)</f>
        <v>0</v>
      </c>
      <c r="E102" s="7">
        <f>ROUND(+Nursery!F97,0)</f>
        <v>0</v>
      </c>
      <c r="F102" s="9" t="str">
        <f t="shared" si="3"/>
        <v/>
      </c>
      <c r="G102" s="7">
        <f>ROUND(+Nursery!G200,0)</f>
        <v>0</v>
      </c>
      <c r="H102" s="7">
        <f>ROUND(+Nursery!F200,0)</f>
        <v>0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210</v>
      </c>
      <c r="C103" t="str">
        <f>+Nursery!B98</f>
        <v>SWEDISH MEDICAL CENTER - ISSAQUAH CAMPUS</v>
      </c>
      <c r="D103" s="7">
        <f>ROUND(+Nursery!G98,0)</f>
        <v>0</v>
      </c>
      <c r="E103" s="7">
        <f>ROUND(+Nursery!F98,0)</f>
        <v>2048</v>
      </c>
      <c r="F103" s="9" t="str">
        <f t="shared" si="3"/>
        <v/>
      </c>
      <c r="G103" s="7">
        <f>ROUND(+Nursery!G201,0)</f>
        <v>1125205</v>
      </c>
      <c r="H103" s="7">
        <f>ROUND(+Nursery!F201,0)</f>
        <v>2517</v>
      </c>
      <c r="I103" s="9">
        <f t="shared" si="4"/>
        <v>447.04</v>
      </c>
      <c r="J103" s="9"/>
      <c r="K103" s="8" t="str">
        <f t="shared" si="5"/>
        <v/>
      </c>
    </row>
    <row r="104" spans="2:11" x14ac:dyDescent="0.25">
      <c r="B104">
        <f>+Nursery!A99</f>
        <v>211</v>
      </c>
      <c r="C104" t="str">
        <f>+Nursery!B99</f>
        <v>PEACEHEALTH PEACE ISLAND MEDICAL CENTER</v>
      </c>
      <c r="D104" s="7">
        <f>ROUND(+Nursery!G99,0)</f>
        <v>0</v>
      </c>
      <c r="E104" s="7">
        <f>ROUND(+Nursery!F99,0)</f>
        <v>0</v>
      </c>
      <c r="F104" s="9" t="str">
        <f t="shared" si="3"/>
        <v/>
      </c>
      <c r="G104" s="7">
        <f>ROUND(+Nursery!G202,0)</f>
        <v>0</v>
      </c>
      <c r="H104" s="7">
        <f>ROUND(+Nursery!F202,0)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904</v>
      </c>
      <c r="C105" t="str">
        <f>+Nursery!B100</f>
        <v>BHC FAIRFAX HOSPITAL</v>
      </c>
      <c r="D105" s="7">
        <f>ROUND(+Nursery!G100,0)</f>
        <v>0</v>
      </c>
      <c r="E105" s="7">
        <f>ROUND(+Nursery!F100,0)</f>
        <v>0</v>
      </c>
      <c r="F105" s="9" t="str">
        <f t="shared" si="3"/>
        <v/>
      </c>
      <c r="G105" s="7">
        <f>ROUND(+Nursery!G203,0)</f>
        <v>0</v>
      </c>
      <c r="H105" s="7">
        <f>ROUND(+Nursery!F203,0)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915</v>
      </c>
      <c r="C106" t="str">
        <f>+Nursery!B101</f>
        <v>LOURDES COUNSELING CENTER</v>
      </c>
      <c r="D106" s="7">
        <f>ROUND(+Nursery!G101,0)</f>
        <v>0</v>
      </c>
      <c r="E106" s="7">
        <f>ROUND(+Nursery!F101,0)</f>
        <v>0</v>
      </c>
      <c r="F106" s="9" t="str">
        <f t="shared" si="3"/>
        <v/>
      </c>
      <c r="G106" s="7">
        <f>ROUND(+Nursery!G204,0)</f>
        <v>0</v>
      </c>
      <c r="H106" s="7">
        <f>ROUND(+Nursery!F204,0)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919</v>
      </c>
      <c r="C107" t="str">
        <f>+Nursery!B102</f>
        <v>NAVOS</v>
      </c>
      <c r="D107" s="7">
        <f>ROUND(+Nursery!G102,0)</f>
        <v>0</v>
      </c>
      <c r="E107" s="7">
        <f>ROUND(+Nursery!F102,0)</f>
        <v>0</v>
      </c>
      <c r="F107" s="9" t="str">
        <f t="shared" si="3"/>
        <v/>
      </c>
      <c r="G107" s="7">
        <f>ROUND(+Nursery!G205,0)</f>
        <v>0</v>
      </c>
      <c r="H107" s="7">
        <f>ROUND(+Nursery!F205,0)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+Nursery!A103</f>
        <v>921</v>
      </c>
      <c r="C108" t="str">
        <f>+Nursery!B103</f>
        <v>CASCADE BEHAVIORAL HOSPITAL</v>
      </c>
      <c r="D108" s="7">
        <f>ROUND(+Nursery!G103,0)</f>
        <v>0</v>
      </c>
      <c r="E108" s="7">
        <f>ROUND(+Nursery!F103,0)</f>
        <v>0</v>
      </c>
      <c r="F108" s="9" t="str">
        <f t="shared" si="3"/>
        <v/>
      </c>
      <c r="G108" s="7">
        <f>ROUND(+Nursery!G206,0)</f>
        <v>0</v>
      </c>
      <c r="H108" s="7">
        <f>ROUND(+Nursery!F206,0)</f>
        <v>0</v>
      </c>
      <c r="I108" s="9" t="str">
        <f t="shared" si="4"/>
        <v/>
      </c>
      <c r="J108" s="9"/>
      <c r="K108" s="8" t="str">
        <f t="shared" si="5"/>
        <v/>
      </c>
    </row>
    <row r="109" spans="2:11" x14ac:dyDescent="0.25">
      <c r="B109">
        <f>+Nursery!A104</f>
        <v>922</v>
      </c>
      <c r="C109" t="str">
        <f>+Nursery!B104</f>
        <v>BHC FAIRFAX HOSPITAL NORTH</v>
      </c>
      <c r="D109" s="7">
        <f>ROUND(+Nursery!G104,0)</f>
        <v>0</v>
      </c>
      <c r="E109" s="7">
        <f>ROUND(+Nursery!F104,0)</f>
        <v>0</v>
      </c>
      <c r="F109" s="9" t="str">
        <f t="shared" si="3"/>
        <v/>
      </c>
      <c r="G109" s="7">
        <f>ROUND(+Nursery!G207,0)</f>
        <v>0</v>
      </c>
      <c r="H109" s="7">
        <f>ROUND(+Nursery!F207,0)</f>
        <v>0</v>
      </c>
      <c r="I109" s="9" t="str">
        <f t="shared" si="4"/>
        <v/>
      </c>
      <c r="J109" s="9"/>
      <c r="K109" s="8" t="str">
        <f t="shared" si="5"/>
        <v/>
      </c>
    </row>
    <row r="110" spans="2:11" x14ac:dyDescent="0.25">
      <c r="B110">
        <f>+Nursery!A105</f>
        <v>923</v>
      </c>
      <c r="C110" t="str">
        <f>+Nursery!B105</f>
        <v>FAIRFAX BEHAVIORAL HEALTH MONROE</v>
      </c>
      <c r="D110" s="7">
        <f>ROUND(+Nursery!G105,0)</f>
        <v>0</v>
      </c>
      <c r="E110" s="7">
        <f>ROUND(+Nursery!F105,0)</f>
        <v>0</v>
      </c>
      <c r="F110" s="9" t="str">
        <f>IF(D110=0,"",IF(E110=0,"",ROUND(D110/E110,2)))</f>
        <v/>
      </c>
      <c r="G110" s="7">
        <f>ROUND(+Nursery!G208,0)</f>
        <v>0</v>
      </c>
      <c r="H110" s="7">
        <f>ROUND(+Nursery!F208,0)</f>
        <v>0</v>
      </c>
      <c r="I110" s="9" t="str">
        <f>IF(G110=0,"",IF(H110=0,"",ROUND(G110/H110,2)))</f>
        <v/>
      </c>
      <c r="J110" s="9"/>
      <c r="K110" s="8" t="str">
        <f>IF(D110=0,"",IF(E110=0,"",IF(G110=0,"",IF(H110=0,"",ROUND(I110/F110-1,4)))))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 fitToPage="1"/>
  </sheetPr>
  <dimension ref="A1:K110"/>
  <sheetViews>
    <sheetView zoomScale="75" workbookViewId="0">
      <selection activeCell="B10" sqref="B10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1.5546875" bestFit="1" customWidth="1"/>
    <col min="5" max="5" width="6.44140625" bestFit="1" customWidth="1"/>
    <col min="6" max="6" width="7.5546875" bestFit="1" customWidth="1"/>
    <col min="7" max="7" width="11.5546875" bestFit="1" customWidth="1"/>
    <col min="8" max="8" width="6.44140625" bestFit="1" customWidth="1"/>
    <col min="9" max="9" width="7.5546875" bestFit="1" customWidth="1"/>
    <col min="10" max="10" width="2.6640625" customWidth="1"/>
    <col min="11" max="11" width="9.33203125" bestFit="1" customWidth="1"/>
  </cols>
  <sheetData>
    <row r="1" spans="1:11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117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19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2015</v>
      </c>
      <c r="F7" s="3">
        <f>+E7</f>
        <v>2015</v>
      </c>
      <c r="G7" s="3"/>
      <c r="H7" s="5">
        <f>+F7+1</f>
        <v>2016</v>
      </c>
      <c r="I7" s="3">
        <f>+H7</f>
        <v>2016</v>
      </c>
    </row>
    <row r="8" spans="1:11" x14ac:dyDescent="0.25">
      <c r="A8" s="3"/>
      <c r="B8" s="3"/>
      <c r="C8" s="3"/>
      <c r="D8" s="5" t="s">
        <v>20</v>
      </c>
      <c r="F8" s="5" t="s">
        <v>5</v>
      </c>
      <c r="G8" s="5" t="s">
        <v>20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21</v>
      </c>
      <c r="E9" s="5" t="s">
        <v>9</v>
      </c>
      <c r="F9" s="5" t="s">
        <v>9</v>
      </c>
      <c r="G9" s="5" t="s">
        <v>21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+TR_ND!B10</f>
        <v>1</v>
      </c>
      <c r="C10" t="str">
        <f>+TR_ND!C10</f>
        <v>SWEDISH MEDICAL CENTER - FIRST HILL</v>
      </c>
      <c r="D10" s="7">
        <f>ROUND(+Nursery!H5,0)</f>
        <v>0</v>
      </c>
      <c r="E10" s="7">
        <f>ROUND(+Nursery!F5,0)</f>
        <v>12745</v>
      </c>
      <c r="F10" s="9" t="str">
        <f>IF(D10=0,"",IF(E10=0,"",ROUND(D10/E10,2)))</f>
        <v/>
      </c>
      <c r="G10" s="7">
        <f>ROUND(+Nursery!H108,0)</f>
        <v>558639</v>
      </c>
      <c r="H10" s="7">
        <f>ROUND(+Nursery!F108,0)</f>
        <v>13415</v>
      </c>
      <c r="I10" s="9">
        <f>IF(G10=0,"",IF(H10=0,"",ROUND(G10/H10,2)))</f>
        <v>41.64</v>
      </c>
      <c r="J10" s="9"/>
      <c r="K10" s="8" t="str">
        <f>IF(D10=0,"",IF(E10=0,"",IF(G10=0,"",IF(H10=0,"",ROUND(I10/F10-1,4)))))</f>
        <v/>
      </c>
    </row>
    <row r="11" spans="1:11" x14ac:dyDescent="0.25">
      <c r="B11">
        <f>+TR_ND!B11</f>
        <v>3</v>
      </c>
      <c r="C11" t="str">
        <f>+TR_ND!C11</f>
        <v>SWEDISH MEDICAL CENTER - CHERRY HILL</v>
      </c>
      <c r="D11" s="7">
        <f>ROUND(+Nursery!H6,0)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7">
        <f>ROUND(+Nursery!H109,0)</f>
        <v>0</v>
      </c>
      <c r="H11" s="7">
        <f>ROUND(+Nursery!F109,0)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+TR_ND!B12</f>
        <v>8</v>
      </c>
      <c r="C12" t="str">
        <f>+TR_ND!C12</f>
        <v>KLICKITAT VALLEY HEALTH</v>
      </c>
      <c r="D12" s="7">
        <f>ROUND(+Nursery!H7,0)</f>
        <v>0</v>
      </c>
      <c r="E12" s="7">
        <f>ROUND(+Nursery!F7,0)</f>
        <v>0</v>
      </c>
      <c r="F12" s="9" t="str">
        <f t="shared" si="0"/>
        <v/>
      </c>
      <c r="G12" s="7">
        <f>ROUND(+Nursery!H110,0)</f>
        <v>0</v>
      </c>
      <c r="H12" s="7">
        <f>ROUND(+Nursery!F110,0)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+TR_ND!B13</f>
        <v>10</v>
      </c>
      <c r="C13" t="str">
        <f>+TR_ND!C13</f>
        <v>VIRGINIA MASON MEDICAL CENTER</v>
      </c>
      <c r="D13" s="7">
        <f>ROUND(+Nursery!H8,0)</f>
        <v>0</v>
      </c>
      <c r="E13" s="7">
        <f>ROUND(+Nursery!F8,0)</f>
        <v>0</v>
      </c>
      <c r="F13" s="9" t="str">
        <f t="shared" si="0"/>
        <v/>
      </c>
      <c r="G13" s="7">
        <f>ROUND(+Nursery!H111,0)</f>
        <v>0</v>
      </c>
      <c r="H13" s="7">
        <f>ROUND(+Nursery!F111,0)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+TR_ND!B14</f>
        <v>14</v>
      </c>
      <c r="C14" t="str">
        <f>+TR_ND!C14</f>
        <v>SEATTLE CHILDRENS HOSPITAL</v>
      </c>
      <c r="D14" s="7">
        <f>ROUND(+Nursery!H9,0)</f>
        <v>0</v>
      </c>
      <c r="E14" s="7">
        <f>ROUND(+Nursery!F9,0)</f>
        <v>0</v>
      </c>
      <c r="F14" s="9" t="str">
        <f t="shared" si="0"/>
        <v/>
      </c>
      <c r="G14" s="7">
        <f>ROUND(+Nursery!H112,0)</f>
        <v>0</v>
      </c>
      <c r="H14" s="7">
        <f>ROUND(+Nursery!F112,0)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+TR_ND!B15</f>
        <v>20</v>
      </c>
      <c r="C15" t="str">
        <f>+TR_ND!C15</f>
        <v>GROUP HEALTH CENTRAL HOSPITAL</v>
      </c>
      <c r="D15" s="7">
        <f>ROUND(+Nursery!H10,0)</f>
        <v>0</v>
      </c>
      <c r="E15" s="7">
        <f>ROUND(+Nursery!F10,0)</f>
        <v>299</v>
      </c>
      <c r="F15" s="9" t="str">
        <f t="shared" si="0"/>
        <v/>
      </c>
      <c r="G15" s="7">
        <f>ROUND(+Nursery!H113,0)</f>
        <v>0</v>
      </c>
      <c r="H15" s="7">
        <f>ROUND(+Nursery!F113,0)</f>
        <v>0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+TR_ND!B16</f>
        <v>21</v>
      </c>
      <c r="C16" t="str">
        <f>+TR_ND!C16</f>
        <v>NEWPORT HOSPITAL AND HEALTH SERVICES</v>
      </c>
      <c r="D16" s="7">
        <f>ROUND(+Nursery!H11,0)</f>
        <v>0</v>
      </c>
      <c r="E16" s="7">
        <f>ROUND(+Nursery!F11,0)</f>
        <v>112</v>
      </c>
      <c r="F16" s="9" t="str">
        <f t="shared" si="0"/>
        <v/>
      </c>
      <c r="G16" s="7">
        <f>ROUND(+Nursery!H114,0)</f>
        <v>0</v>
      </c>
      <c r="H16" s="7">
        <f>ROUND(+Nursery!F114,0)</f>
        <v>0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+TR_ND!B17</f>
        <v>22</v>
      </c>
      <c r="C17" t="str">
        <f>+TR_ND!C17</f>
        <v>LOURDES MEDICAL CENTER</v>
      </c>
      <c r="D17" s="7">
        <f>ROUND(+Nursery!H12,0)</f>
        <v>0</v>
      </c>
      <c r="E17" s="7">
        <f>ROUND(+Nursery!F12,0)</f>
        <v>0</v>
      </c>
      <c r="F17" s="9" t="str">
        <f t="shared" si="0"/>
        <v/>
      </c>
      <c r="G17" s="7">
        <f>ROUND(+Nursery!H115,0)</f>
        <v>0</v>
      </c>
      <c r="H17" s="7">
        <f>ROUND(+Nursery!F115,0)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+TR_ND!B18</f>
        <v>23</v>
      </c>
      <c r="C18" t="str">
        <f>+TR_ND!C18</f>
        <v>THREE RIVERS HOSPITAL</v>
      </c>
      <c r="D18" s="7">
        <f>ROUND(+Nursery!H13,0)</f>
        <v>1012</v>
      </c>
      <c r="E18" s="7">
        <f>ROUND(+Nursery!F13,0)</f>
        <v>137</v>
      </c>
      <c r="F18" s="9">
        <f t="shared" si="0"/>
        <v>7.39</v>
      </c>
      <c r="G18" s="7">
        <f>ROUND(+Nursery!H116,0)</f>
        <v>1922</v>
      </c>
      <c r="H18" s="7">
        <f>ROUND(+Nursery!F116,0)</f>
        <v>171</v>
      </c>
      <c r="I18" s="9">
        <f t="shared" si="1"/>
        <v>11.24</v>
      </c>
      <c r="J18" s="9"/>
      <c r="K18" s="8">
        <f t="shared" si="2"/>
        <v>0.52100000000000002</v>
      </c>
    </row>
    <row r="19" spans="2:11" x14ac:dyDescent="0.25">
      <c r="B19">
        <f>+TR_ND!B19</f>
        <v>26</v>
      </c>
      <c r="C19" t="str">
        <f>+TR_ND!C19</f>
        <v>PEACEHEALTH ST JOHN MEDICAL CENTER</v>
      </c>
      <c r="D19" s="7">
        <f>ROUND(+Nursery!H14,0)</f>
        <v>108714</v>
      </c>
      <c r="E19" s="7">
        <f>ROUND(+Nursery!F14,0)</f>
        <v>1733</v>
      </c>
      <c r="F19" s="9">
        <f t="shared" si="0"/>
        <v>62.73</v>
      </c>
      <c r="G19" s="7">
        <f>ROUND(+Nursery!H117,0)</f>
        <v>73202</v>
      </c>
      <c r="H19" s="7">
        <f>ROUND(+Nursery!F117,0)</f>
        <v>1709</v>
      </c>
      <c r="I19" s="9">
        <f t="shared" si="1"/>
        <v>42.83</v>
      </c>
      <c r="J19" s="9"/>
      <c r="K19" s="8">
        <f t="shared" si="2"/>
        <v>-0.31719999999999998</v>
      </c>
    </row>
    <row r="20" spans="2:11" x14ac:dyDescent="0.25">
      <c r="B20">
        <f>+TR_ND!B20</f>
        <v>29</v>
      </c>
      <c r="C20" t="str">
        <f>+TR_ND!C20</f>
        <v>HARBORVIEW MEDICAL CENTER</v>
      </c>
      <c r="D20" s="7">
        <f>ROUND(+Nursery!H15,0)</f>
        <v>0</v>
      </c>
      <c r="E20" s="7">
        <f>ROUND(+Nursery!F15,0)</f>
        <v>0</v>
      </c>
      <c r="F20" s="9" t="str">
        <f t="shared" si="0"/>
        <v/>
      </c>
      <c r="G20" s="7">
        <f>ROUND(+Nursery!H118,0)</f>
        <v>0</v>
      </c>
      <c r="H20" s="7">
        <f>ROUND(+Nursery!F118,0)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+TR_ND!B21</f>
        <v>32</v>
      </c>
      <c r="C21" t="str">
        <f>+TR_ND!C21</f>
        <v>ST JOSEPH MEDICAL CENTER</v>
      </c>
      <c r="D21" s="7">
        <f>ROUND(+Nursery!H16,0)</f>
        <v>961226</v>
      </c>
      <c r="E21" s="7">
        <f>ROUND(+Nursery!F16,0)</f>
        <v>9183</v>
      </c>
      <c r="F21" s="9">
        <f t="shared" si="0"/>
        <v>104.67</v>
      </c>
      <c r="G21" s="7">
        <f>ROUND(+Nursery!H119,0)</f>
        <v>1025437</v>
      </c>
      <c r="H21" s="7">
        <f>ROUND(+Nursery!F119,0)</f>
        <v>10211</v>
      </c>
      <c r="I21" s="9">
        <f t="shared" si="1"/>
        <v>100.42</v>
      </c>
      <c r="J21" s="9"/>
      <c r="K21" s="8">
        <f t="shared" si="2"/>
        <v>-4.0599999999999997E-2</v>
      </c>
    </row>
    <row r="22" spans="2:11" x14ac:dyDescent="0.25">
      <c r="B22">
        <f>+TR_ND!B22</f>
        <v>35</v>
      </c>
      <c r="C22" t="str">
        <f>+TR_ND!C22</f>
        <v>ST ELIZABETH HOSPITAL</v>
      </c>
      <c r="D22" s="7">
        <f>ROUND(+Nursery!H17,0)</f>
        <v>0</v>
      </c>
      <c r="E22" s="7">
        <f>ROUND(+Nursery!F17,0)</f>
        <v>472</v>
      </c>
      <c r="F22" s="9" t="str">
        <f t="shared" si="0"/>
        <v/>
      </c>
      <c r="G22" s="7">
        <f>ROUND(+Nursery!H120,0)</f>
        <v>0</v>
      </c>
      <c r="H22" s="7">
        <f>ROUND(+Nursery!F120,0)</f>
        <v>532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+TR_ND!B23</f>
        <v>37</v>
      </c>
      <c r="C23" t="str">
        <f>+TR_ND!C23</f>
        <v>MULTICARE DEACONESS HOSPITAL</v>
      </c>
      <c r="D23" s="7">
        <f>ROUND(+Nursery!H18,0)</f>
        <v>0</v>
      </c>
      <c r="E23" s="7">
        <f>ROUND(+Nursery!F18,0)</f>
        <v>2199</v>
      </c>
      <c r="F23" s="9" t="str">
        <f t="shared" si="0"/>
        <v/>
      </c>
      <c r="G23" s="7">
        <f>ROUND(+Nursery!H121,0)</f>
        <v>0</v>
      </c>
      <c r="H23" s="7">
        <f>ROUND(+Nursery!F121,0)</f>
        <v>2459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+TR_ND!B24</f>
        <v>38</v>
      </c>
      <c r="C24" t="str">
        <f>+TR_ND!C24</f>
        <v>OLYMPIC MEDICAL CENTER</v>
      </c>
      <c r="D24" s="7">
        <f>ROUND(+Nursery!H19,0)</f>
        <v>144959</v>
      </c>
      <c r="E24" s="7">
        <f>ROUND(+Nursery!F19,0)</f>
        <v>986</v>
      </c>
      <c r="F24" s="9">
        <f t="shared" si="0"/>
        <v>147.02000000000001</v>
      </c>
      <c r="G24" s="7">
        <f>ROUND(+Nursery!H122,0)</f>
        <v>135124</v>
      </c>
      <c r="H24" s="7">
        <f>ROUND(+Nursery!F122,0)</f>
        <v>944</v>
      </c>
      <c r="I24" s="9">
        <f t="shared" si="1"/>
        <v>143.13999999999999</v>
      </c>
      <c r="J24" s="9"/>
      <c r="K24" s="8">
        <f t="shared" si="2"/>
        <v>-2.64E-2</v>
      </c>
    </row>
    <row r="25" spans="2:11" x14ac:dyDescent="0.25">
      <c r="B25">
        <f>+TR_ND!B25</f>
        <v>39</v>
      </c>
      <c r="C25" t="str">
        <f>+TR_ND!C25</f>
        <v>TRIOS HEALTH</v>
      </c>
      <c r="D25" s="7">
        <f>ROUND(+Nursery!H20,0)</f>
        <v>238611</v>
      </c>
      <c r="E25" s="7">
        <f>ROUND(+Nursery!F20,0)</f>
        <v>2708</v>
      </c>
      <c r="F25" s="9">
        <f t="shared" si="0"/>
        <v>88.11</v>
      </c>
      <c r="G25" s="7">
        <f>ROUND(+Nursery!H123,0)</f>
        <v>228710</v>
      </c>
      <c r="H25" s="7">
        <f>ROUND(+Nursery!F123,0)</f>
        <v>2982</v>
      </c>
      <c r="I25" s="9">
        <f t="shared" si="1"/>
        <v>76.7</v>
      </c>
      <c r="J25" s="9"/>
      <c r="K25" s="8">
        <f t="shared" si="2"/>
        <v>-0.1295</v>
      </c>
    </row>
    <row r="26" spans="2:11" x14ac:dyDescent="0.25">
      <c r="B26">
        <f>+TR_ND!B26</f>
        <v>42</v>
      </c>
      <c r="C26" t="str">
        <f>+TR_ND!C26</f>
        <v>SHRINERS HOSPITAL FOR CHILDREN</v>
      </c>
      <c r="D26" s="7">
        <f>ROUND(+Nursery!H21,0)</f>
        <v>0</v>
      </c>
      <c r="E26" s="7">
        <f>ROUND(+Nursery!F21,0)</f>
        <v>0</v>
      </c>
      <c r="F26" s="9" t="str">
        <f t="shared" si="0"/>
        <v/>
      </c>
      <c r="G26" s="7">
        <f>ROUND(+Nursery!H124,0)</f>
        <v>0</v>
      </c>
      <c r="H26" s="7">
        <f>ROUND(+Nursery!F124,0)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+TR_ND!B27</f>
        <v>43</v>
      </c>
      <c r="C27" t="str">
        <f>+TR_ND!C27</f>
        <v>WALLA WALLA GENERAL HOSPITAL</v>
      </c>
      <c r="D27" s="7">
        <f>ROUND(+Nursery!H22,0)</f>
        <v>0</v>
      </c>
      <c r="E27" s="7">
        <f>ROUND(+Nursery!F22,0)</f>
        <v>0</v>
      </c>
      <c r="F27" s="9" t="str">
        <f t="shared" si="0"/>
        <v/>
      </c>
      <c r="G27" s="7">
        <f>ROUND(+Nursery!H125,0)</f>
        <v>0</v>
      </c>
      <c r="H27" s="7">
        <f>ROUND(+Nursery!F125,0)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+TR_ND!B28</f>
        <v>45</v>
      </c>
      <c r="C28" t="str">
        <f>+TR_ND!C28</f>
        <v>COLUMBIA BASIN HOSPITAL</v>
      </c>
      <c r="D28" s="7">
        <f>ROUND(+Nursery!H23,0)</f>
        <v>0</v>
      </c>
      <c r="E28" s="7">
        <f>ROUND(+Nursery!F23,0)</f>
        <v>0</v>
      </c>
      <c r="F28" s="9" t="str">
        <f t="shared" si="0"/>
        <v/>
      </c>
      <c r="G28" s="7">
        <f>ROUND(+Nursery!H126,0)</f>
        <v>0</v>
      </c>
      <c r="H28" s="7">
        <f>ROUND(+Nursery!F126,0)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+TR_ND!B29</f>
        <v>46</v>
      </c>
      <c r="C29" t="str">
        <f>+TR_ND!C29</f>
        <v>PMH MEDICAL CENTER</v>
      </c>
      <c r="D29" s="7">
        <f>ROUND(+Nursery!H24,0)</f>
        <v>0</v>
      </c>
      <c r="E29" s="7">
        <f>ROUND(+Nursery!F24,0)</f>
        <v>523</v>
      </c>
      <c r="F29" s="9" t="str">
        <f t="shared" si="0"/>
        <v/>
      </c>
      <c r="G29" s="7">
        <f>ROUND(+Nursery!H127,0)</f>
        <v>0</v>
      </c>
      <c r="H29" s="7">
        <f>ROUND(+Nursery!F127,0)</f>
        <v>552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+TR_ND!B30</f>
        <v>50</v>
      </c>
      <c r="C30" t="str">
        <f>+TR_ND!C30</f>
        <v>PROVIDENCE ST MARY MEDICAL CENTER</v>
      </c>
      <c r="D30" s="7">
        <f>ROUND(+Nursery!H25,0)</f>
        <v>0</v>
      </c>
      <c r="E30" s="7">
        <f>ROUND(+Nursery!F25,0)</f>
        <v>0</v>
      </c>
      <c r="F30" s="9" t="str">
        <f t="shared" si="0"/>
        <v/>
      </c>
      <c r="G30" s="7">
        <f>ROUND(+Nursery!H128,0)</f>
        <v>0</v>
      </c>
      <c r="H30" s="7">
        <f>ROUND(+Nursery!F128,0)</f>
        <v>1430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+TR_ND!B31</f>
        <v>54</v>
      </c>
      <c r="C31" t="str">
        <f>+TR_ND!C31</f>
        <v>FORKS COMMUNITY HOSPITAL</v>
      </c>
      <c r="D31" s="7">
        <f>ROUND(+Nursery!H26,0)</f>
        <v>0</v>
      </c>
      <c r="E31" s="7">
        <f>ROUND(+Nursery!F26,0)</f>
        <v>102</v>
      </c>
      <c r="F31" s="9" t="str">
        <f t="shared" si="0"/>
        <v/>
      </c>
      <c r="G31" s="7">
        <f>ROUND(+Nursery!H129,0)</f>
        <v>0</v>
      </c>
      <c r="H31" s="7">
        <f>ROUND(+Nursery!F129,0)</f>
        <v>127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+TR_ND!B32</f>
        <v>56</v>
      </c>
      <c r="C32" t="str">
        <f>+TR_ND!C32</f>
        <v>WILLAPA HARBOR HOSPITAL</v>
      </c>
      <c r="D32" s="7">
        <f>ROUND(+Nursery!H27,0)</f>
        <v>0</v>
      </c>
      <c r="E32" s="7">
        <f>ROUND(+Nursery!F27,0)</f>
        <v>0</v>
      </c>
      <c r="F32" s="9" t="str">
        <f t="shared" si="0"/>
        <v/>
      </c>
      <c r="G32" s="7">
        <f>ROUND(+Nursery!H130,0)</f>
        <v>0</v>
      </c>
      <c r="H32" s="7">
        <f>ROUND(+Nursery!F130,0)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+TR_ND!B33</f>
        <v>58</v>
      </c>
      <c r="C33" t="str">
        <f>+TR_ND!C33</f>
        <v>VIRGINIA MASON MEMORIAL</v>
      </c>
      <c r="D33" s="7">
        <f>ROUND(+Nursery!H28,0)</f>
        <v>0</v>
      </c>
      <c r="E33" s="7">
        <f>ROUND(+Nursery!F28,0)</f>
        <v>0</v>
      </c>
      <c r="F33" s="9" t="str">
        <f t="shared" si="0"/>
        <v/>
      </c>
      <c r="G33" s="7">
        <f>ROUND(+Nursery!H131,0)</f>
        <v>0</v>
      </c>
      <c r="H33" s="7">
        <f>ROUND(+Nursery!F131,0)</f>
        <v>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+TR_ND!B34</f>
        <v>63</v>
      </c>
      <c r="C34" t="str">
        <f>+TR_ND!C34</f>
        <v>GRAYS HARBOR COMMUNITY HOSPITAL</v>
      </c>
      <c r="D34" s="7">
        <f>ROUND(+Nursery!H29,0)</f>
        <v>0</v>
      </c>
      <c r="E34" s="7">
        <f>ROUND(+Nursery!F29,0)</f>
        <v>846</v>
      </c>
      <c r="F34" s="9" t="str">
        <f t="shared" si="0"/>
        <v/>
      </c>
      <c r="G34" s="7">
        <f>ROUND(+Nursery!H132,0)</f>
        <v>0</v>
      </c>
      <c r="H34" s="7">
        <f>ROUND(+Nursery!F132,0)</f>
        <v>776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+TR_ND!B35</f>
        <v>78</v>
      </c>
      <c r="C35" t="str">
        <f>+TR_ND!C35</f>
        <v>SAMARITAN HEALTHCARE</v>
      </c>
      <c r="D35" s="7">
        <f>ROUND(+Nursery!H30,0)</f>
        <v>0</v>
      </c>
      <c r="E35" s="7">
        <f>ROUND(+Nursery!F30,0)</f>
        <v>1778</v>
      </c>
      <c r="F35" s="9" t="str">
        <f t="shared" si="0"/>
        <v/>
      </c>
      <c r="G35" s="7">
        <f>ROUND(+Nursery!H133,0)</f>
        <v>866729</v>
      </c>
      <c r="H35" s="7">
        <f>ROUND(+Nursery!F133,0)</f>
        <v>1764</v>
      </c>
      <c r="I35" s="9">
        <f t="shared" si="1"/>
        <v>491.34</v>
      </c>
      <c r="J35" s="9"/>
      <c r="K35" s="8" t="str">
        <f t="shared" si="2"/>
        <v/>
      </c>
    </row>
    <row r="36" spans="2:11" x14ac:dyDescent="0.25">
      <c r="B36">
        <f>+TR_ND!B36</f>
        <v>79</v>
      </c>
      <c r="C36" t="str">
        <f>+TR_ND!C36</f>
        <v>OCEAN BEACH HOSPITAL</v>
      </c>
      <c r="D36" s="7">
        <f>ROUND(+Nursery!H31,0)</f>
        <v>0</v>
      </c>
      <c r="E36" s="7">
        <f>ROUND(+Nursery!F31,0)</f>
        <v>0</v>
      </c>
      <c r="F36" s="9" t="str">
        <f t="shared" si="0"/>
        <v/>
      </c>
      <c r="G36" s="7">
        <f>ROUND(+Nursery!H134,0)</f>
        <v>0</v>
      </c>
      <c r="H36" s="7">
        <f>ROUND(+Nursery!F134,0)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+TR_ND!B37</f>
        <v>80</v>
      </c>
      <c r="C37" t="str">
        <f>+TR_ND!C37</f>
        <v>ODESSA MEMORIAL HEALTHCARE CENTER</v>
      </c>
      <c r="D37" s="7">
        <f>ROUND(+Nursery!H32,0)</f>
        <v>0</v>
      </c>
      <c r="E37" s="7">
        <f>ROUND(+Nursery!F32,0)</f>
        <v>0</v>
      </c>
      <c r="F37" s="9" t="str">
        <f t="shared" si="0"/>
        <v/>
      </c>
      <c r="G37" s="7">
        <f>ROUND(+Nursery!H135,0)</f>
        <v>0</v>
      </c>
      <c r="H37" s="7">
        <f>ROUND(+Nursery!F135,0)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+TR_ND!B38</f>
        <v>81</v>
      </c>
      <c r="C38" t="str">
        <f>+TR_ND!C38</f>
        <v>MULTICARE GOOD SAMARITAN</v>
      </c>
      <c r="D38" s="7">
        <f>ROUND(+Nursery!H33,0)</f>
        <v>0</v>
      </c>
      <c r="E38" s="7">
        <f>ROUND(+Nursery!F33,0)</f>
        <v>0</v>
      </c>
      <c r="F38" s="9" t="str">
        <f t="shared" si="0"/>
        <v/>
      </c>
      <c r="G38" s="7">
        <f>ROUND(+Nursery!H136,0)</f>
        <v>0</v>
      </c>
      <c r="H38" s="7">
        <f>ROUND(+Nursery!F136,0)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+TR_ND!B39</f>
        <v>82</v>
      </c>
      <c r="C39" t="str">
        <f>+TR_ND!C39</f>
        <v>GARFIELD COUNTY MEMORIAL HOSPITAL</v>
      </c>
      <c r="D39" s="7">
        <f>ROUND(+Nursery!H34,0)</f>
        <v>0</v>
      </c>
      <c r="E39" s="7">
        <f>ROUND(+Nursery!F34,0)</f>
        <v>0</v>
      </c>
      <c r="F39" s="9" t="str">
        <f t="shared" si="0"/>
        <v/>
      </c>
      <c r="G39" s="7">
        <f>ROUND(+Nursery!H137,0)</f>
        <v>0</v>
      </c>
      <c r="H39" s="7">
        <f>ROUND(+Nursery!F137,0)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+TR_ND!B40</f>
        <v>84</v>
      </c>
      <c r="C40" t="str">
        <f>+TR_ND!C40</f>
        <v>PROVIDENCE REGIONAL MEDICAL CENTER EVERETT</v>
      </c>
      <c r="D40" s="7">
        <f>ROUND(+Nursery!H35,0)</f>
        <v>0</v>
      </c>
      <c r="E40" s="7">
        <f>ROUND(+Nursery!F35,0)</f>
        <v>5870</v>
      </c>
      <c r="F40" s="9" t="str">
        <f t="shared" si="0"/>
        <v/>
      </c>
      <c r="G40" s="7">
        <f>ROUND(+Nursery!H138,0)</f>
        <v>0</v>
      </c>
      <c r="H40" s="7">
        <f>ROUND(+Nursery!F138,0)</f>
        <v>6250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+TR_ND!B41</f>
        <v>85</v>
      </c>
      <c r="C41" t="str">
        <f>+TR_ND!C41</f>
        <v>JEFFERSON HEALTHCARE</v>
      </c>
      <c r="D41" s="7">
        <f>ROUND(+Nursery!H36,0)</f>
        <v>0</v>
      </c>
      <c r="E41" s="7">
        <f>ROUND(+Nursery!F36,0)</f>
        <v>226</v>
      </c>
      <c r="F41" s="9" t="str">
        <f t="shared" si="0"/>
        <v/>
      </c>
      <c r="G41" s="7">
        <f>ROUND(+Nursery!H139,0)</f>
        <v>0</v>
      </c>
      <c r="H41" s="7">
        <f>ROUND(+Nursery!F139,0)</f>
        <v>191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+TR_ND!B42</f>
        <v>96</v>
      </c>
      <c r="C42" t="str">
        <f>+TR_ND!C42</f>
        <v>SKYLINE HOSPITAL</v>
      </c>
      <c r="D42" s="7">
        <f>ROUND(+Nursery!H37,0)</f>
        <v>0</v>
      </c>
      <c r="E42" s="7">
        <f>ROUND(+Nursery!F37,0)</f>
        <v>0</v>
      </c>
      <c r="F42" s="9" t="str">
        <f t="shared" si="0"/>
        <v/>
      </c>
      <c r="G42" s="7">
        <f>ROUND(+Nursery!H140,0)</f>
        <v>0</v>
      </c>
      <c r="H42" s="7">
        <f>ROUND(+Nursery!F140,0)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+TR_ND!B43</f>
        <v>102</v>
      </c>
      <c r="C43" t="str">
        <f>+TR_ND!C43</f>
        <v>ASTRIA REGIONAL MEDICAL CENTER</v>
      </c>
      <c r="D43" s="7">
        <f>ROUND(+Nursery!H38,0)</f>
        <v>0</v>
      </c>
      <c r="E43" s="7">
        <f>ROUND(+Nursery!F38,0)</f>
        <v>0</v>
      </c>
      <c r="F43" s="9" t="str">
        <f t="shared" si="0"/>
        <v/>
      </c>
      <c r="G43" s="7">
        <f>ROUND(+Nursery!H141,0)</f>
        <v>0</v>
      </c>
      <c r="H43" s="7">
        <f>ROUND(+Nursery!F141,0)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+TR_ND!B44</f>
        <v>104</v>
      </c>
      <c r="C44" t="str">
        <f>+TR_ND!C44</f>
        <v>VALLEY GENERAL HOSPITAL</v>
      </c>
      <c r="D44" s="7">
        <f>ROUND(+Nursery!H39,0)</f>
        <v>0</v>
      </c>
      <c r="E44" s="7">
        <f>ROUND(+Nursery!F39,0)</f>
        <v>0</v>
      </c>
      <c r="F44" s="9" t="str">
        <f t="shared" si="0"/>
        <v/>
      </c>
      <c r="G44" s="7">
        <f>ROUND(+Nursery!H142,0)</f>
        <v>0</v>
      </c>
      <c r="H44" s="7">
        <f>ROUND(+Nursery!F142,0)</f>
        <v>0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+TR_ND!B45</f>
        <v>106</v>
      </c>
      <c r="C45" t="str">
        <f>+TR_ND!C45</f>
        <v>CASCADE VALLEY HOSPITAL</v>
      </c>
      <c r="D45" s="7">
        <f>ROUND(+Nursery!H40,0)</f>
        <v>0</v>
      </c>
      <c r="E45" s="7">
        <f>ROUND(+Nursery!F40,0)</f>
        <v>0</v>
      </c>
      <c r="F45" s="9" t="str">
        <f t="shared" si="0"/>
        <v/>
      </c>
      <c r="G45" s="7">
        <f>ROUND(+Nursery!H143,0)</f>
        <v>665</v>
      </c>
      <c r="H45" s="7">
        <f>ROUND(+Nursery!F143,0)</f>
        <v>268</v>
      </c>
      <c r="I45" s="9">
        <f t="shared" si="1"/>
        <v>2.48</v>
      </c>
      <c r="J45" s="9"/>
      <c r="K45" s="8" t="str">
        <f t="shared" si="2"/>
        <v/>
      </c>
    </row>
    <row r="46" spans="2:11" x14ac:dyDescent="0.25">
      <c r="B46">
        <f>+TR_ND!B46</f>
        <v>107</v>
      </c>
      <c r="C46" t="str">
        <f>+TR_ND!C46</f>
        <v>NORTH VALLEY HOSPITAL</v>
      </c>
      <c r="D46" s="7">
        <f>ROUND(+Nursery!H41,0)</f>
        <v>0</v>
      </c>
      <c r="E46" s="7">
        <f>ROUND(+Nursery!F41,0)</f>
        <v>0</v>
      </c>
      <c r="F46" s="9" t="str">
        <f t="shared" si="0"/>
        <v/>
      </c>
      <c r="G46" s="7">
        <f>ROUND(+Nursery!H144,0)</f>
        <v>0</v>
      </c>
      <c r="H46" s="7">
        <f>ROUND(+Nursery!F144,0)</f>
        <v>60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+TR_ND!B47</f>
        <v>108</v>
      </c>
      <c r="C47" t="str">
        <f>+TR_ND!C47</f>
        <v>TRI-STATE MEMORIAL HOSPITAL</v>
      </c>
      <c r="D47" s="7">
        <f>ROUND(+Nursery!H42,0)</f>
        <v>0</v>
      </c>
      <c r="E47" s="7">
        <f>ROUND(+Nursery!F42,0)</f>
        <v>0</v>
      </c>
      <c r="F47" s="9" t="str">
        <f t="shared" si="0"/>
        <v/>
      </c>
      <c r="G47" s="7">
        <f>ROUND(+Nursery!H145,0)</f>
        <v>0</v>
      </c>
      <c r="H47" s="7">
        <f>ROUND(+Nursery!F145,0)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+TR_ND!B48</f>
        <v>111</v>
      </c>
      <c r="C48" t="str">
        <f>+TR_ND!C48</f>
        <v>EAST ADAMS RURAL HEALTHCARE</v>
      </c>
      <c r="D48" s="7">
        <f>ROUND(+Nursery!H43,0)</f>
        <v>0</v>
      </c>
      <c r="E48" s="7">
        <f>ROUND(+Nursery!F43,0)</f>
        <v>0</v>
      </c>
      <c r="F48" s="9" t="str">
        <f t="shared" si="0"/>
        <v/>
      </c>
      <c r="G48" s="7">
        <f>ROUND(+Nursery!H146,0)</f>
        <v>0</v>
      </c>
      <c r="H48" s="7">
        <f>ROUND(+Nursery!F146,0)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+TR_ND!B49</f>
        <v>125</v>
      </c>
      <c r="C49" t="str">
        <f>+TR_ND!C49</f>
        <v>OTHELLO COMMUNITY HOSPITAL</v>
      </c>
      <c r="D49" s="7">
        <f>ROUND(+Nursery!H44,0)</f>
        <v>0</v>
      </c>
      <c r="E49" s="7">
        <f>ROUND(+Nursery!F44,0)</f>
        <v>0</v>
      </c>
      <c r="F49" s="9" t="str">
        <f t="shared" si="0"/>
        <v/>
      </c>
      <c r="G49" s="7">
        <f>ROUND(+Nursery!H147,0)</f>
        <v>0</v>
      </c>
      <c r="H49" s="7">
        <f>ROUND(+Nursery!F147,0)</f>
        <v>0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+TR_ND!B50</f>
        <v>126</v>
      </c>
      <c r="C50" t="str">
        <f>+TR_ND!C50</f>
        <v>HIGHLINE MEDICAL CENTER</v>
      </c>
      <c r="D50" s="7">
        <f>ROUND(+Nursery!H45,0)</f>
        <v>0</v>
      </c>
      <c r="E50" s="7">
        <f>ROUND(+Nursery!F45,0)</f>
        <v>1677</v>
      </c>
      <c r="F50" s="9" t="str">
        <f t="shared" si="0"/>
        <v/>
      </c>
      <c r="G50" s="7">
        <f>ROUND(+Nursery!H148,0)</f>
        <v>0</v>
      </c>
      <c r="H50" s="7">
        <f>ROUND(+Nursery!F148,0)</f>
        <v>1538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+TR_ND!B51</f>
        <v>128</v>
      </c>
      <c r="C51" t="str">
        <f>+TR_ND!C51</f>
        <v>UNIVERSITY OF WASHINGTON MEDICAL CENTER</v>
      </c>
      <c r="D51" s="7">
        <f>ROUND(+Nursery!H46,0)</f>
        <v>0</v>
      </c>
      <c r="E51" s="7">
        <f>ROUND(+Nursery!F46,0)</f>
        <v>3217</v>
      </c>
      <c r="F51" s="9" t="str">
        <f t="shared" si="0"/>
        <v/>
      </c>
      <c r="G51" s="7">
        <f>ROUND(+Nursery!H149,0)</f>
        <v>0</v>
      </c>
      <c r="H51" s="7">
        <f>ROUND(+Nursery!F149,0)</f>
        <v>3073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+TR_ND!B52</f>
        <v>129</v>
      </c>
      <c r="C52" t="str">
        <f>+TR_ND!C52</f>
        <v>QUINCY VALLEY MEDICAL CENTER</v>
      </c>
      <c r="D52" s="7">
        <f>ROUND(+Nursery!H47,0)</f>
        <v>0</v>
      </c>
      <c r="E52" s="7">
        <f>ROUND(+Nursery!F47,0)</f>
        <v>0</v>
      </c>
      <c r="F52" s="9" t="str">
        <f t="shared" si="0"/>
        <v/>
      </c>
      <c r="G52" s="7">
        <f>ROUND(+Nursery!H150,0)</f>
        <v>0</v>
      </c>
      <c r="H52" s="7">
        <f>ROUND(+Nursery!F150,0)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+TR_ND!B53</f>
        <v>130</v>
      </c>
      <c r="C53" t="str">
        <f>+TR_ND!C53</f>
        <v>UW MEDICINE/NORTHWEST HOSPITAL</v>
      </c>
      <c r="D53" s="7">
        <f>ROUND(+Nursery!H48,0)</f>
        <v>0</v>
      </c>
      <c r="E53" s="7">
        <f>ROUND(+Nursery!F48,0)</f>
        <v>0</v>
      </c>
      <c r="F53" s="9" t="str">
        <f t="shared" si="0"/>
        <v/>
      </c>
      <c r="G53" s="7">
        <f>ROUND(+Nursery!H151,0)</f>
        <v>0</v>
      </c>
      <c r="H53" s="7">
        <f>ROUND(+Nursery!F151,0)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+TR_ND!B54</f>
        <v>131</v>
      </c>
      <c r="C54" t="str">
        <f>+TR_ND!C54</f>
        <v>OVERLAKE HOSPITAL MEDICAL CENTER</v>
      </c>
      <c r="D54" s="7">
        <f>ROUND(+Nursery!H49,0)</f>
        <v>0</v>
      </c>
      <c r="E54" s="7">
        <f>ROUND(+Nursery!F49,0)</f>
        <v>5589</v>
      </c>
      <c r="F54" s="9" t="str">
        <f t="shared" si="0"/>
        <v/>
      </c>
      <c r="G54" s="7">
        <f>ROUND(+Nursery!H152,0)</f>
        <v>0</v>
      </c>
      <c r="H54" s="7">
        <f>ROUND(+Nursery!F152,0)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+TR_ND!B55</f>
        <v>132</v>
      </c>
      <c r="C55" t="str">
        <f>+TR_ND!C55</f>
        <v>ST CLARE HOSPITAL</v>
      </c>
      <c r="D55" s="7">
        <f>ROUND(+Nursery!H50,0)</f>
        <v>0</v>
      </c>
      <c r="E55" s="7">
        <f>ROUND(+Nursery!F50,0)</f>
        <v>0</v>
      </c>
      <c r="F55" s="9" t="str">
        <f t="shared" si="0"/>
        <v/>
      </c>
      <c r="G55" s="7">
        <f>ROUND(+Nursery!H153,0)</f>
        <v>0</v>
      </c>
      <c r="H55" s="7">
        <f>ROUND(+Nursery!F153,0)</f>
        <v>0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+TR_ND!B56</f>
        <v>134</v>
      </c>
      <c r="C56" t="str">
        <f>+TR_ND!C56</f>
        <v>ISLAND HOSPITAL</v>
      </c>
      <c r="D56" s="7">
        <f>ROUND(+Nursery!H51,0)</f>
        <v>0</v>
      </c>
      <c r="E56" s="7">
        <f>ROUND(+Nursery!F51,0)</f>
        <v>732</v>
      </c>
      <c r="F56" s="9" t="str">
        <f t="shared" si="0"/>
        <v/>
      </c>
      <c r="G56" s="7">
        <f>ROUND(+Nursery!H154,0)</f>
        <v>0</v>
      </c>
      <c r="H56" s="7">
        <f>ROUND(+Nursery!F154,0)</f>
        <v>704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+TR_ND!B57</f>
        <v>137</v>
      </c>
      <c r="C57" t="str">
        <f>+TR_ND!C57</f>
        <v>LINCOLN HOSPITAL</v>
      </c>
      <c r="D57" s="7">
        <f>ROUND(+Nursery!H52,0)</f>
        <v>0</v>
      </c>
      <c r="E57" s="7">
        <f>ROUND(+Nursery!F52,0)</f>
        <v>0</v>
      </c>
      <c r="F57" s="9" t="str">
        <f t="shared" si="0"/>
        <v/>
      </c>
      <c r="G57" s="7">
        <f>ROUND(+Nursery!H155,0)</f>
        <v>0</v>
      </c>
      <c r="H57" s="7">
        <f>ROUND(+Nursery!F155,0)</f>
        <v>0</v>
      </c>
      <c r="I57" s="9" t="str">
        <f t="shared" si="1"/>
        <v/>
      </c>
      <c r="J57" s="9"/>
      <c r="K57" s="8" t="str">
        <f t="shared" si="2"/>
        <v/>
      </c>
    </row>
    <row r="58" spans="2:11" x14ac:dyDescent="0.25">
      <c r="B58">
        <f>+TR_ND!B58</f>
        <v>138</v>
      </c>
      <c r="C58" t="str">
        <f>+TR_ND!C58</f>
        <v>SWEDISH EDMONDS</v>
      </c>
      <c r="D58" s="7">
        <f>ROUND(+Nursery!H53,0)</f>
        <v>91723</v>
      </c>
      <c r="E58" s="7">
        <f>ROUND(+Nursery!F53,0)</f>
        <v>1827</v>
      </c>
      <c r="F58" s="9">
        <f t="shared" si="0"/>
        <v>50.2</v>
      </c>
      <c r="G58" s="7">
        <f>ROUND(+Nursery!H156,0)</f>
        <v>90046</v>
      </c>
      <c r="H58" s="7">
        <f>ROUND(+Nursery!F156,0)</f>
        <v>1919</v>
      </c>
      <c r="I58" s="9">
        <f t="shared" si="1"/>
        <v>46.92</v>
      </c>
      <c r="J58" s="9"/>
      <c r="K58" s="8">
        <f t="shared" si="2"/>
        <v>-6.5299999999999997E-2</v>
      </c>
    </row>
    <row r="59" spans="2:11" x14ac:dyDescent="0.25">
      <c r="B59">
        <f>+TR_ND!B59</f>
        <v>139</v>
      </c>
      <c r="C59" t="str">
        <f>+TR_ND!C59</f>
        <v>PROVIDENCE HOLY FAMILY HOSPITAL</v>
      </c>
      <c r="D59" s="7">
        <f>ROUND(+Nursery!H54,0)</f>
        <v>0</v>
      </c>
      <c r="E59" s="7">
        <f>ROUND(+Nursery!F54,0)</f>
        <v>0</v>
      </c>
      <c r="F59" s="9" t="str">
        <f t="shared" si="0"/>
        <v/>
      </c>
      <c r="G59" s="7">
        <f>ROUND(+Nursery!H157,0)</f>
        <v>0</v>
      </c>
      <c r="H59" s="7">
        <f>ROUND(+Nursery!F157,0)</f>
        <v>2981</v>
      </c>
      <c r="I59" s="9" t="str">
        <f t="shared" si="1"/>
        <v/>
      </c>
      <c r="J59" s="9"/>
      <c r="K59" s="8" t="str">
        <f t="shared" si="2"/>
        <v/>
      </c>
    </row>
    <row r="60" spans="2:11" x14ac:dyDescent="0.25">
      <c r="B60">
        <f>+TR_ND!B60</f>
        <v>140</v>
      </c>
      <c r="C60" t="str">
        <f>+TR_ND!C60</f>
        <v>KITTITAS VALLEY HEALTHCARE</v>
      </c>
      <c r="D60" s="7">
        <f>ROUND(+Nursery!H55,0)</f>
        <v>44768</v>
      </c>
      <c r="E60" s="7">
        <f>ROUND(+Nursery!F55,0)</f>
        <v>617</v>
      </c>
      <c r="F60" s="9">
        <f t="shared" si="0"/>
        <v>72.56</v>
      </c>
      <c r="G60" s="7">
        <f>ROUND(+Nursery!H158,0)</f>
        <v>92313</v>
      </c>
      <c r="H60" s="7">
        <f>ROUND(+Nursery!F158,0)</f>
        <v>478</v>
      </c>
      <c r="I60" s="9">
        <f t="shared" si="1"/>
        <v>193.12</v>
      </c>
      <c r="J60" s="9"/>
      <c r="K60" s="8">
        <f t="shared" si="2"/>
        <v>1.6615</v>
      </c>
    </row>
    <row r="61" spans="2:11" x14ac:dyDescent="0.25">
      <c r="B61">
        <f>+TR_ND!B61</f>
        <v>141</v>
      </c>
      <c r="C61" t="str">
        <f>+TR_ND!C61</f>
        <v>DAYTON GENERAL HOSPITAL</v>
      </c>
      <c r="D61" s="7">
        <f>ROUND(+Nursery!H56,0)</f>
        <v>0</v>
      </c>
      <c r="E61" s="7">
        <f>ROUND(+Nursery!F56,0)</f>
        <v>0</v>
      </c>
      <c r="F61" s="9" t="str">
        <f t="shared" si="0"/>
        <v/>
      </c>
      <c r="G61" s="7">
        <f>ROUND(+Nursery!H159,0)</f>
        <v>0</v>
      </c>
      <c r="H61" s="7">
        <f>ROUND(+Nursery!F159,0)</f>
        <v>0</v>
      </c>
      <c r="I61" s="9" t="str">
        <f t="shared" si="1"/>
        <v/>
      </c>
      <c r="J61" s="9"/>
      <c r="K61" s="8" t="str">
        <f t="shared" si="2"/>
        <v/>
      </c>
    </row>
    <row r="62" spans="2:11" x14ac:dyDescent="0.25">
      <c r="B62">
        <f>+TR_ND!B62</f>
        <v>142</v>
      </c>
      <c r="C62" t="str">
        <f>+TR_ND!C62</f>
        <v>HARRISON MEDICAL CENTER</v>
      </c>
      <c r="D62" s="7">
        <f>ROUND(+Nursery!H57,0)</f>
        <v>1529926</v>
      </c>
      <c r="E62" s="7">
        <f>ROUND(+Nursery!F57,0)</f>
        <v>3468</v>
      </c>
      <c r="F62" s="9">
        <f t="shared" si="0"/>
        <v>441.16</v>
      </c>
      <c r="G62" s="7">
        <f>ROUND(+Nursery!H160,0)</f>
        <v>1558334</v>
      </c>
      <c r="H62" s="7">
        <f>ROUND(+Nursery!F160,0)</f>
        <v>3618</v>
      </c>
      <c r="I62" s="9">
        <f t="shared" si="1"/>
        <v>430.72</v>
      </c>
      <c r="J62" s="9"/>
      <c r="K62" s="8">
        <f t="shared" si="2"/>
        <v>-2.3699999999999999E-2</v>
      </c>
    </row>
    <row r="63" spans="2:11" x14ac:dyDescent="0.25">
      <c r="B63">
        <f>+TR_ND!B63</f>
        <v>145</v>
      </c>
      <c r="C63" t="str">
        <f>+TR_ND!C63</f>
        <v>PEACEHEALTH ST JOSEPH MEDICAL CENTER</v>
      </c>
      <c r="D63" s="7">
        <f>ROUND(+Nursery!H58,0)</f>
        <v>282210</v>
      </c>
      <c r="E63" s="7">
        <f>ROUND(+Nursery!F58,0)</f>
        <v>3535</v>
      </c>
      <c r="F63" s="9">
        <f t="shared" si="0"/>
        <v>79.83</v>
      </c>
      <c r="G63" s="7">
        <f>ROUND(+Nursery!H161,0)</f>
        <v>255241</v>
      </c>
      <c r="H63" s="7">
        <f>ROUND(+Nursery!F161,0)</f>
        <v>3532</v>
      </c>
      <c r="I63" s="9">
        <f t="shared" si="1"/>
        <v>72.27</v>
      </c>
      <c r="J63" s="9"/>
      <c r="K63" s="8">
        <f t="shared" si="2"/>
        <v>-9.4700000000000006E-2</v>
      </c>
    </row>
    <row r="64" spans="2:11" x14ac:dyDescent="0.25">
      <c r="B64">
        <f>+TR_ND!B64</f>
        <v>147</v>
      </c>
      <c r="C64" t="str">
        <f>+TR_ND!C64</f>
        <v>MID VALLEY HOSPITAL</v>
      </c>
      <c r="D64" s="7">
        <f>ROUND(+Nursery!H59,0)</f>
        <v>0</v>
      </c>
      <c r="E64" s="7">
        <f>ROUND(+Nursery!F59,0)</f>
        <v>353</v>
      </c>
      <c r="F64" s="9" t="str">
        <f t="shared" si="0"/>
        <v/>
      </c>
      <c r="G64" s="7">
        <f>ROUND(+Nursery!H162,0)</f>
        <v>0</v>
      </c>
      <c r="H64" s="7">
        <f>ROUND(+Nursery!F162,0)</f>
        <v>358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+TR_ND!B65</f>
        <v>148</v>
      </c>
      <c r="C65" t="str">
        <f>+TR_ND!C65</f>
        <v>KINDRED HOSPITAL SEATTLE - NORTHGATE</v>
      </c>
      <c r="D65" s="7">
        <f>ROUND(+Nursery!H60,0)</f>
        <v>0</v>
      </c>
      <c r="E65" s="7">
        <f>ROUND(+Nursery!F60,0)</f>
        <v>0</v>
      </c>
      <c r="F65" s="9" t="str">
        <f t="shared" si="0"/>
        <v/>
      </c>
      <c r="G65" s="7">
        <f>ROUND(+Nursery!H163,0)</f>
        <v>0</v>
      </c>
      <c r="H65" s="7">
        <f>ROUND(+Nursery!F163,0)</f>
        <v>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+TR_ND!B66</f>
        <v>150</v>
      </c>
      <c r="C66" t="str">
        <f>+TR_ND!C66</f>
        <v>COULEE MEDICAL CENTER</v>
      </c>
      <c r="D66" s="7">
        <f>ROUND(+Nursery!H61,0)</f>
        <v>0</v>
      </c>
      <c r="E66" s="7">
        <f>ROUND(+Nursery!F61,0)</f>
        <v>84</v>
      </c>
      <c r="F66" s="9" t="str">
        <f t="shared" si="0"/>
        <v/>
      </c>
      <c r="G66" s="7">
        <f>ROUND(+Nursery!H164,0)</f>
        <v>0</v>
      </c>
      <c r="H66" s="7">
        <f>ROUND(+Nursery!F164,0)</f>
        <v>128</v>
      </c>
      <c r="I66" s="9" t="str">
        <f t="shared" si="1"/>
        <v/>
      </c>
      <c r="J66" s="9"/>
      <c r="K66" s="8" t="str">
        <f t="shared" si="2"/>
        <v/>
      </c>
    </row>
    <row r="67" spans="2:11" x14ac:dyDescent="0.25">
      <c r="B67">
        <f>+TR_ND!B67</f>
        <v>152</v>
      </c>
      <c r="C67" t="str">
        <f>+TR_ND!C67</f>
        <v>MASON GENERAL HOSPITAL</v>
      </c>
      <c r="D67" s="7">
        <f>ROUND(+Nursery!H62,0)</f>
        <v>0</v>
      </c>
      <c r="E67" s="7">
        <f>ROUND(+Nursery!F62,0)</f>
        <v>544</v>
      </c>
      <c r="F67" s="9" t="str">
        <f t="shared" si="0"/>
        <v/>
      </c>
      <c r="G67" s="7">
        <f>ROUND(+Nursery!H165,0)</f>
        <v>0</v>
      </c>
      <c r="H67" s="7">
        <f>ROUND(+Nursery!F165,0)</f>
        <v>604</v>
      </c>
      <c r="I67" s="9" t="str">
        <f t="shared" si="1"/>
        <v/>
      </c>
      <c r="J67" s="9"/>
      <c r="K67" s="8" t="str">
        <f t="shared" si="2"/>
        <v/>
      </c>
    </row>
    <row r="68" spans="2:11" x14ac:dyDescent="0.25">
      <c r="B68">
        <f>+TR_ND!B68</f>
        <v>153</v>
      </c>
      <c r="C68" t="str">
        <f>+TR_ND!C68</f>
        <v>WHITMAN HOSPITAL AND MEDICAL CENTER</v>
      </c>
      <c r="D68" s="7">
        <f>ROUND(+Nursery!H63,0)</f>
        <v>0</v>
      </c>
      <c r="E68" s="7">
        <f>ROUND(+Nursery!F63,0)</f>
        <v>67</v>
      </c>
      <c r="F68" s="9" t="str">
        <f t="shared" si="0"/>
        <v/>
      </c>
      <c r="G68" s="7">
        <f>ROUND(+Nursery!H166,0)</f>
        <v>0</v>
      </c>
      <c r="H68" s="7">
        <f>ROUND(+Nursery!F166,0)</f>
        <v>69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+TR_ND!B69</f>
        <v>155</v>
      </c>
      <c r="C69" t="str">
        <f>+TR_ND!C69</f>
        <v>UW MEDICINE/VALLEY MEDICAL CENTER</v>
      </c>
      <c r="D69" s="7">
        <f>ROUND(+Nursery!H64,0)</f>
        <v>0</v>
      </c>
      <c r="E69" s="7">
        <f>ROUND(+Nursery!F64,0)</f>
        <v>0</v>
      </c>
      <c r="F69" s="9" t="str">
        <f t="shared" si="0"/>
        <v/>
      </c>
      <c r="G69" s="7">
        <f>ROUND(+Nursery!H167,0)</f>
        <v>0</v>
      </c>
      <c r="H69" s="7">
        <f>ROUND(+Nursery!F167,0)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+TR_ND!B70</f>
        <v>156</v>
      </c>
      <c r="C70" t="str">
        <f>+TR_ND!C70</f>
        <v>WHIDBEYHEALTH MEDICAL CENTER</v>
      </c>
      <c r="D70" s="7">
        <f>ROUND(+Nursery!H65,0)</f>
        <v>42771</v>
      </c>
      <c r="E70" s="7">
        <f>ROUND(+Nursery!F65,0)</f>
        <v>374</v>
      </c>
      <c r="F70" s="9">
        <f t="shared" si="0"/>
        <v>114.36</v>
      </c>
      <c r="G70" s="7">
        <f>ROUND(+Nursery!H168,0)</f>
        <v>36377</v>
      </c>
      <c r="H70" s="7">
        <f>ROUND(+Nursery!F168,0)</f>
        <v>328</v>
      </c>
      <c r="I70" s="9">
        <f t="shared" si="1"/>
        <v>110.91</v>
      </c>
      <c r="J70" s="9"/>
      <c r="K70" s="8">
        <f t="shared" si="2"/>
        <v>-3.0200000000000001E-2</v>
      </c>
    </row>
    <row r="71" spans="2:11" x14ac:dyDescent="0.25">
      <c r="B71">
        <f>+TR_ND!B71</f>
        <v>157</v>
      </c>
      <c r="C71" t="str">
        <f>+TR_ND!C71</f>
        <v>ST LUKES REHABILIATION INSTITUTE</v>
      </c>
      <c r="D71" s="7">
        <f>ROUND(+Nursery!H66,0)</f>
        <v>0</v>
      </c>
      <c r="E71" s="7">
        <f>ROUND(+Nursery!F66,0)</f>
        <v>0</v>
      </c>
      <c r="F71" s="9" t="str">
        <f t="shared" si="0"/>
        <v/>
      </c>
      <c r="G71" s="7">
        <f>ROUND(+Nursery!H169,0)</f>
        <v>0</v>
      </c>
      <c r="H71" s="7">
        <f>ROUND(+Nursery!F169,0)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+TR_ND!B72</f>
        <v>158</v>
      </c>
      <c r="C72" t="str">
        <f>+TR_ND!C72</f>
        <v>CASCADE MEDICAL CENTER</v>
      </c>
      <c r="D72" s="7">
        <f>ROUND(+Nursery!H67,0)</f>
        <v>0</v>
      </c>
      <c r="E72" s="7">
        <f>ROUND(+Nursery!F67,0)</f>
        <v>0</v>
      </c>
      <c r="F72" s="9" t="str">
        <f t="shared" si="0"/>
        <v/>
      </c>
      <c r="G72" s="7">
        <f>ROUND(+Nursery!H170,0)</f>
        <v>0</v>
      </c>
      <c r="H72" s="7">
        <f>ROUND(+Nursery!F170,0)</f>
        <v>0</v>
      </c>
      <c r="I72" s="9" t="str">
        <f t="shared" si="1"/>
        <v/>
      </c>
      <c r="J72" s="9"/>
      <c r="K72" s="8" t="str">
        <f t="shared" si="2"/>
        <v/>
      </c>
    </row>
    <row r="73" spans="2:11" x14ac:dyDescent="0.25">
      <c r="B73">
        <f>+TR_ND!B73</f>
        <v>159</v>
      </c>
      <c r="C73" t="str">
        <f>+TR_ND!C73</f>
        <v>PROVIDENCE ST PETER HOSPITAL</v>
      </c>
      <c r="D73" s="7">
        <f>ROUND(+Nursery!H68,0)</f>
        <v>121142</v>
      </c>
      <c r="E73" s="7">
        <f>ROUND(+Nursery!F68,0)</f>
        <v>4854</v>
      </c>
      <c r="F73" s="9">
        <f t="shared" si="0"/>
        <v>24.96</v>
      </c>
      <c r="G73" s="7">
        <f>ROUND(+Nursery!H171,0)</f>
        <v>132201</v>
      </c>
      <c r="H73" s="7">
        <f>ROUND(+Nursery!F171,0)</f>
        <v>4650</v>
      </c>
      <c r="I73" s="9">
        <f t="shared" si="1"/>
        <v>28.43</v>
      </c>
      <c r="J73" s="9"/>
      <c r="K73" s="8">
        <f t="shared" si="2"/>
        <v>0.13900000000000001</v>
      </c>
    </row>
    <row r="74" spans="2:11" x14ac:dyDescent="0.25">
      <c r="B74">
        <f>+TR_ND!B74</f>
        <v>161</v>
      </c>
      <c r="C74" t="str">
        <f>+TR_ND!C74</f>
        <v>KADLEC REGIONAL MEDICAL CENTER</v>
      </c>
      <c r="D74" s="7">
        <f>ROUND(+Nursery!H69,0)</f>
        <v>0</v>
      </c>
      <c r="E74" s="7">
        <f>ROUND(+Nursery!F69,0)</f>
        <v>0</v>
      </c>
      <c r="F74" s="9" t="str">
        <f t="shared" si="0"/>
        <v/>
      </c>
      <c r="G74" s="7">
        <f>ROUND(+Nursery!H172,0)</f>
        <v>105</v>
      </c>
      <c r="H74" s="7">
        <f>ROUND(+Nursery!F172,0)</f>
        <v>4761</v>
      </c>
      <c r="I74" s="9">
        <f t="shared" si="1"/>
        <v>0.02</v>
      </c>
      <c r="J74" s="9"/>
      <c r="K74" s="8" t="str">
        <f t="shared" si="2"/>
        <v/>
      </c>
    </row>
    <row r="75" spans="2:11" x14ac:dyDescent="0.25">
      <c r="B75">
        <f>+TR_ND!B75</f>
        <v>162</v>
      </c>
      <c r="C75" t="str">
        <f>+TR_ND!C75</f>
        <v>PROVIDENCE SACRED HEART MEDICAL CENTER</v>
      </c>
      <c r="D75" s="7">
        <f>ROUND(+Nursery!H70,0)</f>
        <v>0</v>
      </c>
      <c r="E75" s="7">
        <f>ROUND(+Nursery!F70,0)</f>
        <v>4202</v>
      </c>
      <c r="F75" s="9" t="str">
        <f t="shared" ref="F75:F110" si="3">IF(D75=0,"",IF(E75=0,"",ROUND(D75/E75,2)))</f>
        <v/>
      </c>
      <c r="G75" s="7">
        <f>ROUND(+Nursery!H173,0)</f>
        <v>0</v>
      </c>
      <c r="H75" s="7">
        <f>ROUND(+Nursery!F173,0)</f>
        <v>4184</v>
      </c>
      <c r="I75" s="9" t="str">
        <f t="shared" ref="I75:I110" si="4">IF(G75=0,"",IF(H75=0,"",ROUND(G75/H75,2)))</f>
        <v/>
      </c>
      <c r="J75" s="9"/>
      <c r="K75" s="8" t="str">
        <f t="shared" ref="K75:K110" si="5">IF(D75=0,"",IF(E75=0,"",IF(G75=0,"",IF(H75=0,"",ROUND(I75/F75-1,4)))))</f>
        <v/>
      </c>
    </row>
    <row r="76" spans="2:11" x14ac:dyDescent="0.25">
      <c r="B76">
        <f>+TR_ND!B76</f>
        <v>164</v>
      </c>
      <c r="C76" t="str">
        <f>+TR_ND!C76</f>
        <v>EVERGREENHEALTH MEDICAL CENTER</v>
      </c>
      <c r="D76" s="7">
        <f>ROUND(+Nursery!H71,0)</f>
        <v>0</v>
      </c>
      <c r="E76" s="7">
        <f>ROUND(+Nursery!F71,0)</f>
        <v>0</v>
      </c>
      <c r="F76" s="9" t="str">
        <f t="shared" si="3"/>
        <v/>
      </c>
      <c r="G76" s="7">
        <f>ROUND(+Nursery!H174,0)</f>
        <v>0</v>
      </c>
      <c r="H76" s="7">
        <f>ROUND(+Nursery!F174,0)</f>
        <v>0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+TR_ND!B77</f>
        <v>165</v>
      </c>
      <c r="C77" t="str">
        <f>+TR_ND!C77</f>
        <v>LAKE CHELAN COMMUNITY HOSPITAL</v>
      </c>
      <c r="D77" s="7">
        <f>ROUND(+Nursery!H72,0)</f>
        <v>0</v>
      </c>
      <c r="E77" s="7">
        <f>ROUND(+Nursery!F72,0)</f>
        <v>137</v>
      </c>
      <c r="F77" s="9" t="str">
        <f t="shared" si="3"/>
        <v/>
      </c>
      <c r="G77" s="7">
        <f>ROUND(+Nursery!H175,0)</f>
        <v>0</v>
      </c>
      <c r="H77" s="7">
        <f>ROUND(+Nursery!F175,0)</f>
        <v>180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+TR_ND!B78</f>
        <v>167</v>
      </c>
      <c r="C78" t="str">
        <f>+TR_ND!C78</f>
        <v>FERRY COUNTY MEMORIAL HOSPITAL</v>
      </c>
      <c r="D78" s="7">
        <f>ROUND(+Nursery!H73,0)</f>
        <v>0</v>
      </c>
      <c r="E78" s="7">
        <f>ROUND(+Nursery!F73,0)</f>
        <v>0</v>
      </c>
      <c r="F78" s="9" t="str">
        <f t="shared" si="3"/>
        <v/>
      </c>
      <c r="G78" s="7">
        <f>ROUND(+Nursery!H176,0)</f>
        <v>0</v>
      </c>
      <c r="H78" s="7">
        <f>ROUND(+Nursery!F176,0)</f>
        <v>0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+TR_ND!B79</f>
        <v>168</v>
      </c>
      <c r="C79" t="str">
        <f>+TR_ND!C79</f>
        <v>CENTRAL WASHINGTON HOSPITAL</v>
      </c>
      <c r="D79" s="7">
        <f>ROUND(+Nursery!H74,0)</f>
        <v>262</v>
      </c>
      <c r="E79" s="7">
        <f>ROUND(+Nursery!F74,0)</f>
        <v>2145</v>
      </c>
      <c r="F79" s="9">
        <f t="shared" si="3"/>
        <v>0.12</v>
      </c>
      <c r="G79" s="7">
        <f>ROUND(+Nursery!H177,0)</f>
        <v>0</v>
      </c>
      <c r="H79" s="7">
        <f>ROUND(+Nursery!F177,0)</f>
        <v>1940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+TR_ND!B80</f>
        <v>170</v>
      </c>
      <c r="C80" t="str">
        <f>+TR_ND!C80</f>
        <v>PEACEHEALTH SOUTHWEST MEDICAL CENTER</v>
      </c>
      <c r="D80" s="7">
        <f>ROUND(+Nursery!H75,0)</f>
        <v>0</v>
      </c>
      <c r="E80" s="7">
        <f>ROUND(+Nursery!F75,0)</f>
        <v>0</v>
      </c>
      <c r="F80" s="9" t="str">
        <f t="shared" si="3"/>
        <v/>
      </c>
      <c r="G80" s="7">
        <f>ROUND(+Nursery!H178,0)</f>
        <v>0</v>
      </c>
      <c r="H80" s="7">
        <f>ROUND(+Nursery!F178,0)</f>
        <v>0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+TR_ND!B81</f>
        <v>172</v>
      </c>
      <c r="C81" t="str">
        <f>+TR_ND!C81</f>
        <v>PULLMAN REGIONAL HOSPITAL</v>
      </c>
      <c r="D81" s="7">
        <f>ROUND(+Nursery!H76,0)</f>
        <v>0</v>
      </c>
      <c r="E81" s="7">
        <f>ROUND(+Nursery!F76,0)</f>
        <v>874</v>
      </c>
      <c r="F81" s="9" t="str">
        <f t="shared" si="3"/>
        <v/>
      </c>
      <c r="G81" s="7">
        <f>ROUND(+Nursery!H179,0)</f>
        <v>0</v>
      </c>
      <c r="H81" s="7">
        <f>ROUND(+Nursery!F179,0)</f>
        <v>818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+TR_ND!B82</f>
        <v>173</v>
      </c>
      <c r="C82" t="str">
        <f>+TR_ND!C82</f>
        <v>MORTON GENERAL HOSPITAL</v>
      </c>
      <c r="D82" s="7">
        <f>ROUND(+Nursery!H77,0)</f>
        <v>0</v>
      </c>
      <c r="E82" s="7">
        <f>ROUND(+Nursery!F77,0)</f>
        <v>0</v>
      </c>
      <c r="F82" s="9" t="str">
        <f t="shared" si="3"/>
        <v/>
      </c>
      <c r="G82" s="7">
        <f>ROUND(+Nursery!H180,0)</f>
        <v>0</v>
      </c>
      <c r="H82" s="7">
        <f>ROUND(+Nursery!F180,0)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+TR_ND!B83</f>
        <v>175</v>
      </c>
      <c r="C83" t="str">
        <f>+TR_ND!C83</f>
        <v>MARY BRIDGE CHILDRENS HEALTH CENTER</v>
      </c>
      <c r="D83" s="7">
        <f>ROUND(+Nursery!H78,0)</f>
        <v>0</v>
      </c>
      <c r="E83" s="7">
        <f>ROUND(+Nursery!F78,0)</f>
        <v>0</v>
      </c>
      <c r="F83" s="9" t="str">
        <f t="shared" si="3"/>
        <v/>
      </c>
      <c r="G83" s="7">
        <f>ROUND(+Nursery!H181,0)</f>
        <v>0</v>
      </c>
      <c r="H83" s="7">
        <f>ROUND(+Nursery!F181,0)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+TR_ND!B84</f>
        <v>176</v>
      </c>
      <c r="C84" t="str">
        <f>+TR_ND!C84</f>
        <v>TACOMA GENERAL/ALLENMORE HOSPITAL</v>
      </c>
      <c r="D84" s="7">
        <f>ROUND(+Nursery!H79,0)</f>
        <v>0</v>
      </c>
      <c r="E84" s="7">
        <f>ROUND(+Nursery!F79,0)</f>
        <v>0</v>
      </c>
      <c r="F84" s="9" t="str">
        <f t="shared" si="3"/>
        <v/>
      </c>
      <c r="G84" s="7">
        <f>ROUND(+Nursery!H182,0)</f>
        <v>0</v>
      </c>
      <c r="H84" s="7">
        <f>ROUND(+Nursery!F182,0)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+TR_ND!B85</f>
        <v>180</v>
      </c>
      <c r="C85" t="str">
        <f>+TR_ND!C85</f>
        <v>MULTICARE VALLEY HOSPITAL</v>
      </c>
      <c r="D85" s="7">
        <f>ROUND(+Nursery!H80,0)</f>
        <v>0</v>
      </c>
      <c r="E85" s="7">
        <f>ROUND(+Nursery!F80,0)</f>
        <v>157</v>
      </c>
      <c r="F85" s="9" t="str">
        <f t="shared" si="3"/>
        <v/>
      </c>
      <c r="G85" s="7">
        <f>ROUND(+Nursery!H183,0)</f>
        <v>0</v>
      </c>
      <c r="H85" s="7">
        <f>ROUND(+Nursery!F183,0)</f>
        <v>137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+TR_ND!B86</f>
        <v>183</v>
      </c>
      <c r="C86" t="str">
        <f>+TR_ND!C86</f>
        <v>MULTICARE AUBURN MEDICAL CENTER</v>
      </c>
      <c r="D86" s="7">
        <f>ROUND(+Nursery!H81,0)</f>
        <v>0</v>
      </c>
      <c r="E86" s="7">
        <f>ROUND(+Nursery!F81,0)</f>
        <v>0</v>
      </c>
      <c r="F86" s="9" t="str">
        <f t="shared" si="3"/>
        <v/>
      </c>
      <c r="G86" s="7">
        <f>ROUND(+Nursery!H184,0)</f>
        <v>0</v>
      </c>
      <c r="H86" s="7">
        <f>ROUND(+Nursery!F184,0)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+TR_ND!B87</f>
        <v>186</v>
      </c>
      <c r="C87" t="str">
        <f>+TR_ND!C87</f>
        <v>SUMMIT PACIFIC MEDICAL CENTER</v>
      </c>
      <c r="D87" s="7">
        <f>ROUND(+Nursery!H82,0)</f>
        <v>0</v>
      </c>
      <c r="E87" s="7">
        <f>ROUND(+Nursery!F82,0)</f>
        <v>0</v>
      </c>
      <c r="F87" s="9" t="str">
        <f t="shared" si="3"/>
        <v/>
      </c>
      <c r="G87" s="7">
        <f>ROUND(+Nursery!H185,0)</f>
        <v>0</v>
      </c>
      <c r="H87" s="7">
        <f>ROUND(+Nursery!F185,0)</f>
        <v>0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+TR_ND!B88</f>
        <v>191</v>
      </c>
      <c r="C88" t="str">
        <f>+TR_ND!C88</f>
        <v>PROVIDENCE CENTRALIA HOSPITAL</v>
      </c>
      <c r="D88" s="7">
        <f>ROUND(+Nursery!H83,0)</f>
        <v>-3</v>
      </c>
      <c r="E88" s="7">
        <f>ROUND(+Nursery!F83,0)</f>
        <v>1072</v>
      </c>
      <c r="F88" s="9">
        <f t="shared" si="3"/>
        <v>0</v>
      </c>
      <c r="G88" s="7">
        <f>ROUND(+Nursery!H186,0)</f>
        <v>0</v>
      </c>
      <c r="H88" s="7">
        <f>ROUND(+Nursery!F186,0)</f>
        <v>1227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+TR_ND!B89</f>
        <v>193</v>
      </c>
      <c r="C89" t="str">
        <f>+TR_ND!C89</f>
        <v>PROVIDENCE MOUNT CARMEL HOSPITAL</v>
      </c>
      <c r="D89" s="7">
        <f>ROUND(+Nursery!H84,0)</f>
        <v>0</v>
      </c>
      <c r="E89" s="7">
        <f>ROUND(+Nursery!F84,0)</f>
        <v>0</v>
      </c>
      <c r="F89" s="9" t="str">
        <f t="shared" si="3"/>
        <v/>
      </c>
      <c r="G89" s="7">
        <f>ROUND(+Nursery!H187,0)</f>
        <v>0</v>
      </c>
      <c r="H89" s="7">
        <f>ROUND(+Nursery!F187,0)</f>
        <v>361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+TR_ND!B90</f>
        <v>194</v>
      </c>
      <c r="C90" t="str">
        <f>+TR_ND!C90</f>
        <v>PROVIDENCE ST JOSEPHS HOSPITAL</v>
      </c>
      <c r="D90" s="7">
        <f>ROUND(+Nursery!H85,0)</f>
        <v>0</v>
      </c>
      <c r="E90" s="7">
        <f>ROUND(+Nursery!F85,0)</f>
        <v>0</v>
      </c>
      <c r="F90" s="9" t="str">
        <f t="shared" si="3"/>
        <v/>
      </c>
      <c r="G90" s="7">
        <f>ROUND(+Nursery!H188,0)</f>
        <v>0</v>
      </c>
      <c r="H90" s="7">
        <f>ROUND(+Nursery!F188,0)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+TR_ND!B91</f>
        <v>195</v>
      </c>
      <c r="C91" t="str">
        <f>+TR_ND!C91</f>
        <v>SNOQUALMIE VALLEY HOSPITAL</v>
      </c>
      <c r="D91" s="7">
        <f>ROUND(+Nursery!H86,0)</f>
        <v>0</v>
      </c>
      <c r="E91" s="7">
        <f>ROUND(+Nursery!F86,0)</f>
        <v>0</v>
      </c>
      <c r="F91" s="9" t="str">
        <f t="shared" si="3"/>
        <v/>
      </c>
      <c r="G91" s="7">
        <f>ROUND(+Nursery!H189,0)</f>
        <v>0</v>
      </c>
      <c r="H91" s="7">
        <f>ROUND(+Nursery!F189,0)</f>
        <v>0</v>
      </c>
      <c r="I91" s="9" t="str">
        <f t="shared" si="4"/>
        <v/>
      </c>
      <c r="J91" s="9"/>
      <c r="K91" s="8" t="str">
        <f t="shared" si="5"/>
        <v/>
      </c>
    </row>
    <row r="92" spans="2:11" x14ac:dyDescent="0.25">
      <c r="B92">
        <f>+TR_ND!B92</f>
        <v>197</v>
      </c>
      <c r="C92" t="str">
        <f>+TR_ND!C92</f>
        <v>CAPITAL MEDICAL CENTER</v>
      </c>
      <c r="D92" s="7">
        <f>ROUND(+Nursery!H87,0)</f>
        <v>6025</v>
      </c>
      <c r="E92" s="7">
        <f>ROUND(+Nursery!F87,0)</f>
        <v>1106</v>
      </c>
      <c r="F92" s="9">
        <f t="shared" si="3"/>
        <v>5.45</v>
      </c>
      <c r="G92" s="7">
        <f>ROUND(+Nursery!H190,0)</f>
        <v>5672</v>
      </c>
      <c r="H92" s="7">
        <f>ROUND(+Nursery!F190,0)</f>
        <v>1136</v>
      </c>
      <c r="I92" s="9">
        <f t="shared" si="4"/>
        <v>4.99</v>
      </c>
      <c r="J92" s="9"/>
      <c r="K92" s="8">
        <f t="shared" si="5"/>
        <v>-8.4400000000000003E-2</v>
      </c>
    </row>
    <row r="93" spans="2:11" x14ac:dyDescent="0.25">
      <c r="B93">
        <f>+TR_ND!B93</f>
        <v>198</v>
      </c>
      <c r="C93" t="str">
        <f>+TR_ND!C93</f>
        <v>ASTRIA SUNNYSIDE HOSPITAL</v>
      </c>
      <c r="D93" s="7">
        <f>ROUND(+Nursery!H88,0)</f>
        <v>0</v>
      </c>
      <c r="E93" s="7">
        <f>ROUND(+Nursery!F88,0)</f>
        <v>865</v>
      </c>
      <c r="F93" s="9" t="str">
        <f t="shared" si="3"/>
        <v/>
      </c>
      <c r="G93" s="7">
        <f>ROUND(+Nursery!H191,0)</f>
        <v>0</v>
      </c>
      <c r="H93" s="7">
        <f>ROUND(+Nursery!F191,0)</f>
        <v>828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+TR_ND!B94</f>
        <v>199</v>
      </c>
      <c r="C94" t="str">
        <f>+TR_ND!C94</f>
        <v>ASTRIA TOPPENISH HOSPITAL</v>
      </c>
      <c r="D94" s="7">
        <f>ROUND(+Nursery!H89,0)</f>
        <v>0</v>
      </c>
      <c r="E94" s="7">
        <f>ROUND(+Nursery!F89,0)</f>
        <v>811</v>
      </c>
      <c r="F94" s="9" t="str">
        <f t="shared" si="3"/>
        <v/>
      </c>
      <c r="G94" s="7">
        <f>ROUND(+Nursery!H192,0)</f>
        <v>0</v>
      </c>
      <c r="H94" s="7">
        <f>ROUND(+Nursery!F192,0)</f>
        <v>805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+TR_ND!B95</f>
        <v>201</v>
      </c>
      <c r="C95" t="str">
        <f>+TR_ND!C95</f>
        <v>ST FRANCIS COMMUNITY HOSPITAL</v>
      </c>
      <c r="D95" s="7">
        <f>ROUND(+Nursery!H90,0)</f>
        <v>0</v>
      </c>
      <c r="E95" s="7">
        <f>ROUND(+Nursery!F90,0)</f>
        <v>0</v>
      </c>
      <c r="F95" s="9" t="str">
        <f t="shared" si="3"/>
        <v/>
      </c>
      <c r="G95" s="7">
        <f>ROUND(+Nursery!H193,0)</f>
        <v>0</v>
      </c>
      <c r="H95" s="7">
        <f>ROUND(+Nursery!F193,0)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+TR_ND!B96</f>
        <v>202</v>
      </c>
      <c r="C96" t="str">
        <f>+TR_ND!C96</f>
        <v>REGIONAL HOSPITAL</v>
      </c>
      <c r="D96" s="7">
        <f>ROUND(+Nursery!H91,0)</f>
        <v>0</v>
      </c>
      <c r="E96" s="7">
        <f>ROUND(+Nursery!F91,0)</f>
        <v>0</v>
      </c>
      <c r="F96" s="9" t="str">
        <f t="shared" si="3"/>
        <v/>
      </c>
      <c r="G96" s="7">
        <f>ROUND(+Nursery!H194,0)</f>
        <v>0</v>
      </c>
      <c r="H96" s="7">
        <f>ROUND(+Nursery!F194,0)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+TR_ND!B97</f>
        <v>204</v>
      </c>
      <c r="C97" t="str">
        <f>+TR_ND!C97</f>
        <v>SEATTLE CANCER CARE ALLIANCE</v>
      </c>
      <c r="D97" s="7">
        <f>ROUND(+Nursery!H92,0)</f>
        <v>0</v>
      </c>
      <c r="E97" s="7">
        <f>ROUND(+Nursery!F92,0)</f>
        <v>0</v>
      </c>
      <c r="F97" s="9" t="str">
        <f t="shared" si="3"/>
        <v/>
      </c>
      <c r="G97" s="7">
        <f>ROUND(+Nursery!H195,0)</f>
        <v>0</v>
      </c>
      <c r="H97" s="7">
        <f>ROUND(+Nursery!F195,0)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+TR_ND!B98</f>
        <v>205</v>
      </c>
      <c r="C98" t="str">
        <f>+TR_ND!C98</f>
        <v>WENATCHEE VALLEY HOSPITAL</v>
      </c>
      <c r="D98" s="7">
        <f>ROUND(+Nursery!H93,0)</f>
        <v>0</v>
      </c>
      <c r="E98" s="7">
        <f>ROUND(+Nursery!F93,0)</f>
        <v>0</v>
      </c>
      <c r="F98" s="9" t="str">
        <f t="shared" si="3"/>
        <v/>
      </c>
      <c r="G98" s="7">
        <f>ROUND(+Nursery!H196,0)</f>
        <v>0</v>
      </c>
      <c r="H98" s="7">
        <f>ROUND(+Nursery!F196,0)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+TR_ND!B99</f>
        <v>206</v>
      </c>
      <c r="C99" t="str">
        <f>+TR_ND!C99</f>
        <v>PEACEHEALTH UNITED GENERAL MEDICAL CENTER</v>
      </c>
      <c r="D99" s="7">
        <f>ROUND(+Nursery!H94,0)</f>
        <v>0</v>
      </c>
      <c r="E99" s="7">
        <f>ROUND(+Nursery!F94,0)</f>
        <v>0</v>
      </c>
      <c r="F99" s="9" t="str">
        <f t="shared" si="3"/>
        <v/>
      </c>
      <c r="G99" s="7">
        <f>ROUND(+Nursery!H197,0)</f>
        <v>0</v>
      </c>
      <c r="H99" s="7">
        <f>ROUND(+Nursery!F197,0)</f>
        <v>0</v>
      </c>
      <c r="I99" s="9" t="str">
        <f t="shared" si="4"/>
        <v/>
      </c>
      <c r="J99" s="9"/>
      <c r="K99" s="8" t="str">
        <f t="shared" si="5"/>
        <v/>
      </c>
    </row>
    <row r="100" spans="2:11" x14ac:dyDescent="0.25">
      <c r="B100">
        <f>+TR_ND!B100</f>
        <v>207</v>
      </c>
      <c r="C100" t="str">
        <f>+TR_ND!C100</f>
        <v>SKAGIT REGIONAL HEALTH</v>
      </c>
      <c r="D100" s="7">
        <f>ROUND(+Nursery!H95,0)</f>
        <v>102381</v>
      </c>
      <c r="E100" s="7">
        <f>ROUND(+Nursery!F95,0)</f>
        <v>2657</v>
      </c>
      <c r="F100" s="9">
        <f t="shared" si="3"/>
        <v>38.53</v>
      </c>
      <c r="G100" s="7">
        <f>ROUND(+Nursery!H198,0)</f>
        <v>90379</v>
      </c>
      <c r="H100" s="7">
        <f>ROUND(+Nursery!F198,0)</f>
        <v>2403</v>
      </c>
      <c r="I100" s="9">
        <f t="shared" si="4"/>
        <v>37.61</v>
      </c>
      <c r="J100" s="9"/>
      <c r="K100" s="8">
        <f t="shared" si="5"/>
        <v>-2.3900000000000001E-2</v>
      </c>
    </row>
    <row r="101" spans="2:11" x14ac:dyDescent="0.25">
      <c r="B101">
        <f>+TR_ND!B101</f>
        <v>208</v>
      </c>
      <c r="C101" t="str">
        <f>+TR_ND!C101</f>
        <v>LEGACY SALMON CREEK HOSPITAL</v>
      </c>
      <c r="D101" s="7">
        <f>ROUND(+Nursery!H96,0)</f>
        <v>0</v>
      </c>
      <c r="E101" s="7">
        <f>ROUND(+Nursery!F96,0)</f>
        <v>0</v>
      </c>
      <c r="F101" s="9" t="str">
        <f t="shared" si="3"/>
        <v/>
      </c>
      <c r="G101" s="7">
        <f>ROUND(+Nursery!H199,0)</f>
        <v>0</v>
      </c>
      <c r="H101" s="7">
        <f>ROUND(+Nursery!F199,0)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+TR_ND!B102</f>
        <v>209</v>
      </c>
      <c r="C102" t="str">
        <f>+TR_ND!C102</f>
        <v>ST ANTHONY HOSPITAL</v>
      </c>
      <c r="D102" s="7">
        <f>ROUND(+Nursery!H97,0)</f>
        <v>0</v>
      </c>
      <c r="E102" s="7">
        <f>ROUND(+Nursery!F97,0)</f>
        <v>0</v>
      </c>
      <c r="F102" s="9" t="str">
        <f t="shared" si="3"/>
        <v/>
      </c>
      <c r="G102" s="7">
        <f>ROUND(+Nursery!H200,0)</f>
        <v>0</v>
      </c>
      <c r="H102" s="7">
        <f>ROUND(+Nursery!F200,0)</f>
        <v>0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+TR_ND!B103</f>
        <v>210</v>
      </c>
      <c r="C103" t="str">
        <f>+TR_ND!C103</f>
        <v>SWEDISH MEDICAL CENTER - ISSAQUAH CAMPUS</v>
      </c>
      <c r="D103" s="7">
        <f>ROUND(+Nursery!H98,0)</f>
        <v>0</v>
      </c>
      <c r="E103" s="7">
        <f>ROUND(+Nursery!F98,0)</f>
        <v>2048</v>
      </c>
      <c r="F103" s="9" t="str">
        <f t="shared" si="3"/>
        <v/>
      </c>
      <c r="G103" s="7">
        <f>ROUND(+Nursery!H201,0)</f>
        <v>79335</v>
      </c>
      <c r="H103" s="7">
        <f>ROUND(+Nursery!F201,0)</f>
        <v>2517</v>
      </c>
      <c r="I103" s="9">
        <f t="shared" si="4"/>
        <v>31.52</v>
      </c>
      <c r="J103" s="9"/>
      <c r="K103" s="8" t="str">
        <f t="shared" si="5"/>
        <v/>
      </c>
    </row>
    <row r="104" spans="2:11" x14ac:dyDescent="0.25">
      <c r="B104">
        <f>+TR_ND!B104</f>
        <v>211</v>
      </c>
      <c r="C104" t="str">
        <f>+TR_ND!C104</f>
        <v>PEACEHEALTH PEACE ISLAND MEDICAL CENTER</v>
      </c>
      <c r="D104" s="7">
        <f>ROUND(+Nursery!H99,0)</f>
        <v>0</v>
      </c>
      <c r="E104" s="7">
        <f>ROUND(+Nursery!F99,0)</f>
        <v>0</v>
      </c>
      <c r="F104" s="9" t="str">
        <f t="shared" si="3"/>
        <v/>
      </c>
      <c r="G104" s="7">
        <f>ROUND(+Nursery!H202,0)</f>
        <v>0</v>
      </c>
      <c r="H104" s="7">
        <f>ROUND(+Nursery!F202,0)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+TR_ND!B105</f>
        <v>904</v>
      </c>
      <c r="C105" t="str">
        <f>+TR_ND!C105</f>
        <v>BHC FAIRFAX HOSPITAL</v>
      </c>
      <c r="D105" s="7">
        <f>ROUND(+Nursery!H100,0)</f>
        <v>0</v>
      </c>
      <c r="E105" s="7">
        <f>ROUND(+Nursery!F100,0)</f>
        <v>0</v>
      </c>
      <c r="F105" s="9" t="str">
        <f t="shared" si="3"/>
        <v/>
      </c>
      <c r="G105" s="7">
        <f>ROUND(+Nursery!H203,0)</f>
        <v>0</v>
      </c>
      <c r="H105" s="7">
        <f>ROUND(+Nursery!F203,0)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+TR_ND!B106</f>
        <v>915</v>
      </c>
      <c r="C106" t="str">
        <f>+TR_ND!C106</f>
        <v>LOURDES COUNSELING CENTER</v>
      </c>
      <c r="D106" s="7">
        <f>ROUND(+Nursery!H101,0)</f>
        <v>0</v>
      </c>
      <c r="E106" s="7">
        <f>ROUND(+Nursery!F101,0)</f>
        <v>0</v>
      </c>
      <c r="F106" s="9" t="str">
        <f t="shared" si="3"/>
        <v/>
      </c>
      <c r="G106" s="7">
        <f>ROUND(+Nursery!H204,0)</f>
        <v>0</v>
      </c>
      <c r="H106" s="7">
        <f>ROUND(+Nursery!F204,0)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+TR_ND!B107</f>
        <v>919</v>
      </c>
      <c r="C107" t="str">
        <f>+TR_ND!C107</f>
        <v>NAVOS</v>
      </c>
      <c r="D107" s="7">
        <f>ROUND(+Nursery!H102,0)</f>
        <v>0</v>
      </c>
      <c r="E107" s="7">
        <f>ROUND(+Nursery!F102,0)</f>
        <v>0</v>
      </c>
      <c r="F107" s="9" t="str">
        <f t="shared" si="3"/>
        <v/>
      </c>
      <c r="G107" s="7">
        <f>ROUND(+Nursery!H205,0)</f>
        <v>0</v>
      </c>
      <c r="H107" s="7">
        <f>ROUND(+Nursery!F205,0)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+TR_ND!B108</f>
        <v>921</v>
      </c>
      <c r="C108" t="str">
        <f>+TR_ND!C108</f>
        <v>CASCADE BEHAVIORAL HOSPITAL</v>
      </c>
      <c r="D108" s="7">
        <f>ROUND(+Nursery!H103,0)</f>
        <v>0</v>
      </c>
      <c r="E108" s="7">
        <f>ROUND(+Nursery!F103,0)</f>
        <v>0</v>
      </c>
      <c r="F108" s="9" t="str">
        <f t="shared" si="3"/>
        <v/>
      </c>
      <c r="G108" s="7">
        <f>ROUND(+Nursery!H206,0)</f>
        <v>0</v>
      </c>
      <c r="H108" s="7">
        <f>ROUND(+Nursery!F206,0)</f>
        <v>0</v>
      </c>
      <c r="I108" s="9" t="str">
        <f t="shared" si="4"/>
        <v/>
      </c>
      <c r="J108" s="9"/>
      <c r="K108" s="8" t="str">
        <f t="shared" si="5"/>
        <v/>
      </c>
    </row>
    <row r="109" spans="2:11" x14ac:dyDescent="0.25">
      <c r="B109">
        <f>+TR_ND!B109</f>
        <v>922</v>
      </c>
      <c r="C109" t="str">
        <f>+TR_ND!C109</f>
        <v>BHC FAIRFAX HOSPITAL NORTH</v>
      </c>
      <c r="D109" s="7">
        <f>ROUND(+Nursery!H104,0)</f>
        <v>0</v>
      </c>
      <c r="E109" s="7">
        <f>ROUND(+Nursery!F104,0)</f>
        <v>0</v>
      </c>
      <c r="F109" s="9" t="str">
        <f t="shared" si="3"/>
        <v/>
      </c>
      <c r="G109" s="7">
        <f>ROUND(+Nursery!H207,0)</f>
        <v>0</v>
      </c>
      <c r="H109" s="7">
        <f>ROUND(+Nursery!F207,0)</f>
        <v>0</v>
      </c>
      <c r="I109" s="9" t="str">
        <f t="shared" si="4"/>
        <v/>
      </c>
      <c r="J109" s="9"/>
      <c r="K109" s="8" t="str">
        <f t="shared" si="5"/>
        <v/>
      </c>
    </row>
    <row r="110" spans="2:11" x14ac:dyDescent="0.25">
      <c r="B110">
        <f>+TR_ND!B110</f>
        <v>923</v>
      </c>
      <c r="C110" t="str">
        <f>+TR_ND!C110</f>
        <v>FAIRFAX BEHAVIORAL HEALTH MONROE</v>
      </c>
      <c r="D110" s="7">
        <f>ROUND(+Nursery!H105,0)</f>
        <v>0</v>
      </c>
      <c r="E110" s="7">
        <f>ROUND(+Nursery!F105,0)</f>
        <v>0</v>
      </c>
      <c r="F110" s="9" t="str">
        <f t="shared" si="3"/>
        <v/>
      </c>
      <c r="G110" s="7">
        <f>ROUND(+Nursery!H208,0)</f>
        <v>0</v>
      </c>
      <c r="H110" s="7">
        <f>ROUND(+Nursery!F208,0)</f>
        <v>0</v>
      </c>
      <c r="I110" s="9" t="str">
        <f t="shared" si="4"/>
        <v/>
      </c>
      <c r="J110" s="9"/>
      <c r="K110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110"/>
  <sheetViews>
    <sheetView topLeftCell="A101" zoomScale="75" workbookViewId="0">
      <selection activeCell="B110" sqref="B110"/>
    </sheetView>
  </sheetViews>
  <sheetFormatPr defaultRowHeight="13.2" x14ac:dyDescent="0.25"/>
  <cols>
    <col min="1" max="1" width="8.44140625" bestFit="1" customWidth="1"/>
    <col min="2" max="2" width="7.109375" bestFit="1" customWidth="1"/>
    <col min="3" max="3" width="44.33203125" bestFit="1" customWidth="1"/>
    <col min="4" max="4" width="8.88671875" bestFit="1" customWidth="1"/>
    <col min="5" max="5" width="6.5546875" bestFit="1" customWidth="1"/>
    <col min="6" max="6" width="7.6640625" bestFit="1" customWidth="1"/>
    <col min="7" max="7" width="8.6640625" style="7" bestFit="1" customWidth="1"/>
    <col min="8" max="8" width="6.5546875" bestFit="1" customWidth="1"/>
    <col min="9" max="9" width="7.6640625" bestFit="1" customWidth="1"/>
    <col min="10" max="10" width="2.6640625" customWidth="1"/>
    <col min="11" max="11" width="9.44140625" bestFit="1" customWidth="1"/>
  </cols>
  <sheetData>
    <row r="1" spans="1:11" x14ac:dyDescent="0.25">
      <c r="A1" s="1" t="s">
        <v>22</v>
      </c>
      <c r="B1" s="2"/>
      <c r="C1" s="2"/>
      <c r="D1" s="2"/>
      <c r="E1" s="2"/>
      <c r="F1" s="2"/>
      <c r="G1" s="14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14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14"/>
      <c r="H3" s="2"/>
      <c r="I3" s="2"/>
      <c r="J3" s="2"/>
      <c r="K3">
        <v>119</v>
      </c>
    </row>
    <row r="4" spans="1:11" x14ac:dyDescent="0.25">
      <c r="A4" s="1" t="s">
        <v>2</v>
      </c>
      <c r="B4" s="2"/>
      <c r="C4" s="2"/>
      <c r="D4" s="4"/>
      <c r="E4" s="2"/>
      <c r="F4" s="2"/>
      <c r="G4" s="14"/>
      <c r="H4" s="2"/>
      <c r="I4" s="2"/>
      <c r="J4" s="2"/>
    </row>
    <row r="5" spans="1:11" x14ac:dyDescent="0.25">
      <c r="A5" s="1" t="s">
        <v>23</v>
      </c>
      <c r="B5" s="2"/>
      <c r="C5" s="2"/>
      <c r="D5" s="2"/>
      <c r="E5" s="2"/>
      <c r="F5" s="2"/>
      <c r="G5" s="14"/>
      <c r="H5" s="2"/>
      <c r="I5" s="2"/>
      <c r="J5" s="2"/>
    </row>
    <row r="7" spans="1:11" x14ac:dyDescent="0.25">
      <c r="E7" s="29">
        <f>ROUND(+Nursery!D5,0)</f>
        <v>2015</v>
      </c>
      <c r="F7" s="3">
        <f>+E7</f>
        <v>2015</v>
      </c>
      <c r="G7" s="15"/>
      <c r="H7" s="5">
        <f>+F7+1</f>
        <v>2016</v>
      </c>
      <c r="I7" s="3">
        <f>+H7</f>
        <v>2016</v>
      </c>
    </row>
    <row r="8" spans="1:11" x14ac:dyDescent="0.25">
      <c r="A8" s="3"/>
      <c r="B8" s="3"/>
      <c r="C8" s="3"/>
      <c r="D8" s="5" t="s">
        <v>24</v>
      </c>
      <c r="F8" s="5" t="s">
        <v>5</v>
      </c>
      <c r="G8" s="16" t="s">
        <v>24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25</v>
      </c>
      <c r="E9" s="5" t="s">
        <v>9</v>
      </c>
      <c r="F9" s="5" t="s">
        <v>9</v>
      </c>
      <c r="G9" s="16" t="s">
        <v>25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ROUND(+Nursery!I5,0)</f>
        <v>0</v>
      </c>
      <c r="E10" s="7">
        <f>ROUND(+Nursery!F5,0)</f>
        <v>12745</v>
      </c>
      <c r="F10" s="9" t="str">
        <f>IF(D10=0,"",IF(E10=0,"",ROUND(D10/E10,2)))</f>
        <v/>
      </c>
      <c r="G10" s="7">
        <f>ROUND(+Nursery!I108,0)</f>
        <v>511200</v>
      </c>
      <c r="H10" s="7">
        <f>ROUND(+Nursery!F108,0)</f>
        <v>13415</v>
      </c>
      <c r="I10" s="9">
        <f>IF(G10=0,"",IF(H10=0,"",ROUND(G10/H10,2)))</f>
        <v>38.11</v>
      </c>
      <c r="J10" s="9"/>
      <c r="K10" s="8" t="str">
        <f>IF(D10=0,"",IF(E10=0,"",IF(G10=0,"",IF(H10=0,"",ROUND(I10/F10-1,4)))))</f>
        <v/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ROUND(+Nursery!I6,0)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7">
        <f>ROUND(+Nursery!I109,0)</f>
        <v>0</v>
      </c>
      <c r="H11" s="7">
        <f>ROUND(+Nursery!F109,0)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ROUND(+Nursery!I7,0)</f>
        <v>0</v>
      </c>
      <c r="E12" s="7">
        <f>ROUND(+Nursery!F7,0)</f>
        <v>0</v>
      </c>
      <c r="F12" s="9" t="str">
        <f t="shared" si="0"/>
        <v/>
      </c>
      <c r="G12" s="7">
        <f>ROUND(+Nursery!I110,0)</f>
        <v>0</v>
      </c>
      <c r="H12" s="7">
        <f>ROUND(+Nursery!F110,0)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ROUND(+Nursery!I8,0)</f>
        <v>0</v>
      </c>
      <c r="E13" s="7">
        <f>ROUND(+Nursery!F8,0)</f>
        <v>0</v>
      </c>
      <c r="F13" s="9" t="str">
        <f t="shared" si="0"/>
        <v/>
      </c>
      <c r="G13" s="7">
        <f>ROUND(+Nursery!I111,0)</f>
        <v>0</v>
      </c>
      <c r="H13" s="7">
        <f>ROUND(+Nursery!F111,0)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ROUND(+Nursery!I9,0)</f>
        <v>0</v>
      </c>
      <c r="E14" s="7">
        <f>ROUND(+Nursery!F9,0)</f>
        <v>0</v>
      </c>
      <c r="F14" s="9" t="str">
        <f t="shared" si="0"/>
        <v/>
      </c>
      <c r="G14" s="7">
        <f>ROUND(+Nursery!I112,0)</f>
        <v>0</v>
      </c>
      <c r="H14" s="7">
        <f>ROUND(+Nursery!F112,0)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ROUND(+Nursery!I10,0)</f>
        <v>0</v>
      </c>
      <c r="E15" s="7">
        <f>ROUND(+Nursery!F10,0)</f>
        <v>299</v>
      </c>
      <c r="F15" s="9" t="str">
        <f t="shared" si="0"/>
        <v/>
      </c>
      <c r="G15" s="7">
        <f>ROUND(+Nursery!I113,0)</f>
        <v>0</v>
      </c>
      <c r="H15" s="7">
        <f>ROUND(+Nursery!F113,0)</f>
        <v>0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ROUND(+Nursery!I11,0)</f>
        <v>0</v>
      </c>
      <c r="E16" s="7">
        <f>ROUND(+Nursery!F11,0)</f>
        <v>112</v>
      </c>
      <c r="F16" s="9" t="str">
        <f t="shared" si="0"/>
        <v/>
      </c>
      <c r="G16" s="7">
        <f>ROUND(+Nursery!I114,0)</f>
        <v>0</v>
      </c>
      <c r="H16" s="7">
        <f>ROUND(+Nursery!F114,0)</f>
        <v>0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ROUND(+Nursery!I12,0)</f>
        <v>0</v>
      </c>
      <c r="E17" s="7">
        <f>ROUND(+Nursery!F12,0)</f>
        <v>0</v>
      </c>
      <c r="F17" s="9" t="str">
        <f t="shared" si="0"/>
        <v/>
      </c>
      <c r="G17" s="7">
        <f>ROUND(+Nursery!I115,0)</f>
        <v>0</v>
      </c>
      <c r="H17" s="7">
        <f>ROUND(+Nursery!F115,0)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ROUND(+Nursery!I13,0)</f>
        <v>0</v>
      </c>
      <c r="E18" s="7">
        <f>ROUND(+Nursery!F13,0)</f>
        <v>137</v>
      </c>
      <c r="F18" s="9" t="str">
        <f t="shared" si="0"/>
        <v/>
      </c>
      <c r="G18" s="7">
        <f>ROUND(+Nursery!I116,0)</f>
        <v>0</v>
      </c>
      <c r="H18" s="7">
        <f>ROUND(+Nursery!F116,0)</f>
        <v>171</v>
      </c>
      <c r="I18" s="9" t="str">
        <f t="shared" si="1"/>
        <v/>
      </c>
      <c r="J18" s="9"/>
      <c r="K18" s="8" t="str">
        <f t="shared" si="2"/>
        <v/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ROUND(+Nursery!I14,0)</f>
        <v>0</v>
      </c>
      <c r="E19" s="7">
        <f>ROUND(+Nursery!F14,0)</f>
        <v>1733</v>
      </c>
      <c r="F19" s="9" t="str">
        <f t="shared" si="0"/>
        <v/>
      </c>
      <c r="G19" s="7">
        <f>ROUND(+Nursery!I117,0)</f>
        <v>0</v>
      </c>
      <c r="H19" s="7">
        <f>ROUND(+Nursery!F117,0)</f>
        <v>1709</v>
      </c>
      <c r="I19" s="9" t="str">
        <f t="shared" si="1"/>
        <v/>
      </c>
      <c r="J19" s="9"/>
      <c r="K19" s="8" t="str">
        <f t="shared" si="2"/>
        <v/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ROUND(+Nursery!I15,0)</f>
        <v>0</v>
      </c>
      <c r="E20" s="7">
        <f>ROUND(+Nursery!F15,0)</f>
        <v>0</v>
      </c>
      <c r="F20" s="9" t="str">
        <f t="shared" si="0"/>
        <v/>
      </c>
      <c r="G20" s="7">
        <f>ROUND(+Nursery!I118,0)</f>
        <v>0</v>
      </c>
      <c r="H20" s="7">
        <f>ROUND(+Nursery!F118,0)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ROUND(+Nursery!I16,0)</f>
        <v>659369</v>
      </c>
      <c r="E21" s="7">
        <f>ROUND(+Nursery!F16,0)</f>
        <v>9183</v>
      </c>
      <c r="F21" s="9">
        <f t="shared" si="0"/>
        <v>71.8</v>
      </c>
      <c r="G21" s="7">
        <f>ROUND(+Nursery!I119,0)</f>
        <v>672721</v>
      </c>
      <c r="H21" s="7">
        <f>ROUND(+Nursery!F119,0)</f>
        <v>10211</v>
      </c>
      <c r="I21" s="9">
        <f t="shared" si="1"/>
        <v>65.88</v>
      </c>
      <c r="J21" s="9"/>
      <c r="K21" s="8">
        <f t="shared" si="2"/>
        <v>-8.2500000000000004E-2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ROUND(+Nursery!I17,0)</f>
        <v>0</v>
      </c>
      <c r="E22" s="7">
        <f>ROUND(+Nursery!F17,0)</f>
        <v>472</v>
      </c>
      <c r="F22" s="9" t="str">
        <f t="shared" si="0"/>
        <v/>
      </c>
      <c r="G22" s="7">
        <f>ROUND(+Nursery!I120,0)</f>
        <v>0</v>
      </c>
      <c r="H22" s="7">
        <f>ROUND(+Nursery!F120,0)</f>
        <v>532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MULTICARE DEACONESS HOSPITAL</v>
      </c>
      <c r="D23" s="7">
        <f>ROUND(+Nursery!I18,0)</f>
        <v>0</v>
      </c>
      <c r="E23" s="7">
        <f>ROUND(+Nursery!F18,0)</f>
        <v>2199</v>
      </c>
      <c r="F23" s="9" t="str">
        <f t="shared" si="0"/>
        <v/>
      </c>
      <c r="G23" s="7">
        <f>ROUND(+Nursery!I121,0)</f>
        <v>0</v>
      </c>
      <c r="H23" s="7">
        <f>ROUND(+Nursery!F121,0)</f>
        <v>2459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ROUND(+Nursery!I19,0)</f>
        <v>0</v>
      </c>
      <c r="E24" s="7">
        <f>ROUND(+Nursery!F19,0)</f>
        <v>986</v>
      </c>
      <c r="F24" s="9" t="str">
        <f t="shared" si="0"/>
        <v/>
      </c>
      <c r="G24" s="7">
        <f>ROUND(+Nursery!I122,0)</f>
        <v>0</v>
      </c>
      <c r="H24" s="7">
        <f>ROUND(+Nursery!F122,0)</f>
        <v>944</v>
      </c>
      <c r="I24" s="9" t="str">
        <f t="shared" si="1"/>
        <v/>
      </c>
      <c r="J24" s="9"/>
      <c r="K24" s="8" t="str">
        <f t="shared" si="2"/>
        <v/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ROUND(+Nursery!I20,0)</f>
        <v>2714</v>
      </c>
      <c r="E25" s="7">
        <f>ROUND(+Nursery!F20,0)</f>
        <v>2708</v>
      </c>
      <c r="F25" s="9">
        <f t="shared" si="0"/>
        <v>1</v>
      </c>
      <c r="G25" s="7">
        <f>ROUND(+Nursery!I123,0)</f>
        <v>0</v>
      </c>
      <c r="H25" s="7">
        <f>ROUND(+Nursery!F123,0)</f>
        <v>2982</v>
      </c>
      <c r="I25" s="9" t="str">
        <f t="shared" si="1"/>
        <v/>
      </c>
      <c r="J25" s="9"/>
      <c r="K25" s="8" t="str">
        <f t="shared" si="2"/>
        <v/>
      </c>
    </row>
    <row r="26" spans="2:11" x14ac:dyDescent="0.25">
      <c r="B26">
        <f>+Nursery!A21</f>
        <v>42</v>
      </c>
      <c r="C26" t="str">
        <f>+Nursery!B21</f>
        <v>SHRINERS HOSPITAL FOR CHILDREN</v>
      </c>
      <c r="D26" s="7">
        <f>ROUND(+Nursery!I21,0)</f>
        <v>0</v>
      </c>
      <c r="E26" s="7">
        <f>ROUND(+Nursery!F21,0)</f>
        <v>0</v>
      </c>
      <c r="F26" s="9" t="str">
        <f t="shared" si="0"/>
        <v/>
      </c>
      <c r="G26" s="7">
        <f>ROUND(+Nursery!I124,0)</f>
        <v>0</v>
      </c>
      <c r="H26" s="7">
        <f>ROUND(+Nursery!F124,0)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43</v>
      </c>
      <c r="C27" t="str">
        <f>+Nursery!B22</f>
        <v>WALLA WALLA GENERAL HOSPITAL</v>
      </c>
      <c r="D27" s="7">
        <f>ROUND(+Nursery!I22,0)</f>
        <v>0</v>
      </c>
      <c r="E27" s="7">
        <f>ROUND(+Nursery!F22,0)</f>
        <v>0</v>
      </c>
      <c r="F27" s="9" t="str">
        <f t="shared" si="0"/>
        <v/>
      </c>
      <c r="G27" s="7">
        <f>ROUND(+Nursery!I125,0)</f>
        <v>0</v>
      </c>
      <c r="H27" s="7">
        <f>ROUND(+Nursery!F125,0)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45</v>
      </c>
      <c r="C28" t="str">
        <f>+Nursery!B23</f>
        <v>COLUMBIA BASIN HOSPITAL</v>
      </c>
      <c r="D28" s="7">
        <f>ROUND(+Nursery!I23,0)</f>
        <v>0</v>
      </c>
      <c r="E28" s="7">
        <f>ROUND(+Nursery!F23,0)</f>
        <v>0</v>
      </c>
      <c r="F28" s="9" t="str">
        <f t="shared" si="0"/>
        <v/>
      </c>
      <c r="G28" s="7">
        <f>ROUND(+Nursery!I126,0)</f>
        <v>0</v>
      </c>
      <c r="H28" s="7">
        <f>ROUND(+Nursery!F126,0)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46</v>
      </c>
      <c r="C29" t="str">
        <f>+Nursery!B24</f>
        <v>PMH MEDICAL CENTER</v>
      </c>
      <c r="D29" s="7">
        <f>ROUND(+Nursery!I24,0)</f>
        <v>0</v>
      </c>
      <c r="E29" s="7">
        <f>ROUND(+Nursery!F24,0)</f>
        <v>523</v>
      </c>
      <c r="F29" s="9" t="str">
        <f t="shared" si="0"/>
        <v/>
      </c>
      <c r="G29" s="7">
        <f>ROUND(+Nursery!I127,0)</f>
        <v>0</v>
      </c>
      <c r="H29" s="7">
        <f>ROUND(+Nursery!F127,0)</f>
        <v>552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50</v>
      </c>
      <c r="C30" t="str">
        <f>+Nursery!B25</f>
        <v>PROVIDENCE ST MARY MEDICAL CENTER</v>
      </c>
      <c r="D30" s="7">
        <f>ROUND(+Nursery!I25,0)</f>
        <v>0</v>
      </c>
      <c r="E30" s="7">
        <f>ROUND(+Nursery!F25,0)</f>
        <v>0</v>
      </c>
      <c r="F30" s="9" t="str">
        <f t="shared" si="0"/>
        <v/>
      </c>
      <c r="G30" s="7">
        <f>ROUND(+Nursery!I128,0)</f>
        <v>0</v>
      </c>
      <c r="H30" s="7">
        <f>ROUND(+Nursery!F128,0)</f>
        <v>1430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54</v>
      </c>
      <c r="C31" t="str">
        <f>+Nursery!B26</f>
        <v>FORKS COMMUNITY HOSPITAL</v>
      </c>
      <c r="D31" s="7">
        <f>ROUND(+Nursery!I26,0)</f>
        <v>0</v>
      </c>
      <c r="E31" s="7">
        <f>ROUND(+Nursery!F26,0)</f>
        <v>102</v>
      </c>
      <c r="F31" s="9" t="str">
        <f t="shared" si="0"/>
        <v/>
      </c>
      <c r="G31" s="7">
        <f>ROUND(+Nursery!I129,0)</f>
        <v>0</v>
      </c>
      <c r="H31" s="7">
        <f>ROUND(+Nursery!F129,0)</f>
        <v>127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+Nursery!A27</f>
        <v>56</v>
      </c>
      <c r="C32" t="str">
        <f>+Nursery!B27</f>
        <v>WILLAPA HARBOR HOSPITAL</v>
      </c>
      <c r="D32" s="7">
        <f>ROUND(+Nursery!I27,0)</f>
        <v>0</v>
      </c>
      <c r="E32" s="7">
        <f>ROUND(+Nursery!F27,0)</f>
        <v>0</v>
      </c>
      <c r="F32" s="9" t="str">
        <f t="shared" si="0"/>
        <v/>
      </c>
      <c r="G32" s="7">
        <f>ROUND(+Nursery!I130,0)</f>
        <v>0</v>
      </c>
      <c r="H32" s="7">
        <f>ROUND(+Nursery!F130,0)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58</v>
      </c>
      <c r="C33" t="str">
        <f>+Nursery!B28</f>
        <v>VIRGINIA MASON MEMORIAL</v>
      </c>
      <c r="D33" s="7">
        <f>ROUND(+Nursery!I28,0)</f>
        <v>0</v>
      </c>
      <c r="E33" s="7">
        <f>ROUND(+Nursery!F28,0)</f>
        <v>0</v>
      </c>
      <c r="F33" s="9" t="str">
        <f t="shared" si="0"/>
        <v/>
      </c>
      <c r="G33" s="7">
        <f>ROUND(+Nursery!I131,0)</f>
        <v>0</v>
      </c>
      <c r="H33" s="7">
        <f>ROUND(+Nursery!F131,0)</f>
        <v>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63</v>
      </c>
      <c r="C34" t="str">
        <f>+Nursery!B29</f>
        <v>GRAYS HARBOR COMMUNITY HOSPITAL</v>
      </c>
      <c r="D34" s="7">
        <f>ROUND(+Nursery!I29,0)</f>
        <v>0</v>
      </c>
      <c r="E34" s="7">
        <f>ROUND(+Nursery!F29,0)</f>
        <v>846</v>
      </c>
      <c r="F34" s="9" t="str">
        <f t="shared" si="0"/>
        <v/>
      </c>
      <c r="G34" s="7">
        <f>ROUND(+Nursery!I132,0)</f>
        <v>0</v>
      </c>
      <c r="H34" s="7">
        <f>ROUND(+Nursery!F132,0)</f>
        <v>776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78</v>
      </c>
      <c r="C35" t="str">
        <f>+Nursery!B30</f>
        <v>SAMARITAN HEALTHCARE</v>
      </c>
      <c r="D35" s="7">
        <f>ROUND(+Nursery!I30,0)</f>
        <v>0</v>
      </c>
      <c r="E35" s="7">
        <f>ROUND(+Nursery!F30,0)</f>
        <v>1778</v>
      </c>
      <c r="F35" s="9" t="str">
        <f t="shared" si="0"/>
        <v/>
      </c>
      <c r="G35" s="7">
        <f>ROUND(+Nursery!I133,0)</f>
        <v>0</v>
      </c>
      <c r="H35" s="7">
        <f>ROUND(+Nursery!F133,0)</f>
        <v>1764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79</v>
      </c>
      <c r="C36" t="str">
        <f>+Nursery!B31</f>
        <v>OCEAN BEACH HOSPITAL</v>
      </c>
      <c r="D36" s="7">
        <f>ROUND(+Nursery!I31,0)</f>
        <v>0</v>
      </c>
      <c r="E36" s="7">
        <f>ROUND(+Nursery!F31,0)</f>
        <v>0</v>
      </c>
      <c r="F36" s="9" t="str">
        <f t="shared" si="0"/>
        <v/>
      </c>
      <c r="G36" s="7">
        <f>ROUND(+Nursery!I134,0)</f>
        <v>0</v>
      </c>
      <c r="H36" s="7">
        <f>ROUND(+Nursery!F134,0)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80</v>
      </c>
      <c r="C37" t="str">
        <f>+Nursery!B32</f>
        <v>ODESSA MEMORIAL HEALTHCARE CENTER</v>
      </c>
      <c r="D37" s="7">
        <f>ROUND(+Nursery!I32,0)</f>
        <v>0</v>
      </c>
      <c r="E37" s="7">
        <f>ROUND(+Nursery!F32,0)</f>
        <v>0</v>
      </c>
      <c r="F37" s="9" t="str">
        <f t="shared" si="0"/>
        <v/>
      </c>
      <c r="G37" s="7">
        <f>ROUND(+Nursery!I135,0)</f>
        <v>0</v>
      </c>
      <c r="H37" s="7">
        <f>ROUND(+Nursery!F135,0)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81</v>
      </c>
      <c r="C38" t="str">
        <f>+Nursery!B33</f>
        <v>MULTICARE GOOD SAMARITAN</v>
      </c>
      <c r="D38" s="7">
        <f>ROUND(+Nursery!I33,0)</f>
        <v>0</v>
      </c>
      <c r="E38" s="7">
        <f>ROUND(+Nursery!F33,0)</f>
        <v>0</v>
      </c>
      <c r="F38" s="9" t="str">
        <f t="shared" si="0"/>
        <v/>
      </c>
      <c r="G38" s="7">
        <f>ROUND(+Nursery!I136,0)</f>
        <v>0</v>
      </c>
      <c r="H38" s="7">
        <f>ROUND(+Nursery!F136,0)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82</v>
      </c>
      <c r="C39" t="str">
        <f>+Nursery!B34</f>
        <v>GARFIELD COUNTY MEMORIAL HOSPITAL</v>
      </c>
      <c r="D39" s="7">
        <f>ROUND(+Nursery!I34,0)</f>
        <v>0</v>
      </c>
      <c r="E39" s="7">
        <f>ROUND(+Nursery!F34,0)</f>
        <v>0</v>
      </c>
      <c r="F39" s="9" t="str">
        <f t="shared" si="0"/>
        <v/>
      </c>
      <c r="G39" s="7">
        <f>ROUND(+Nursery!I137,0)</f>
        <v>0</v>
      </c>
      <c r="H39" s="7">
        <f>ROUND(+Nursery!F137,0)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84</v>
      </c>
      <c r="C40" t="str">
        <f>+Nursery!B35</f>
        <v>PROVIDENCE REGIONAL MEDICAL CENTER EVERETT</v>
      </c>
      <c r="D40" s="7">
        <f>ROUND(+Nursery!I35,0)</f>
        <v>0</v>
      </c>
      <c r="E40" s="7">
        <f>ROUND(+Nursery!F35,0)</f>
        <v>5870</v>
      </c>
      <c r="F40" s="9" t="str">
        <f t="shared" si="0"/>
        <v/>
      </c>
      <c r="G40" s="7">
        <f>ROUND(+Nursery!I138,0)</f>
        <v>0</v>
      </c>
      <c r="H40" s="7">
        <f>ROUND(+Nursery!F138,0)</f>
        <v>6250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85</v>
      </c>
      <c r="C41" t="str">
        <f>+Nursery!B36</f>
        <v>JEFFERSON HEALTHCARE</v>
      </c>
      <c r="D41" s="7">
        <f>ROUND(+Nursery!I36,0)</f>
        <v>0</v>
      </c>
      <c r="E41" s="7">
        <f>ROUND(+Nursery!F36,0)</f>
        <v>226</v>
      </c>
      <c r="F41" s="9" t="str">
        <f t="shared" si="0"/>
        <v/>
      </c>
      <c r="G41" s="7">
        <f>ROUND(+Nursery!I139,0)</f>
        <v>0</v>
      </c>
      <c r="H41" s="7">
        <f>ROUND(+Nursery!F139,0)</f>
        <v>191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96</v>
      </c>
      <c r="C42" t="str">
        <f>+Nursery!B37</f>
        <v>SKYLINE HOSPITAL</v>
      </c>
      <c r="D42" s="7">
        <f>ROUND(+Nursery!I37,0)</f>
        <v>0</v>
      </c>
      <c r="E42" s="7">
        <f>ROUND(+Nursery!F37,0)</f>
        <v>0</v>
      </c>
      <c r="F42" s="9" t="str">
        <f t="shared" si="0"/>
        <v/>
      </c>
      <c r="G42" s="7">
        <f>ROUND(+Nursery!I140,0)</f>
        <v>0</v>
      </c>
      <c r="H42" s="7">
        <f>ROUND(+Nursery!F140,0)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102</v>
      </c>
      <c r="C43" t="str">
        <f>+Nursery!B38</f>
        <v>ASTRIA REGIONAL MEDICAL CENTER</v>
      </c>
      <c r="D43" s="7">
        <f>ROUND(+Nursery!I38,0)</f>
        <v>0</v>
      </c>
      <c r="E43" s="7">
        <f>ROUND(+Nursery!F38,0)</f>
        <v>0</v>
      </c>
      <c r="F43" s="9" t="str">
        <f t="shared" si="0"/>
        <v/>
      </c>
      <c r="G43" s="7">
        <f>ROUND(+Nursery!I141,0)</f>
        <v>0</v>
      </c>
      <c r="H43" s="7">
        <f>ROUND(+Nursery!F141,0)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104</v>
      </c>
      <c r="C44" t="str">
        <f>+Nursery!B39</f>
        <v>VALLEY GENERAL HOSPITAL</v>
      </c>
      <c r="D44" s="7">
        <f>ROUND(+Nursery!I39,0)</f>
        <v>0</v>
      </c>
      <c r="E44" s="7">
        <f>ROUND(+Nursery!F39,0)</f>
        <v>0</v>
      </c>
      <c r="F44" s="9" t="str">
        <f t="shared" si="0"/>
        <v/>
      </c>
      <c r="G44" s="7">
        <f>ROUND(+Nursery!I142,0)</f>
        <v>0</v>
      </c>
      <c r="H44" s="7">
        <f>ROUND(+Nursery!F142,0)</f>
        <v>0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+Nursery!A40</f>
        <v>106</v>
      </c>
      <c r="C45" t="str">
        <f>+Nursery!B40</f>
        <v>CASCADE VALLEY HOSPITAL</v>
      </c>
      <c r="D45" s="7">
        <f>ROUND(+Nursery!I40,0)</f>
        <v>0</v>
      </c>
      <c r="E45" s="7">
        <f>ROUND(+Nursery!F40,0)</f>
        <v>0</v>
      </c>
      <c r="F45" s="9" t="str">
        <f t="shared" si="0"/>
        <v/>
      </c>
      <c r="G45" s="7">
        <f>ROUND(+Nursery!I143,0)</f>
        <v>0</v>
      </c>
      <c r="H45" s="7">
        <f>ROUND(+Nursery!F143,0)</f>
        <v>268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+Nursery!A41</f>
        <v>107</v>
      </c>
      <c r="C46" t="str">
        <f>+Nursery!B41</f>
        <v>NORTH VALLEY HOSPITAL</v>
      </c>
      <c r="D46" s="7">
        <f>ROUND(+Nursery!I41,0)</f>
        <v>0</v>
      </c>
      <c r="E46" s="7">
        <f>ROUND(+Nursery!F41,0)</f>
        <v>0</v>
      </c>
      <c r="F46" s="9" t="str">
        <f t="shared" si="0"/>
        <v/>
      </c>
      <c r="G46" s="7">
        <f>ROUND(+Nursery!I144,0)</f>
        <v>0</v>
      </c>
      <c r="H46" s="7">
        <f>ROUND(+Nursery!F144,0)</f>
        <v>60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108</v>
      </c>
      <c r="C47" t="str">
        <f>+Nursery!B42</f>
        <v>TRI-STATE MEMORIAL HOSPITAL</v>
      </c>
      <c r="D47" s="7">
        <f>ROUND(+Nursery!I42,0)</f>
        <v>0</v>
      </c>
      <c r="E47" s="7">
        <f>ROUND(+Nursery!F42,0)</f>
        <v>0</v>
      </c>
      <c r="F47" s="9" t="str">
        <f t="shared" si="0"/>
        <v/>
      </c>
      <c r="G47" s="7">
        <f>ROUND(+Nursery!I145,0)</f>
        <v>0</v>
      </c>
      <c r="H47" s="7">
        <f>ROUND(+Nursery!F145,0)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111</v>
      </c>
      <c r="C48" t="str">
        <f>+Nursery!B43</f>
        <v>EAST ADAMS RURAL HEALTHCARE</v>
      </c>
      <c r="D48" s="7">
        <f>ROUND(+Nursery!I43,0)</f>
        <v>0</v>
      </c>
      <c r="E48" s="7">
        <f>ROUND(+Nursery!F43,0)</f>
        <v>0</v>
      </c>
      <c r="F48" s="9" t="str">
        <f t="shared" si="0"/>
        <v/>
      </c>
      <c r="G48" s="7">
        <f>ROUND(+Nursery!I146,0)</f>
        <v>0</v>
      </c>
      <c r="H48" s="7">
        <f>ROUND(+Nursery!F146,0)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125</v>
      </c>
      <c r="C49" t="str">
        <f>+Nursery!B44</f>
        <v>OTHELLO COMMUNITY HOSPITAL</v>
      </c>
      <c r="D49" s="7">
        <f>ROUND(+Nursery!I44,0)</f>
        <v>0</v>
      </c>
      <c r="E49" s="7">
        <f>ROUND(+Nursery!F44,0)</f>
        <v>0</v>
      </c>
      <c r="F49" s="9" t="str">
        <f t="shared" si="0"/>
        <v/>
      </c>
      <c r="G49" s="7">
        <f>ROUND(+Nursery!I147,0)</f>
        <v>0</v>
      </c>
      <c r="H49" s="7">
        <f>ROUND(+Nursery!F147,0)</f>
        <v>0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+Nursery!A45</f>
        <v>126</v>
      </c>
      <c r="C50" t="str">
        <f>+Nursery!B45</f>
        <v>HIGHLINE MEDICAL CENTER</v>
      </c>
      <c r="D50" s="7">
        <f>ROUND(+Nursery!I45,0)</f>
        <v>0</v>
      </c>
      <c r="E50" s="7">
        <f>ROUND(+Nursery!F45,0)</f>
        <v>1677</v>
      </c>
      <c r="F50" s="9" t="str">
        <f t="shared" si="0"/>
        <v/>
      </c>
      <c r="G50" s="7">
        <f>ROUND(+Nursery!I148,0)</f>
        <v>0</v>
      </c>
      <c r="H50" s="7">
        <f>ROUND(+Nursery!F148,0)</f>
        <v>1538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128</v>
      </c>
      <c r="C51" t="str">
        <f>+Nursery!B46</f>
        <v>UNIVERSITY OF WASHINGTON MEDICAL CENTER</v>
      </c>
      <c r="D51" s="7">
        <f>ROUND(+Nursery!I46,0)</f>
        <v>0</v>
      </c>
      <c r="E51" s="7">
        <f>ROUND(+Nursery!F46,0)</f>
        <v>3217</v>
      </c>
      <c r="F51" s="9" t="str">
        <f t="shared" si="0"/>
        <v/>
      </c>
      <c r="G51" s="7">
        <f>ROUND(+Nursery!I149,0)</f>
        <v>0</v>
      </c>
      <c r="H51" s="7">
        <f>ROUND(+Nursery!F149,0)</f>
        <v>3073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129</v>
      </c>
      <c r="C52" t="str">
        <f>+Nursery!B47</f>
        <v>QUINCY VALLEY MEDICAL CENTER</v>
      </c>
      <c r="D52" s="7">
        <f>ROUND(+Nursery!I47,0)</f>
        <v>0</v>
      </c>
      <c r="E52" s="7">
        <f>ROUND(+Nursery!F47,0)</f>
        <v>0</v>
      </c>
      <c r="F52" s="9" t="str">
        <f t="shared" si="0"/>
        <v/>
      </c>
      <c r="G52" s="7">
        <f>ROUND(+Nursery!I150,0)</f>
        <v>0</v>
      </c>
      <c r="H52" s="7">
        <f>ROUND(+Nursery!F150,0)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130</v>
      </c>
      <c r="C53" t="str">
        <f>+Nursery!B48</f>
        <v>UW MEDICINE/NORTHWEST HOSPITAL</v>
      </c>
      <c r="D53" s="7">
        <f>ROUND(+Nursery!I48,0)</f>
        <v>0</v>
      </c>
      <c r="E53" s="7">
        <f>ROUND(+Nursery!F48,0)</f>
        <v>0</v>
      </c>
      <c r="F53" s="9" t="str">
        <f t="shared" si="0"/>
        <v/>
      </c>
      <c r="G53" s="7">
        <f>ROUND(+Nursery!I151,0)</f>
        <v>0</v>
      </c>
      <c r="H53" s="7">
        <f>ROUND(+Nursery!F151,0)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131</v>
      </c>
      <c r="C54" t="str">
        <f>+Nursery!B49</f>
        <v>OVERLAKE HOSPITAL MEDICAL CENTER</v>
      </c>
      <c r="D54" s="7">
        <f>ROUND(+Nursery!I49,0)</f>
        <v>0</v>
      </c>
      <c r="E54" s="7">
        <f>ROUND(+Nursery!F49,0)</f>
        <v>5589</v>
      </c>
      <c r="F54" s="9" t="str">
        <f t="shared" si="0"/>
        <v/>
      </c>
      <c r="G54" s="7">
        <f>ROUND(+Nursery!I152,0)</f>
        <v>0</v>
      </c>
      <c r="H54" s="7">
        <f>ROUND(+Nursery!F152,0)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132</v>
      </c>
      <c r="C55" t="str">
        <f>+Nursery!B50</f>
        <v>ST CLARE HOSPITAL</v>
      </c>
      <c r="D55" s="7">
        <f>ROUND(+Nursery!I50,0)</f>
        <v>0</v>
      </c>
      <c r="E55" s="7">
        <f>ROUND(+Nursery!F50,0)</f>
        <v>0</v>
      </c>
      <c r="F55" s="9" t="str">
        <f t="shared" si="0"/>
        <v/>
      </c>
      <c r="G55" s="7">
        <f>ROUND(+Nursery!I153,0)</f>
        <v>0</v>
      </c>
      <c r="H55" s="7">
        <f>ROUND(+Nursery!F153,0)</f>
        <v>0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134</v>
      </c>
      <c r="C56" t="str">
        <f>+Nursery!B51</f>
        <v>ISLAND HOSPITAL</v>
      </c>
      <c r="D56" s="7">
        <f>ROUND(+Nursery!I51,0)</f>
        <v>0</v>
      </c>
      <c r="E56" s="7">
        <f>ROUND(+Nursery!F51,0)</f>
        <v>732</v>
      </c>
      <c r="F56" s="9" t="str">
        <f t="shared" si="0"/>
        <v/>
      </c>
      <c r="G56" s="7">
        <f>ROUND(+Nursery!I154,0)</f>
        <v>0</v>
      </c>
      <c r="H56" s="7">
        <f>ROUND(+Nursery!F154,0)</f>
        <v>704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137</v>
      </c>
      <c r="C57" t="str">
        <f>+Nursery!B52</f>
        <v>LINCOLN HOSPITAL</v>
      </c>
      <c r="D57" s="7">
        <f>ROUND(+Nursery!I52,0)</f>
        <v>0</v>
      </c>
      <c r="E57" s="7">
        <f>ROUND(+Nursery!F52,0)</f>
        <v>0</v>
      </c>
      <c r="F57" s="9" t="str">
        <f t="shared" si="0"/>
        <v/>
      </c>
      <c r="G57" s="7">
        <f>ROUND(+Nursery!I155,0)</f>
        <v>0</v>
      </c>
      <c r="H57" s="7">
        <f>ROUND(+Nursery!F155,0)</f>
        <v>0</v>
      </c>
      <c r="I57" s="9" t="str">
        <f t="shared" si="1"/>
        <v/>
      </c>
      <c r="J57" s="9"/>
      <c r="K57" s="8" t="str">
        <f t="shared" si="2"/>
        <v/>
      </c>
    </row>
    <row r="58" spans="2:11" x14ac:dyDescent="0.25">
      <c r="B58">
        <f>+Nursery!A53</f>
        <v>138</v>
      </c>
      <c r="C58" t="str">
        <f>+Nursery!B53</f>
        <v>SWEDISH EDMONDS</v>
      </c>
      <c r="D58" s="7">
        <f>ROUND(+Nursery!I53,0)</f>
        <v>1317564</v>
      </c>
      <c r="E58" s="7">
        <f>ROUND(+Nursery!F53,0)</f>
        <v>1827</v>
      </c>
      <c r="F58" s="9">
        <f t="shared" si="0"/>
        <v>721.16</v>
      </c>
      <c r="G58" s="7">
        <f>ROUND(+Nursery!I156,0)</f>
        <v>701972</v>
      </c>
      <c r="H58" s="7">
        <f>ROUND(+Nursery!F156,0)</f>
        <v>1919</v>
      </c>
      <c r="I58" s="9">
        <f t="shared" si="1"/>
        <v>365.8</v>
      </c>
      <c r="J58" s="9"/>
      <c r="K58" s="8">
        <f t="shared" si="2"/>
        <v>-0.49280000000000002</v>
      </c>
    </row>
    <row r="59" spans="2:11" x14ac:dyDescent="0.25">
      <c r="B59">
        <f>+Nursery!A54</f>
        <v>139</v>
      </c>
      <c r="C59" t="str">
        <f>+Nursery!B54</f>
        <v>PROVIDENCE HOLY FAMILY HOSPITAL</v>
      </c>
      <c r="D59" s="7">
        <f>ROUND(+Nursery!I54,0)</f>
        <v>0</v>
      </c>
      <c r="E59" s="7">
        <f>ROUND(+Nursery!F54,0)</f>
        <v>0</v>
      </c>
      <c r="F59" s="9" t="str">
        <f t="shared" si="0"/>
        <v/>
      </c>
      <c r="G59" s="7">
        <f>ROUND(+Nursery!I157,0)</f>
        <v>0</v>
      </c>
      <c r="H59" s="7">
        <f>ROUND(+Nursery!F157,0)</f>
        <v>2981</v>
      </c>
      <c r="I59" s="9" t="str">
        <f t="shared" si="1"/>
        <v/>
      </c>
      <c r="J59" s="9"/>
      <c r="K59" s="8" t="str">
        <f t="shared" si="2"/>
        <v/>
      </c>
    </row>
    <row r="60" spans="2:11" x14ac:dyDescent="0.25">
      <c r="B60">
        <f>+Nursery!A55</f>
        <v>140</v>
      </c>
      <c r="C60" t="str">
        <f>+Nursery!B55</f>
        <v>KITTITAS VALLEY HEALTHCARE</v>
      </c>
      <c r="D60" s="7">
        <f>ROUND(+Nursery!I55,0)</f>
        <v>1026</v>
      </c>
      <c r="E60" s="7">
        <f>ROUND(+Nursery!F55,0)</f>
        <v>617</v>
      </c>
      <c r="F60" s="9">
        <f t="shared" si="0"/>
        <v>1.66</v>
      </c>
      <c r="G60" s="7">
        <f>ROUND(+Nursery!I158,0)</f>
        <v>2607</v>
      </c>
      <c r="H60" s="7">
        <f>ROUND(+Nursery!F158,0)</f>
        <v>478</v>
      </c>
      <c r="I60" s="9">
        <f t="shared" si="1"/>
        <v>5.45</v>
      </c>
      <c r="J60" s="9"/>
      <c r="K60" s="8">
        <f t="shared" si="2"/>
        <v>2.2831000000000001</v>
      </c>
    </row>
    <row r="61" spans="2:11" x14ac:dyDescent="0.25">
      <c r="B61">
        <f>+Nursery!A56</f>
        <v>141</v>
      </c>
      <c r="C61" t="str">
        <f>+Nursery!B56</f>
        <v>DAYTON GENERAL HOSPITAL</v>
      </c>
      <c r="D61" s="7">
        <f>ROUND(+Nursery!I56,0)</f>
        <v>0</v>
      </c>
      <c r="E61" s="7">
        <f>ROUND(+Nursery!F56,0)</f>
        <v>0</v>
      </c>
      <c r="F61" s="9" t="str">
        <f t="shared" si="0"/>
        <v/>
      </c>
      <c r="G61" s="7">
        <f>ROUND(+Nursery!I159,0)</f>
        <v>0</v>
      </c>
      <c r="H61" s="7">
        <f>ROUND(+Nursery!F159,0)</f>
        <v>0</v>
      </c>
      <c r="I61" s="9" t="str">
        <f t="shared" si="1"/>
        <v/>
      </c>
      <c r="J61" s="9"/>
      <c r="K61" s="8" t="str">
        <f t="shared" si="2"/>
        <v/>
      </c>
    </row>
    <row r="62" spans="2:11" x14ac:dyDescent="0.25">
      <c r="B62">
        <f>+Nursery!A57</f>
        <v>142</v>
      </c>
      <c r="C62" t="str">
        <f>+Nursery!B57</f>
        <v>HARRISON MEDICAL CENTER</v>
      </c>
      <c r="D62" s="7">
        <f>ROUND(+Nursery!I57,0)</f>
        <v>1220454</v>
      </c>
      <c r="E62" s="7">
        <f>ROUND(+Nursery!F57,0)</f>
        <v>3468</v>
      </c>
      <c r="F62" s="9">
        <f t="shared" si="0"/>
        <v>351.92</v>
      </c>
      <c r="G62" s="7">
        <f>ROUND(+Nursery!I160,0)</f>
        <v>1224264</v>
      </c>
      <c r="H62" s="7">
        <f>ROUND(+Nursery!F160,0)</f>
        <v>3618</v>
      </c>
      <c r="I62" s="9">
        <f t="shared" si="1"/>
        <v>338.38</v>
      </c>
      <c r="J62" s="9"/>
      <c r="K62" s="8">
        <f t="shared" si="2"/>
        <v>-3.85E-2</v>
      </c>
    </row>
    <row r="63" spans="2:11" x14ac:dyDescent="0.25">
      <c r="B63">
        <f>+Nursery!A58</f>
        <v>145</v>
      </c>
      <c r="C63" t="str">
        <f>+Nursery!B58</f>
        <v>PEACEHEALTH ST JOSEPH MEDICAL CENTER</v>
      </c>
      <c r="D63" s="7">
        <f>ROUND(+Nursery!I58,0)</f>
        <v>0</v>
      </c>
      <c r="E63" s="7">
        <f>ROUND(+Nursery!F58,0)</f>
        <v>3535</v>
      </c>
      <c r="F63" s="9" t="str">
        <f t="shared" si="0"/>
        <v/>
      </c>
      <c r="G63" s="7">
        <f>ROUND(+Nursery!I161,0)</f>
        <v>0</v>
      </c>
      <c r="H63" s="7">
        <f>ROUND(+Nursery!F161,0)</f>
        <v>3532</v>
      </c>
      <c r="I63" s="9" t="str">
        <f t="shared" si="1"/>
        <v/>
      </c>
      <c r="J63" s="9"/>
      <c r="K63" s="8" t="str">
        <f t="shared" si="2"/>
        <v/>
      </c>
    </row>
    <row r="64" spans="2:11" x14ac:dyDescent="0.25">
      <c r="B64">
        <f>+Nursery!A59</f>
        <v>147</v>
      </c>
      <c r="C64" t="str">
        <f>+Nursery!B59</f>
        <v>MID VALLEY HOSPITAL</v>
      </c>
      <c r="D64" s="7">
        <f>ROUND(+Nursery!I59,0)</f>
        <v>0</v>
      </c>
      <c r="E64" s="7">
        <f>ROUND(+Nursery!F59,0)</f>
        <v>353</v>
      </c>
      <c r="F64" s="9" t="str">
        <f t="shared" si="0"/>
        <v/>
      </c>
      <c r="G64" s="7">
        <f>ROUND(+Nursery!I162,0)</f>
        <v>0</v>
      </c>
      <c r="H64" s="7">
        <f>ROUND(+Nursery!F162,0)</f>
        <v>358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148</v>
      </c>
      <c r="C65" t="str">
        <f>+Nursery!B60</f>
        <v>KINDRED HOSPITAL SEATTLE - NORTHGATE</v>
      </c>
      <c r="D65" s="7">
        <f>ROUND(+Nursery!I60,0)</f>
        <v>0</v>
      </c>
      <c r="E65" s="7">
        <f>ROUND(+Nursery!F60,0)</f>
        <v>0</v>
      </c>
      <c r="F65" s="9" t="str">
        <f t="shared" si="0"/>
        <v/>
      </c>
      <c r="G65" s="7">
        <f>ROUND(+Nursery!I163,0)</f>
        <v>0</v>
      </c>
      <c r="H65" s="7">
        <f>ROUND(+Nursery!F163,0)</f>
        <v>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150</v>
      </c>
      <c r="C66" t="str">
        <f>+Nursery!B61</f>
        <v>COULEE MEDICAL CENTER</v>
      </c>
      <c r="D66" s="7">
        <f>ROUND(+Nursery!I61,0)</f>
        <v>0</v>
      </c>
      <c r="E66" s="7">
        <f>ROUND(+Nursery!F61,0)</f>
        <v>84</v>
      </c>
      <c r="F66" s="9" t="str">
        <f t="shared" si="0"/>
        <v/>
      </c>
      <c r="G66" s="7">
        <f>ROUND(+Nursery!I164,0)</f>
        <v>0</v>
      </c>
      <c r="H66" s="7">
        <f>ROUND(+Nursery!F164,0)</f>
        <v>128</v>
      </c>
      <c r="I66" s="9" t="str">
        <f t="shared" si="1"/>
        <v/>
      </c>
      <c r="J66" s="9"/>
      <c r="K66" s="8" t="str">
        <f t="shared" si="2"/>
        <v/>
      </c>
    </row>
    <row r="67" spans="2:11" x14ac:dyDescent="0.25">
      <c r="B67">
        <f>+Nursery!A62</f>
        <v>152</v>
      </c>
      <c r="C67" t="str">
        <f>+Nursery!B62</f>
        <v>MASON GENERAL HOSPITAL</v>
      </c>
      <c r="D67" s="7">
        <f>ROUND(+Nursery!I62,0)</f>
        <v>0</v>
      </c>
      <c r="E67" s="7">
        <f>ROUND(+Nursery!F62,0)</f>
        <v>544</v>
      </c>
      <c r="F67" s="9" t="str">
        <f t="shared" si="0"/>
        <v/>
      </c>
      <c r="G67" s="7">
        <f>ROUND(+Nursery!I165,0)</f>
        <v>0</v>
      </c>
      <c r="H67" s="7">
        <f>ROUND(+Nursery!F165,0)</f>
        <v>604</v>
      </c>
      <c r="I67" s="9" t="str">
        <f t="shared" si="1"/>
        <v/>
      </c>
      <c r="J67" s="9"/>
      <c r="K67" s="8" t="str">
        <f t="shared" si="2"/>
        <v/>
      </c>
    </row>
    <row r="68" spans="2:11" x14ac:dyDescent="0.25">
      <c r="B68">
        <f>+Nursery!A63</f>
        <v>153</v>
      </c>
      <c r="C68" t="str">
        <f>+Nursery!B63</f>
        <v>WHITMAN HOSPITAL AND MEDICAL CENTER</v>
      </c>
      <c r="D68" s="7">
        <f>ROUND(+Nursery!I63,0)</f>
        <v>0</v>
      </c>
      <c r="E68" s="7">
        <f>ROUND(+Nursery!F63,0)</f>
        <v>67</v>
      </c>
      <c r="F68" s="9" t="str">
        <f t="shared" si="0"/>
        <v/>
      </c>
      <c r="G68" s="7">
        <f>ROUND(+Nursery!I166,0)</f>
        <v>0</v>
      </c>
      <c r="H68" s="7">
        <f>ROUND(+Nursery!F166,0)</f>
        <v>69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155</v>
      </c>
      <c r="C69" t="str">
        <f>+Nursery!B64</f>
        <v>UW MEDICINE/VALLEY MEDICAL CENTER</v>
      </c>
      <c r="D69" s="7">
        <f>ROUND(+Nursery!I64,0)</f>
        <v>0</v>
      </c>
      <c r="E69" s="7">
        <f>ROUND(+Nursery!F64,0)</f>
        <v>0</v>
      </c>
      <c r="F69" s="9" t="str">
        <f t="shared" si="0"/>
        <v/>
      </c>
      <c r="G69" s="7">
        <f>ROUND(+Nursery!I167,0)</f>
        <v>0</v>
      </c>
      <c r="H69" s="7">
        <f>ROUND(+Nursery!F167,0)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+Nursery!A65</f>
        <v>156</v>
      </c>
      <c r="C70" t="str">
        <f>+Nursery!B65</f>
        <v>WHIDBEYHEALTH MEDICAL CENTER</v>
      </c>
      <c r="D70" s="7">
        <f>ROUND(+Nursery!I65,0)</f>
        <v>0</v>
      </c>
      <c r="E70" s="7">
        <f>ROUND(+Nursery!F65,0)</f>
        <v>374</v>
      </c>
      <c r="F70" s="9" t="str">
        <f t="shared" si="0"/>
        <v/>
      </c>
      <c r="G70" s="7">
        <f>ROUND(+Nursery!I168,0)</f>
        <v>0</v>
      </c>
      <c r="H70" s="7">
        <f>ROUND(+Nursery!F168,0)</f>
        <v>328</v>
      </c>
      <c r="I70" s="9" t="str">
        <f t="shared" si="1"/>
        <v/>
      </c>
      <c r="J70" s="9"/>
      <c r="K70" s="8" t="str">
        <f t="shared" si="2"/>
        <v/>
      </c>
    </row>
    <row r="71" spans="2:11" x14ac:dyDescent="0.25">
      <c r="B71">
        <f>+Nursery!A66</f>
        <v>157</v>
      </c>
      <c r="C71" t="str">
        <f>+Nursery!B66</f>
        <v>ST LUKES REHABILIATION INSTITUTE</v>
      </c>
      <c r="D71" s="7">
        <f>ROUND(+Nursery!I66,0)</f>
        <v>0</v>
      </c>
      <c r="E71" s="7">
        <f>ROUND(+Nursery!F66,0)</f>
        <v>0</v>
      </c>
      <c r="F71" s="9" t="str">
        <f t="shared" si="0"/>
        <v/>
      </c>
      <c r="G71" s="7">
        <f>ROUND(+Nursery!I169,0)</f>
        <v>0</v>
      </c>
      <c r="H71" s="7">
        <f>ROUND(+Nursery!F169,0)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158</v>
      </c>
      <c r="C72" t="str">
        <f>+Nursery!B67</f>
        <v>CASCADE MEDICAL CENTER</v>
      </c>
      <c r="D72" s="7">
        <f>ROUND(+Nursery!I67,0)</f>
        <v>0</v>
      </c>
      <c r="E72" s="7">
        <f>ROUND(+Nursery!F67,0)</f>
        <v>0</v>
      </c>
      <c r="F72" s="9" t="str">
        <f t="shared" si="0"/>
        <v/>
      </c>
      <c r="G72" s="7">
        <f>ROUND(+Nursery!I170,0)</f>
        <v>0</v>
      </c>
      <c r="H72" s="7">
        <f>ROUND(+Nursery!F170,0)</f>
        <v>0</v>
      </c>
      <c r="I72" s="9" t="str">
        <f t="shared" si="1"/>
        <v/>
      </c>
      <c r="J72" s="9"/>
      <c r="K72" s="8" t="str">
        <f t="shared" si="2"/>
        <v/>
      </c>
    </row>
    <row r="73" spans="2:11" x14ac:dyDescent="0.25">
      <c r="B73">
        <f>+Nursery!A68</f>
        <v>159</v>
      </c>
      <c r="C73" t="str">
        <f>+Nursery!B68</f>
        <v>PROVIDENCE ST PETER HOSPITAL</v>
      </c>
      <c r="D73" s="7">
        <f>ROUND(+Nursery!I68,0)</f>
        <v>451067</v>
      </c>
      <c r="E73" s="7">
        <f>ROUND(+Nursery!F68,0)</f>
        <v>4854</v>
      </c>
      <c r="F73" s="9">
        <f t="shared" si="0"/>
        <v>92.93</v>
      </c>
      <c r="G73" s="7">
        <f>ROUND(+Nursery!I171,0)</f>
        <v>467402</v>
      </c>
      <c r="H73" s="7">
        <f>ROUND(+Nursery!F171,0)</f>
        <v>4650</v>
      </c>
      <c r="I73" s="9">
        <f t="shared" si="1"/>
        <v>100.52</v>
      </c>
      <c r="J73" s="9"/>
      <c r="K73" s="8">
        <f t="shared" si="2"/>
        <v>8.1699999999999995E-2</v>
      </c>
    </row>
    <row r="74" spans="2:11" x14ac:dyDescent="0.25">
      <c r="B74">
        <f>+Nursery!A69</f>
        <v>161</v>
      </c>
      <c r="C74" t="str">
        <f>+Nursery!B69</f>
        <v>KADLEC REGIONAL MEDICAL CENTER</v>
      </c>
      <c r="D74" s="7">
        <f>ROUND(+Nursery!I69,0)</f>
        <v>0</v>
      </c>
      <c r="E74" s="7">
        <f>ROUND(+Nursery!F69,0)</f>
        <v>0</v>
      </c>
      <c r="F74" s="9" t="str">
        <f t="shared" si="0"/>
        <v/>
      </c>
      <c r="G74" s="7">
        <f>ROUND(+Nursery!I172,0)</f>
        <v>0</v>
      </c>
      <c r="H74" s="7">
        <f>ROUND(+Nursery!F172,0)</f>
        <v>4761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162</v>
      </c>
      <c r="C75" t="str">
        <f>+Nursery!B70</f>
        <v>PROVIDENCE SACRED HEART MEDICAL CENTER</v>
      </c>
      <c r="D75" s="7">
        <f>ROUND(+Nursery!I70,0)</f>
        <v>0</v>
      </c>
      <c r="E75" s="7">
        <f>ROUND(+Nursery!F70,0)</f>
        <v>4202</v>
      </c>
      <c r="F75" s="9" t="str">
        <f t="shared" ref="F75:F110" si="3">IF(D75=0,"",IF(E75=0,"",ROUND(D75/E75,2)))</f>
        <v/>
      </c>
      <c r="G75" s="7">
        <f>ROUND(+Nursery!I173,0)</f>
        <v>0</v>
      </c>
      <c r="H75" s="7">
        <f>ROUND(+Nursery!F173,0)</f>
        <v>4184</v>
      </c>
      <c r="I75" s="9" t="str">
        <f t="shared" ref="I75:I110" si="4">IF(G75=0,"",IF(H75=0,"",ROUND(G75/H75,2)))</f>
        <v/>
      </c>
      <c r="J75" s="9"/>
      <c r="K75" s="8" t="str">
        <f t="shared" ref="K75:K110" si="5">IF(D75=0,"",IF(E75=0,"",IF(G75=0,"",IF(H75=0,"",ROUND(I75/F75-1,4)))))</f>
        <v/>
      </c>
    </row>
    <row r="76" spans="2:11" x14ac:dyDescent="0.25">
      <c r="B76">
        <f>+Nursery!A71</f>
        <v>164</v>
      </c>
      <c r="C76" t="str">
        <f>+Nursery!B71</f>
        <v>EVERGREENHEALTH MEDICAL CENTER</v>
      </c>
      <c r="D76" s="7">
        <f>ROUND(+Nursery!I71,0)</f>
        <v>0</v>
      </c>
      <c r="E76" s="7">
        <f>ROUND(+Nursery!F71,0)</f>
        <v>0</v>
      </c>
      <c r="F76" s="9" t="str">
        <f t="shared" si="3"/>
        <v/>
      </c>
      <c r="G76" s="7">
        <f>ROUND(+Nursery!I174,0)</f>
        <v>0</v>
      </c>
      <c r="H76" s="7">
        <f>ROUND(+Nursery!F174,0)</f>
        <v>0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165</v>
      </c>
      <c r="C77" t="str">
        <f>+Nursery!B72</f>
        <v>LAKE CHELAN COMMUNITY HOSPITAL</v>
      </c>
      <c r="D77" s="7">
        <f>ROUND(+Nursery!I72,0)</f>
        <v>0</v>
      </c>
      <c r="E77" s="7">
        <f>ROUND(+Nursery!F72,0)</f>
        <v>137</v>
      </c>
      <c r="F77" s="9" t="str">
        <f t="shared" si="3"/>
        <v/>
      </c>
      <c r="G77" s="7">
        <f>ROUND(+Nursery!I175,0)</f>
        <v>0</v>
      </c>
      <c r="H77" s="7">
        <f>ROUND(+Nursery!F175,0)</f>
        <v>180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167</v>
      </c>
      <c r="C78" t="str">
        <f>+Nursery!B73</f>
        <v>FERRY COUNTY MEMORIAL HOSPITAL</v>
      </c>
      <c r="D78" s="7">
        <f>ROUND(+Nursery!I73,0)</f>
        <v>0</v>
      </c>
      <c r="E78" s="7">
        <f>ROUND(+Nursery!F73,0)</f>
        <v>0</v>
      </c>
      <c r="F78" s="9" t="str">
        <f t="shared" si="3"/>
        <v/>
      </c>
      <c r="G78" s="7">
        <f>ROUND(+Nursery!I176,0)</f>
        <v>0</v>
      </c>
      <c r="H78" s="7">
        <f>ROUND(+Nursery!F176,0)</f>
        <v>0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+Nursery!A74</f>
        <v>168</v>
      </c>
      <c r="C79" t="str">
        <f>+Nursery!B74</f>
        <v>CENTRAL WASHINGTON HOSPITAL</v>
      </c>
      <c r="D79" s="7">
        <f>ROUND(+Nursery!I74,0)</f>
        <v>0</v>
      </c>
      <c r="E79" s="7">
        <f>ROUND(+Nursery!F74,0)</f>
        <v>2145</v>
      </c>
      <c r="F79" s="9" t="str">
        <f t="shared" si="3"/>
        <v/>
      </c>
      <c r="G79" s="7">
        <f>ROUND(+Nursery!I177,0)</f>
        <v>0</v>
      </c>
      <c r="H79" s="7">
        <f>ROUND(+Nursery!F177,0)</f>
        <v>1940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170</v>
      </c>
      <c r="C80" t="str">
        <f>+Nursery!B75</f>
        <v>PEACEHEALTH SOUTHWEST MEDICAL CENTER</v>
      </c>
      <c r="D80" s="7">
        <f>ROUND(+Nursery!I75,0)</f>
        <v>0</v>
      </c>
      <c r="E80" s="7">
        <f>ROUND(+Nursery!F75,0)</f>
        <v>0</v>
      </c>
      <c r="F80" s="9" t="str">
        <f t="shared" si="3"/>
        <v/>
      </c>
      <c r="G80" s="7">
        <f>ROUND(+Nursery!I178,0)</f>
        <v>0</v>
      </c>
      <c r="H80" s="7">
        <f>ROUND(+Nursery!F178,0)</f>
        <v>0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172</v>
      </c>
      <c r="C81" t="str">
        <f>+Nursery!B76</f>
        <v>PULLMAN REGIONAL HOSPITAL</v>
      </c>
      <c r="D81" s="7">
        <f>ROUND(+Nursery!I76,0)</f>
        <v>0</v>
      </c>
      <c r="E81" s="7">
        <f>ROUND(+Nursery!F76,0)</f>
        <v>874</v>
      </c>
      <c r="F81" s="9" t="str">
        <f t="shared" si="3"/>
        <v/>
      </c>
      <c r="G81" s="7">
        <f>ROUND(+Nursery!I179,0)</f>
        <v>0</v>
      </c>
      <c r="H81" s="7">
        <f>ROUND(+Nursery!F179,0)</f>
        <v>818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173</v>
      </c>
      <c r="C82" t="str">
        <f>+Nursery!B77</f>
        <v>MORTON GENERAL HOSPITAL</v>
      </c>
      <c r="D82" s="7">
        <f>ROUND(+Nursery!I77,0)</f>
        <v>0</v>
      </c>
      <c r="E82" s="7">
        <f>ROUND(+Nursery!F77,0)</f>
        <v>0</v>
      </c>
      <c r="F82" s="9" t="str">
        <f t="shared" si="3"/>
        <v/>
      </c>
      <c r="G82" s="7">
        <f>ROUND(+Nursery!I180,0)</f>
        <v>0</v>
      </c>
      <c r="H82" s="7">
        <f>ROUND(+Nursery!F180,0)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175</v>
      </c>
      <c r="C83" t="str">
        <f>+Nursery!B78</f>
        <v>MARY BRIDGE CHILDRENS HEALTH CENTER</v>
      </c>
      <c r="D83" s="7">
        <f>ROUND(+Nursery!I78,0)</f>
        <v>0</v>
      </c>
      <c r="E83" s="7">
        <f>ROUND(+Nursery!F78,0)</f>
        <v>0</v>
      </c>
      <c r="F83" s="9" t="str">
        <f t="shared" si="3"/>
        <v/>
      </c>
      <c r="G83" s="7">
        <f>ROUND(+Nursery!I181,0)</f>
        <v>0</v>
      </c>
      <c r="H83" s="7">
        <f>ROUND(+Nursery!F181,0)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176</v>
      </c>
      <c r="C84" t="str">
        <f>+Nursery!B79</f>
        <v>TACOMA GENERAL/ALLENMORE HOSPITAL</v>
      </c>
      <c r="D84" s="7">
        <f>ROUND(+Nursery!I79,0)</f>
        <v>0</v>
      </c>
      <c r="E84" s="7">
        <f>ROUND(+Nursery!F79,0)</f>
        <v>0</v>
      </c>
      <c r="F84" s="9" t="str">
        <f t="shared" si="3"/>
        <v/>
      </c>
      <c r="G84" s="7">
        <f>ROUND(+Nursery!I182,0)</f>
        <v>0</v>
      </c>
      <c r="H84" s="7">
        <f>ROUND(+Nursery!F182,0)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180</v>
      </c>
      <c r="C85" t="str">
        <f>+Nursery!B80</f>
        <v>MULTICARE VALLEY HOSPITAL</v>
      </c>
      <c r="D85" s="7">
        <f>ROUND(+Nursery!I80,0)</f>
        <v>0</v>
      </c>
      <c r="E85" s="7">
        <f>ROUND(+Nursery!F80,0)</f>
        <v>157</v>
      </c>
      <c r="F85" s="9" t="str">
        <f t="shared" si="3"/>
        <v/>
      </c>
      <c r="G85" s="7">
        <f>ROUND(+Nursery!I183,0)</f>
        <v>0</v>
      </c>
      <c r="H85" s="7">
        <f>ROUND(+Nursery!F183,0)</f>
        <v>137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183</v>
      </c>
      <c r="C86" t="str">
        <f>+Nursery!B81</f>
        <v>MULTICARE AUBURN MEDICAL CENTER</v>
      </c>
      <c r="D86" s="7">
        <f>ROUND(+Nursery!I81,0)</f>
        <v>0</v>
      </c>
      <c r="E86" s="7">
        <f>ROUND(+Nursery!F81,0)</f>
        <v>0</v>
      </c>
      <c r="F86" s="9" t="str">
        <f t="shared" si="3"/>
        <v/>
      </c>
      <c r="G86" s="7">
        <f>ROUND(+Nursery!I184,0)</f>
        <v>0</v>
      </c>
      <c r="H86" s="7">
        <f>ROUND(+Nursery!F184,0)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186</v>
      </c>
      <c r="C87" t="str">
        <f>+Nursery!B82</f>
        <v>SUMMIT PACIFIC MEDICAL CENTER</v>
      </c>
      <c r="D87" s="7">
        <f>ROUND(+Nursery!I82,0)</f>
        <v>0</v>
      </c>
      <c r="E87" s="7">
        <f>ROUND(+Nursery!F82,0)</f>
        <v>0</v>
      </c>
      <c r="F87" s="9" t="str">
        <f t="shared" si="3"/>
        <v/>
      </c>
      <c r="G87" s="7">
        <f>ROUND(+Nursery!I185,0)</f>
        <v>0</v>
      </c>
      <c r="H87" s="7">
        <f>ROUND(+Nursery!F185,0)</f>
        <v>0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+Nursery!A83</f>
        <v>191</v>
      </c>
      <c r="C88" t="str">
        <f>+Nursery!B83</f>
        <v>PROVIDENCE CENTRALIA HOSPITAL</v>
      </c>
      <c r="D88" s="7">
        <f>ROUND(+Nursery!I83,0)</f>
        <v>0</v>
      </c>
      <c r="E88" s="7">
        <f>ROUND(+Nursery!F83,0)</f>
        <v>1072</v>
      </c>
      <c r="F88" s="9" t="str">
        <f t="shared" si="3"/>
        <v/>
      </c>
      <c r="G88" s="7">
        <f>ROUND(+Nursery!I186,0)</f>
        <v>0</v>
      </c>
      <c r="H88" s="7">
        <f>ROUND(+Nursery!F186,0)</f>
        <v>1227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193</v>
      </c>
      <c r="C89" t="str">
        <f>+Nursery!B84</f>
        <v>PROVIDENCE MOUNT CARMEL HOSPITAL</v>
      </c>
      <c r="D89" s="7">
        <f>ROUND(+Nursery!I84,0)</f>
        <v>0</v>
      </c>
      <c r="E89" s="7">
        <f>ROUND(+Nursery!F84,0)</f>
        <v>0</v>
      </c>
      <c r="F89" s="9" t="str">
        <f t="shared" si="3"/>
        <v/>
      </c>
      <c r="G89" s="7">
        <f>ROUND(+Nursery!I187,0)</f>
        <v>0</v>
      </c>
      <c r="H89" s="7">
        <f>ROUND(+Nursery!F187,0)</f>
        <v>361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194</v>
      </c>
      <c r="C90" t="str">
        <f>+Nursery!B85</f>
        <v>PROVIDENCE ST JOSEPHS HOSPITAL</v>
      </c>
      <c r="D90" s="7">
        <f>ROUND(+Nursery!I85,0)</f>
        <v>0</v>
      </c>
      <c r="E90" s="7">
        <f>ROUND(+Nursery!F85,0)</f>
        <v>0</v>
      </c>
      <c r="F90" s="9" t="str">
        <f t="shared" si="3"/>
        <v/>
      </c>
      <c r="G90" s="7">
        <f>ROUND(+Nursery!I188,0)</f>
        <v>0</v>
      </c>
      <c r="H90" s="7">
        <f>ROUND(+Nursery!F188,0)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195</v>
      </c>
      <c r="C91" t="str">
        <f>+Nursery!B86</f>
        <v>SNOQUALMIE VALLEY HOSPITAL</v>
      </c>
      <c r="D91" s="7">
        <f>ROUND(+Nursery!I86,0)</f>
        <v>0</v>
      </c>
      <c r="E91" s="7">
        <f>ROUND(+Nursery!F86,0)</f>
        <v>0</v>
      </c>
      <c r="F91" s="9" t="str">
        <f t="shared" si="3"/>
        <v/>
      </c>
      <c r="G91" s="7">
        <f>ROUND(+Nursery!I189,0)</f>
        <v>0</v>
      </c>
      <c r="H91" s="7">
        <f>ROUND(+Nursery!F189,0)</f>
        <v>0</v>
      </c>
      <c r="I91" s="9" t="str">
        <f t="shared" si="4"/>
        <v/>
      </c>
      <c r="J91" s="9"/>
      <c r="K91" s="8" t="str">
        <f t="shared" si="5"/>
        <v/>
      </c>
    </row>
    <row r="92" spans="2:11" x14ac:dyDescent="0.25">
      <c r="B92">
        <f>+Nursery!A87</f>
        <v>197</v>
      </c>
      <c r="C92" t="str">
        <f>+Nursery!B87</f>
        <v>CAPITAL MEDICAL CENTER</v>
      </c>
      <c r="D92" s="7">
        <f>ROUND(+Nursery!I87,0)</f>
        <v>25800</v>
      </c>
      <c r="E92" s="7">
        <f>ROUND(+Nursery!F87,0)</f>
        <v>1106</v>
      </c>
      <c r="F92" s="9">
        <f t="shared" si="3"/>
        <v>23.33</v>
      </c>
      <c r="G92" s="7">
        <f>ROUND(+Nursery!I190,0)</f>
        <v>20000</v>
      </c>
      <c r="H92" s="7">
        <f>ROUND(+Nursery!F190,0)</f>
        <v>1136</v>
      </c>
      <c r="I92" s="9">
        <f t="shared" si="4"/>
        <v>17.61</v>
      </c>
      <c r="J92" s="9"/>
      <c r="K92" s="8">
        <f t="shared" si="5"/>
        <v>-0.2452</v>
      </c>
    </row>
    <row r="93" spans="2:11" x14ac:dyDescent="0.25">
      <c r="B93">
        <f>+Nursery!A88</f>
        <v>198</v>
      </c>
      <c r="C93" t="str">
        <f>+Nursery!B88</f>
        <v>ASTRIA SUNNYSIDE HOSPITAL</v>
      </c>
      <c r="D93" s="7">
        <f>ROUND(+Nursery!I88,0)</f>
        <v>0</v>
      </c>
      <c r="E93" s="7">
        <f>ROUND(+Nursery!F88,0)</f>
        <v>865</v>
      </c>
      <c r="F93" s="9" t="str">
        <f t="shared" si="3"/>
        <v/>
      </c>
      <c r="G93" s="7">
        <f>ROUND(+Nursery!I191,0)</f>
        <v>0</v>
      </c>
      <c r="H93" s="7">
        <f>ROUND(+Nursery!F191,0)</f>
        <v>828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199</v>
      </c>
      <c r="C94" t="str">
        <f>+Nursery!B89</f>
        <v>ASTRIA TOPPENISH HOSPITAL</v>
      </c>
      <c r="D94" s="7">
        <f>ROUND(+Nursery!I89,0)</f>
        <v>0</v>
      </c>
      <c r="E94" s="7">
        <f>ROUND(+Nursery!F89,0)</f>
        <v>811</v>
      </c>
      <c r="F94" s="9" t="str">
        <f t="shared" si="3"/>
        <v/>
      </c>
      <c r="G94" s="7">
        <f>ROUND(+Nursery!I192,0)</f>
        <v>0</v>
      </c>
      <c r="H94" s="7">
        <f>ROUND(+Nursery!F192,0)</f>
        <v>805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+Nursery!A90</f>
        <v>201</v>
      </c>
      <c r="C95" t="str">
        <f>+Nursery!B90</f>
        <v>ST FRANCIS COMMUNITY HOSPITAL</v>
      </c>
      <c r="D95" s="7">
        <f>ROUND(+Nursery!I90,0)</f>
        <v>0</v>
      </c>
      <c r="E95" s="7">
        <f>ROUND(+Nursery!F90,0)</f>
        <v>0</v>
      </c>
      <c r="F95" s="9" t="str">
        <f t="shared" si="3"/>
        <v/>
      </c>
      <c r="G95" s="7">
        <f>ROUND(+Nursery!I193,0)</f>
        <v>0</v>
      </c>
      <c r="H95" s="7">
        <f>ROUND(+Nursery!F193,0)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202</v>
      </c>
      <c r="C96" t="str">
        <f>+Nursery!B91</f>
        <v>REGIONAL HOSPITAL</v>
      </c>
      <c r="D96" s="7">
        <f>ROUND(+Nursery!I91,0)</f>
        <v>0</v>
      </c>
      <c r="E96" s="7">
        <f>ROUND(+Nursery!F91,0)</f>
        <v>0</v>
      </c>
      <c r="F96" s="9" t="str">
        <f t="shared" si="3"/>
        <v/>
      </c>
      <c r="G96" s="7">
        <f>ROUND(+Nursery!I194,0)</f>
        <v>0</v>
      </c>
      <c r="H96" s="7">
        <f>ROUND(+Nursery!F194,0)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204</v>
      </c>
      <c r="C97" t="str">
        <f>+Nursery!B92</f>
        <v>SEATTLE CANCER CARE ALLIANCE</v>
      </c>
      <c r="D97" s="7">
        <f>ROUND(+Nursery!I92,0)</f>
        <v>0</v>
      </c>
      <c r="E97" s="7">
        <f>ROUND(+Nursery!F92,0)</f>
        <v>0</v>
      </c>
      <c r="F97" s="9" t="str">
        <f t="shared" si="3"/>
        <v/>
      </c>
      <c r="G97" s="7">
        <f>ROUND(+Nursery!I195,0)</f>
        <v>0</v>
      </c>
      <c r="H97" s="7">
        <f>ROUND(+Nursery!F195,0)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205</v>
      </c>
      <c r="C98" t="str">
        <f>+Nursery!B93</f>
        <v>WENATCHEE VALLEY HOSPITAL</v>
      </c>
      <c r="D98" s="7">
        <f>ROUND(+Nursery!I93,0)</f>
        <v>0</v>
      </c>
      <c r="E98" s="7">
        <f>ROUND(+Nursery!F93,0)</f>
        <v>0</v>
      </c>
      <c r="F98" s="9" t="str">
        <f t="shared" si="3"/>
        <v/>
      </c>
      <c r="G98" s="7">
        <f>ROUND(+Nursery!I196,0)</f>
        <v>0</v>
      </c>
      <c r="H98" s="7">
        <f>ROUND(+Nursery!F196,0)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206</v>
      </c>
      <c r="C99" t="str">
        <f>+Nursery!B94</f>
        <v>PEACEHEALTH UNITED GENERAL MEDICAL CENTER</v>
      </c>
      <c r="D99" s="7">
        <f>ROUND(+Nursery!I94,0)</f>
        <v>0</v>
      </c>
      <c r="E99" s="7">
        <f>ROUND(+Nursery!F94,0)</f>
        <v>0</v>
      </c>
      <c r="F99" s="9" t="str">
        <f t="shared" si="3"/>
        <v/>
      </c>
      <c r="G99" s="7">
        <f>ROUND(+Nursery!I197,0)</f>
        <v>0</v>
      </c>
      <c r="H99" s="7">
        <f>ROUND(+Nursery!F197,0)</f>
        <v>0</v>
      </c>
      <c r="I99" s="9" t="str">
        <f t="shared" si="4"/>
        <v/>
      </c>
      <c r="J99" s="9"/>
      <c r="K99" s="8" t="str">
        <f t="shared" si="5"/>
        <v/>
      </c>
    </row>
    <row r="100" spans="2:11" x14ac:dyDescent="0.25">
      <c r="B100">
        <f>+Nursery!A95</f>
        <v>207</v>
      </c>
      <c r="C100" t="str">
        <f>+Nursery!B95</f>
        <v>SKAGIT REGIONAL HEALTH</v>
      </c>
      <c r="D100" s="7">
        <f>ROUND(+Nursery!I95,0)</f>
        <v>525383</v>
      </c>
      <c r="E100" s="7">
        <f>ROUND(+Nursery!F95,0)</f>
        <v>2657</v>
      </c>
      <c r="F100" s="9">
        <f t="shared" si="3"/>
        <v>197.74</v>
      </c>
      <c r="G100" s="7">
        <f>ROUND(+Nursery!I198,0)</f>
        <v>589100</v>
      </c>
      <c r="H100" s="7">
        <f>ROUND(+Nursery!F198,0)</f>
        <v>2403</v>
      </c>
      <c r="I100" s="9">
        <f t="shared" si="4"/>
        <v>245.15</v>
      </c>
      <c r="J100" s="9"/>
      <c r="K100" s="8">
        <f t="shared" si="5"/>
        <v>0.23980000000000001</v>
      </c>
    </row>
    <row r="101" spans="2:11" x14ac:dyDescent="0.25">
      <c r="B101">
        <f>+Nursery!A96</f>
        <v>208</v>
      </c>
      <c r="C101" t="str">
        <f>+Nursery!B96</f>
        <v>LEGACY SALMON CREEK HOSPITAL</v>
      </c>
      <c r="D101" s="7">
        <f>ROUND(+Nursery!I96,0)</f>
        <v>0</v>
      </c>
      <c r="E101" s="7">
        <f>ROUND(+Nursery!F96,0)</f>
        <v>0</v>
      </c>
      <c r="F101" s="9" t="str">
        <f t="shared" si="3"/>
        <v/>
      </c>
      <c r="G101" s="7">
        <f>ROUND(+Nursery!I199,0)</f>
        <v>0</v>
      </c>
      <c r="H101" s="7">
        <f>ROUND(+Nursery!F199,0)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209</v>
      </c>
      <c r="C102" t="str">
        <f>+Nursery!B97</f>
        <v>ST ANTHONY HOSPITAL</v>
      </c>
      <c r="D102" s="7">
        <f>ROUND(+Nursery!I97,0)</f>
        <v>0</v>
      </c>
      <c r="E102" s="7">
        <f>ROUND(+Nursery!F97,0)</f>
        <v>0</v>
      </c>
      <c r="F102" s="9" t="str">
        <f t="shared" si="3"/>
        <v/>
      </c>
      <c r="G102" s="7">
        <f>ROUND(+Nursery!I200,0)</f>
        <v>0</v>
      </c>
      <c r="H102" s="7">
        <f>ROUND(+Nursery!F200,0)</f>
        <v>0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210</v>
      </c>
      <c r="C103" t="str">
        <f>+Nursery!B98</f>
        <v>SWEDISH MEDICAL CENTER - ISSAQUAH CAMPUS</v>
      </c>
      <c r="D103" s="7">
        <f>ROUND(+Nursery!I98,0)</f>
        <v>0</v>
      </c>
      <c r="E103" s="7">
        <f>ROUND(+Nursery!F98,0)</f>
        <v>2048</v>
      </c>
      <c r="F103" s="9" t="str">
        <f t="shared" si="3"/>
        <v/>
      </c>
      <c r="G103" s="7">
        <f>ROUND(+Nursery!I201,0)</f>
        <v>420000</v>
      </c>
      <c r="H103" s="7">
        <f>ROUND(+Nursery!F201,0)</f>
        <v>2517</v>
      </c>
      <c r="I103" s="9">
        <f t="shared" si="4"/>
        <v>166.87</v>
      </c>
      <c r="J103" s="9"/>
      <c r="K103" s="8" t="str">
        <f t="shared" si="5"/>
        <v/>
      </c>
    </row>
    <row r="104" spans="2:11" x14ac:dyDescent="0.25">
      <c r="B104">
        <f>+Nursery!A99</f>
        <v>211</v>
      </c>
      <c r="C104" t="str">
        <f>+Nursery!B99</f>
        <v>PEACEHEALTH PEACE ISLAND MEDICAL CENTER</v>
      </c>
      <c r="D104" s="7">
        <f>ROUND(+Nursery!I99,0)</f>
        <v>0</v>
      </c>
      <c r="E104" s="7">
        <f>ROUND(+Nursery!F99,0)</f>
        <v>0</v>
      </c>
      <c r="F104" s="9" t="str">
        <f t="shared" si="3"/>
        <v/>
      </c>
      <c r="G104" s="7">
        <f>ROUND(+Nursery!I202,0)</f>
        <v>0</v>
      </c>
      <c r="H104" s="7">
        <f>ROUND(+Nursery!F202,0)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904</v>
      </c>
      <c r="C105" t="str">
        <f>+Nursery!B100</f>
        <v>BHC FAIRFAX HOSPITAL</v>
      </c>
      <c r="D105" s="7">
        <f>ROUND(+Nursery!I100,0)</f>
        <v>0</v>
      </c>
      <c r="E105" s="7">
        <f>ROUND(+Nursery!F100,0)</f>
        <v>0</v>
      </c>
      <c r="F105" s="9" t="str">
        <f t="shared" si="3"/>
        <v/>
      </c>
      <c r="G105" s="7">
        <f>ROUND(+Nursery!I203,0)</f>
        <v>0</v>
      </c>
      <c r="H105" s="7">
        <f>ROUND(+Nursery!F203,0)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915</v>
      </c>
      <c r="C106" t="str">
        <f>+Nursery!B101</f>
        <v>LOURDES COUNSELING CENTER</v>
      </c>
      <c r="D106" s="7">
        <f>ROUND(+Nursery!I101,0)</f>
        <v>0</v>
      </c>
      <c r="E106" s="7">
        <f>ROUND(+Nursery!F101,0)</f>
        <v>0</v>
      </c>
      <c r="F106" s="9" t="str">
        <f t="shared" si="3"/>
        <v/>
      </c>
      <c r="G106" s="7">
        <f>ROUND(+Nursery!I204,0)</f>
        <v>0</v>
      </c>
      <c r="H106" s="7">
        <f>ROUND(+Nursery!F204,0)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919</v>
      </c>
      <c r="C107" t="str">
        <f>+Nursery!B102</f>
        <v>NAVOS</v>
      </c>
      <c r="D107" s="7">
        <f>ROUND(+Nursery!I102,0)</f>
        <v>0</v>
      </c>
      <c r="E107" s="7">
        <f>ROUND(+Nursery!F102,0)</f>
        <v>0</v>
      </c>
      <c r="F107" s="9" t="str">
        <f t="shared" si="3"/>
        <v/>
      </c>
      <c r="G107" s="7">
        <f>ROUND(+Nursery!I205,0)</f>
        <v>0</v>
      </c>
      <c r="H107" s="7">
        <f>ROUND(+Nursery!F205,0)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+Nursery!A103</f>
        <v>921</v>
      </c>
      <c r="C108" t="str">
        <f>+Nursery!B103</f>
        <v>CASCADE BEHAVIORAL HOSPITAL</v>
      </c>
      <c r="D108" s="7">
        <f>ROUND(+Nursery!I103,0)</f>
        <v>0</v>
      </c>
      <c r="E108" s="7">
        <f>ROUND(+Nursery!F103,0)</f>
        <v>0</v>
      </c>
      <c r="F108" s="9" t="str">
        <f t="shared" si="3"/>
        <v/>
      </c>
      <c r="G108" s="7">
        <f>ROUND(+Nursery!I206,0)</f>
        <v>0</v>
      </c>
      <c r="H108" s="7">
        <f>ROUND(+Nursery!F206,0)</f>
        <v>0</v>
      </c>
      <c r="I108" s="9" t="str">
        <f t="shared" si="4"/>
        <v/>
      </c>
      <c r="J108" s="9"/>
      <c r="K108" s="8" t="str">
        <f t="shared" si="5"/>
        <v/>
      </c>
    </row>
    <row r="109" spans="2:11" x14ac:dyDescent="0.25">
      <c r="B109">
        <f>+Nursery!A104</f>
        <v>922</v>
      </c>
      <c r="C109" t="str">
        <f>+Nursery!B104</f>
        <v>BHC FAIRFAX HOSPITAL NORTH</v>
      </c>
      <c r="D109" s="7">
        <f>ROUND(+Nursery!I104,0)</f>
        <v>0</v>
      </c>
      <c r="E109" s="7">
        <f>ROUND(+Nursery!F104,0)</f>
        <v>0</v>
      </c>
      <c r="F109" s="9" t="str">
        <f t="shared" si="3"/>
        <v/>
      </c>
      <c r="G109" s="7">
        <f>ROUND(+Nursery!I207,0)</f>
        <v>0</v>
      </c>
      <c r="H109" s="7">
        <f>ROUND(+Nursery!F207,0)</f>
        <v>0</v>
      </c>
      <c r="I109" s="9" t="str">
        <f t="shared" si="4"/>
        <v/>
      </c>
      <c r="J109" s="9"/>
      <c r="K109" s="8" t="str">
        <f t="shared" si="5"/>
        <v/>
      </c>
    </row>
    <row r="110" spans="2:11" x14ac:dyDescent="0.25">
      <c r="B110">
        <f>+Nursery!A105</f>
        <v>923</v>
      </c>
      <c r="C110" t="str">
        <f>+Nursery!B105</f>
        <v>FAIRFAX BEHAVIORAL HEALTH MONROE</v>
      </c>
      <c r="D110" s="7">
        <f>ROUND(+Nursery!I105,0)</f>
        <v>0</v>
      </c>
      <c r="E110" s="7">
        <f>ROUND(+Nursery!F105,0)</f>
        <v>0</v>
      </c>
      <c r="F110" s="9" t="str">
        <f t="shared" si="3"/>
        <v/>
      </c>
      <c r="G110" s="7">
        <f>ROUND(+Nursery!I208,0)</f>
        <v>0</v>
      </c>
      <c r="H110" s="7">
        <f>ROUND(+Nursery!F208,0)</f>
        <v>0</v>
      </c>
      <c r="I110" s="9" t="str">
        <f t="shared" si="4"/>
        <v/>
      </c>
      <c r="J110" s="9"/>
      <c r="K110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110"/>
  <sheetViews>
    <sheetView topLeftCell="A101" zoomScale="75" workbookViewId="0">
      <selection activeCell="B111" sqref="B111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0.5546875" customWidth="1"/>
    <col min="5" max="6" width="6.44140625" bestFit="1" customWidth="1"/>
    <col min="7" max="7" width="10.5546875" bestFit="1" customWidth="1"/>
    <col min="8" max="9" width="6.44140625" bestFit="1" customWidth="1"/>
    <col min="10" max="10" width="2.6640625" customWidth="1"/>
    <col min="11" max="11" width="11.5546875" bestFit="1" customWidth="1"/>
    <col min="12" max="12" width="10.33203125" bestFit="1" customWidth="1"/>
  </cols>
  <sheetData>
    <row r="1" spans="1:11" x14ac:dyDescent="0.25">
      <c r="A1" s="1" t="s">
        <v>26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121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27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2015</v>
      </c>
      <c r="F7" s="3">
        <f>+E7</f>
        <v>2015</v>
      </c>
      <c r="G7" s="3"/>
      <c r="H7" s="5">
        <f>+F7+1</f>
        <v>2016</v>
      </c>
      <c r="I7" s="3">
        <f>+H7</f>
        <v>2016</v>
      </c>
    </row>
    <row r="8" spans="1:11" x14ac:dyDescent="0.25">
      <c r="A8" s="3"/>
      <c r="B8" s="3"/>
      <c r="C8" s="3"/>
      <c r="F8" s="5" t="s">
        <v>5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28</v>
      </c>
      <c r="E9" s="5" t="s">
        <v>9</v>
      </c>
      <c r="F9" s="5" t="s">
        <v>9</v>
      </c>
      <c r="G9" s="5" t="s">
        <v>28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ROUND(+Nursery!J5,0)</f>
        <v>63941</v>
      </c>
      <c r="E10" s="7">
        <f>ROUND(+Nursery!F5,0)</f>
        <v>12745</v>
      </c>
      <c r="F10" s="9">
        <f>IF(D10=0,"",IF(E10=0,"",ROUND(D10/E10,2)))</f>
        <v>5.0199999999999996</v>
      </c>
      <c r="G10" s="7">
        <f>ROUND(+Nursery!J108,0)</f>
        <v>441060</v>
      </c>
      <c r="H10" s="7">
        <f>ROUND(+Nursery!F108,0)</f>
        <v>13415</v>
      </c>
      <c r="I10" s="9">
        <f>IF(G10=0,"",IF(H10=0,"",ROUND(G10/H10,2)))</f>
        <v>32.880000000000003</v>
      </c>
      <c r="J10" s="9"/>
      <c r="K10" s="8">
        <f>IF(D10=0,"",IF(E10=0,"",IF(G10=0,"",IF(H10=0,"",ROUND(I10/F10-1,4)))))</f>
        <v>5.5498000000000003</v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ROUND(+Nursery!J6,0)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7">
        <f>ROUND(+Nursery!J109,0)</f>
        <v>0</v>
      </c>
      <c r="H11" s="7">
        <f>ROUND(+Nursery!F109,0)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ROUND(+Nursery!J7,0)</f>
        <v>0</v>
      </c>
      <c r="E12" s="7">
        <f>ROUND(+Nursery!F7,0)</f>
        <v>0</v>
      </c>
      <c r="F12" s="9" t="str">
        <f t="shared" si="0"/>
        <v/>
      </c>
      <c r="G12" s="7">
        <f>ROUND(+Nursery!J110,0)</f>
        <v>0</v>
      </c>
      <c r="H12" s="7">
        <f>ROUND(+Nursery!F110,0)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ROUND(+Nursery!J8,0)</f>
        <v>0</v>
      </c>
      <c r="E13" s="7">
        <f>ROUND(+Nursery!F8,0)</f>
        <v>0</v>
      </c>
      <c r="F13" s="9" t="str">
        <f t="shared" si="0"/>
        <v/>
      </c>
      <c r="G13" s="7">
        <f>ROUND(+Nursery!J111,0)</f>
        <v>0</v>
      </c>
      <c r="H13" s="7">
        <f>ROUND(+Nursery!F111,0)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ROUND(+Nursery!J9,0)</f>
        <v>0</v>
      </c>
      <c r="E14" s="7">
        <f>ROUND(+Nursery!F9,0)</f>
        <v>0</v>
      </c>
      <c r="F14" s="9" t="str">
        <f t="shared" si="0"/>
        <v/>
      </c>
      <c r="G14" s="7">
        <f>ROUND(+Nursery!J112,0)</f>
        <v>0</v>
      </c>
      <c r="H14" s="7">
        <f>ROUND(+Nursery!F112,0)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ROUND(+Nursery!J10,0)</f>
        <v>0</v>
      </c>
      <c r="E15" s="7">
        <f>ROUND(+Nursery!F10,0)</f>
        <v>299</v>
      </c>
      <c r="F15" s="9" t="str">
        <f t="shared" si="0"/>
        <v/>
      </c>
      <c r="G15" s="7">
        <f>ROUND(+Nursery!J113,0)</f>
        <v>0</v>
      </c>
      <c r="H15" s="7">
        <f>ROUND(+Nursery!F113,0)</f>
        <v>0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ROUND(+Nursery!J11,0)</f>
        <v>0</v>
      </c>
      <c r="E16" s="7">
        <f>ROUND(+Nursery!F11,0)</f>
        <v>112</v>
      </c>
      <c r="F16" s="9" t="str">
        <f t="shared" si="0"/>
        <v/>
      </c>
      <c r="G16" s="7">
        <f>ROUND(+Nursery!J114,0)</f>
        <v>0</v>
      </c>
      <c r="H16" s="7">
        <f>ROUND(+Nursery!F114,0)</f>
        <v>0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ROUND(+Nursery!J12,0)</f>
        <v>875</v>
      </c>
      <c r="E17" s="7">
        <f>ROUND(+Nursery!F12,0)</f>
        <v>0</v>
      </c>
      <c r="F17" s="9" t="str">
        <f t="shared" si="0"/>
        <v/>
      </c>
      <c r="G17" s="7">
        <f>ROUND(+Nursery!J115,0)</f>
        <v>0</v>
      </c>
      <c r="H17" s="7">
        <f>ROUND(+Nursery!F115,0)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ROUND(+Nursery!J13,0)</f>
        <v>332</v>
      </c>
      <c r="E18" s="7">
        <f>ROUND(+Nursery!F13,0)</f>
        <v>137</v>
      </c>
      <c r="F18" s="9">
        <f t="shared" si="0"/>
        <v>2.42</v>
      </c>
      <c r="G18" s="7">
        <f>ROUND(+Nursery!J116,0)</f>
        <v>218</v>
      </c>
      <c r="H18" s="7">
        <f>ROUND(+Nursery!F116,0)</f>
        <v>171</v>
      </c>
      <c r="I18" s="9">
        <f t="shared" si="1"/>
        <v>1.27</v>
      </c>
      <c r="J18" s="9"/>
      <c r="K18" s="8">
        <f t="shared" si="2"/>
        <v>-0.47520000000000001</v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ROUND(+Nursery!J14,0)</f>
        <v>24775</v>
      </c>
      <c r="E19" s="7">
        <f>ROUND(+Nursery!F14,0)</f>
        <v>1733</v>
      </c>
      <c r="F19" s="9">
        <f t="shared" si="0"/>
        <v>14.3</v>
      </c>
      <c r="G19" s="7">
        <f>ROUND(+Nursery!J117,0)</f>
        <v>24992</v>
      </c>
      <c r="H19" s="7">
        <f>ROUND(+Nursery!F117,0)</f>
        <v>1709</v>
      </c>
      <c r="I19" s="9">
        <f t="shared" si="1"/>
        <v>14.62</v>
      </c>
      <c r="J19" s="9"/>
      <c r="K19" s="8">
        <f t="shared" si="2"/>
        <v>2.24E-2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ROUND(+Nursery!J15,0)</f>
        <v>0</v>
      </c>
      <c r="E20" s="7">
        <f>ROUND(+Nursery!F15,0)</f>
        <v>0</v>
      </c>
      <c r="F20" s="9" t="str">
        <f t="shared" si="0"/>
        <v/>
      </c>
      <c r="G20" s="7">
        <f>ROUND(+Nursery!J118,0)</f>
        <v>0</v>
      </c>
      <c r="H20" s="7">
        <f>ROUND(+Nursery!F118,0)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ROUND(+Nursery!J16,0)</f>
        <v>361170</v>
      </c>
      <c r="E21" s="7">
        <f>ROUND(+Nursery!F16,0)</f>
        <v>9183</v>
      </c>
      <c r="F21" s="9">
        <f t="shared" si="0"/>
        <v>39.33</v>
      </c>
      <c r="G21" s="7">
        <f>ROUND(+Nursery!J119,0)</f>
        <v>454057</v>
      </c>
      <c r="H21" s="7">
        <f>ROUND(+Nursery!F119,0)</f>
        <v>10211</v>
      </c>
      <c r="I21" s="9">
        <f t="shared" si="1"/>
        <v>44.47</v>
      </c>
      <c r="J21" s="9"/>
      <c r="K21" s="8">
        <f t="shared" si="2"/>
        <v>0.13070000000000001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ROUND(+Nursery!J17,0)</f>
        <v>0</v>
      </c>
      <c r="E22" s="7">
        <f>ROUND(+Nursery!F17,0)</f>
        <v>472</v>
      </c>
      <c r="F22" s="9" t="str">
        <f t="shared" si="0"/>
        <v/>
      </c>
      <c r="G22" s="7">
        <f>ROUND(+Nursery!J120,0)</f>
        <v>0</v>
      </c>
      <c r="H22" s="7">
        <f>ROUND(+Nursery!F120,0)</f>
        <v>532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MULTICARE DEACONESS HOSPITAL</v>
      </c>
      <c r="D23" s="7">
        <f>ROUND(+Nursery!J18,0)</f>
        <v>0</v>
      </c>
      <c r="E23" s="7">
        <f>ROUND(+Nursery!F18,0)</f>
        <v>2199</v>
      </c>
      <c r="F23" s="9" t="str">
        <f t="shared" si="0"/>
        <v/>
      </c>
      <c r="G23" s="7">
        <f>ROUND(+Nursery!J121,0)</f>
        <v>0</v>
      </c>
      <c r="H23" s="7">
        <f>ROUND(+Nursery!F121,0)</f>
        <v>2459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ROUND(+Nursery!J19,0)</f>
        <v>36330</v>
      </c>
      <c r="E24" s="7">
        <f>ROUND(+Nursery!F19,0)</f>
        <v>986</v>
      </c>
      <c r="F24" s="9">
        <f t="shared" si="0"/>
        <v>36.85</v>
      </c>
      <c r="G24" s="7">
        <f>ROUND(+Nursery!J122,0)</f>
        <v>34861</v>
      </c>
      <c r="H24" s="7">
        <f>ROUND(+Nursery!F122,0)</f>
        <v>944</v>
      </c>
      <c r="I24" s="9">
        <f t="shared" si="1"/>
        <v>36.93</v>
      </c>
      <c r="J24" s="9"/>
      <c r="K24" s="8">
        <f t="shared" si="2"/>
        <v>2.2000000000000001E-3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ROUND(+Nursery!J20,0)</f>
        <v>84611</v>
      </c>
      <c r="E25" s="7">
        <f>ROUND(+Nursery!F20,0)</f>
        <v>2708</v>
      </c>
      <c r="F25" s="9">
        <f t="shared" si="0"/>
        <v>31.24</v>
      </c>
      <c r="G25" s="7">
        <f>ROUND(+Nursery!J123,0)</f>
        <v>86617</v>
      </c>
      <c r="H25" s="7">
        <f>ROUND(+Nursery!F123,0)</f>
        <v>2982</v>
      </c>
      <c r="I25" s="9">
        <f t="shared" si="1"/>
        <v>29.05</v>
      </c>
      <c r="J25" s="9"/>
      <c r="K25" s="8">
        <f t="shared" si="2"/>
        <v>-7.0099999999999996E-2</v>
      </c>
    </row>
    <row r="26" spans="2:11" x14ac:dyDescent="0.25">
      <c r="B26">
        <f>+Nursery!A21</f>
        <v>42</v>
      </c>
      <c r="C26" t="str">
        <f>+Nursery!B21</f>
        <v>SHRINERS HOSPITAL FOR CHILDREN</v>
      </c>
      <c r="D26" s="7">
        <f>ROUND(+Nursery!J21,0)</f>
        <v>0</v>
      </c>
      <c r="E26" s="7">
        <f>ROUND(+Nursery!F21,0)</f>
        <v>0</v>
      </c>
      <c r="F26" s="9" t="str">
        <f t="shared" si="0"/>
        <v/>
      </c>
      <c r="G26" s="7">
        <f>ROUND(+Nursery!J124,0)</f>
        <v>0</v>
      </c>
      <c r="H26" s="7">
        <f>ROUND(+Nursery!F124,0)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43</v>
      </c>
      <c r="C27" t="str">
        <f>+Nursery!B22</f>
        <v>WALLA WALLA GENERAL HOSPITAL</v>
      </c>
      <c r="D27" s="7">
        <f>ROUND(+Nursery!J22,0)</f>
        <v>0</v>
      </c>
      <c r="E27" s="7">
        <f>ROUND(+Nursery!F22,0)</f>
        <v>0</v>
      </c>
      <c r="F27" s="9" t="str">
        <f t="shared" si="0"/>
        <v/>
      </c>
      <c r="G27" s="7">
        <f>ROUND(+Nursery!J125,0)</f>
        <v>0</v>
      </c>
      <c r="H27" s="7">
        <f>ROUND(+Nursery!F125,0)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45</v>
      </c>
      <c r="C28" t="str">
        <f>+Nursery!B23</f>
        <v>COLUMBIA BASIN HOSPITAL</v>
      </c>
      <c r="D28" s="7">
        <f>ROUND(+Nursery!J23,0)</f>
        <v>0</v>
      </c>
      <c r="E28" s="7">
        <f>ROUND(+Nursery!F23,0)</f>
        <v>0</v>
      </c>
      <c r="F28" s="9" t="str">
        <f t="shared" si="0"/>
        <v/>
      </c>
      <c r="G28" s="7">
        <f>ROUND(+Nursery!J126,0)</f>
        <v>0</v>
      </c>
      <c r="H28" s="7">
        <f>ROUND(+Nursery!F126,0)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46</v>
      </c>
      <c r="C29" t="str">
        <f>+Nursery!B24</f>
        <v>PMH MEDICAL CENTER</v>
      </c>
      <c r="D29" s="7">
        <f>ROUND(+Nursery!J24,0)</f>
        <v>0</v>
      </c>
      <c r="E29" s="7">
        <f>ROUND(+Nursery!F24,0)</f>
        <v>523</v>
      </c>
      <c r="F29" s="9" t="str">
        <f t="shared" si="0"/>
        <v/>
      </c>
      <c r="G29" s="7">
        <f>ROUND(+Nursery!J127,0)</f>
        <v>0</v>
      </c>
      <c r="H29" s="7">
        <f>ROUND(+Nursery!F127,0)</f>
        <v>552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50</v>
      </c>
      <c r="C30" t="str">
        <f>+Nursery!B25</f>
        <v>PROVIDENCE ST MARY MEDICAL CENTER</v>
      </c>
      <c r="D30" s="7">
        <f>ROUND(+Nursery!J25,0)</f>
        <v>0</v>
      </c>
      <c r="E30" s="7">
        <f>ROUND(+Nursery!F25,0)</f>
        <v>0</v>
      </c>
      <c r="F30" s="9" t="str">
        <f t="shared" si="0"/>
        <v/>
      </c>
      <c r="G30" s="7">
        <f>ROUND(+Nursery!J128,0)</f>
        <v>0</v>
      </c>
      <c r="H30" s="7">
        <f>ROUND(+Nursery!F128,0)</f>
        <v>1430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54</v>
      </c>
      <c r="C31" t="str">
        <f>+Nursery!B26</f>
        <v>FORKS COMMUNITY HOSPITAL</v>
      </c>
      <c r="D31" s="7">
        <f>ROUND(+Nursery!J26,0)</f>
        <v>1069</v>
      </c>
      <c r="E31" s="7">
        <f>ROUND(+Nursery!F26,0)</f>
        <v>102</v>
      </c>
      <c r="F31" s="9">
        <f t="shared" si="0"/>
        <v>10.48</v>
      </c>
      <c r="G31" s="7">
        <f>ROUND(+Nursery!J129,0)</f>
        <v>3766</v>
      </c>
      <c r="H31" s="7">
        <f>ROUND(+Nursery!F129,0)</f>
        <v>127</v>
      </c>
      <c r="I31" s="9">
        <f t="shared" si="1"/>
        <v>29.65</v>
      </c>
      <c r="J31" s="9"/>
      <c r="K31" s="8">
        <f t="shared" si="2"/>
        <v>1.8291999999999999</v>
      </c>
    </row>
    <row r="32" spans="2:11" x14ac:dyDescent="0.25">
      <c r="B32">
        <f>+Nursery!A27</f>
        <v>56</v>
      </c>
      <c r="C32" t="str">
        <f>+Nursery!B27</f>
        <v>WILLAPA HARBOR HOSPITAL</v>
      </c>
      <c r="D32" s="7">
        <f>ROUND(+Nursery!J27,0)</f>
        <v>0</v>
      </c>
      <c r="E32" s="7">
        <f>ROUND(+Nursery!F27,0)</f>
        <v>0</v>
      </c>
      <c r="F32" s="9" t="str">
        <f t="shared" si="0"/>
        <v/>
      </c>
      <c r="G32" s="7">
        <f>ROUND(+Nursery!J130,0)</f>
        <v>0</v>
      </c>
      <c r="H32" s="7">
        <f>ROUND(+Nursery!F130,0)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58</v>
      </c>
      <c r="C33" t="str">
        <f>+Nursery!B28</f>
        <v>VIRGINIA MASON MEMORIAL</v>
      </c>
      <c r="D33" s="7">
        <f>ROUND(+Nursery!J28,0)</f>
        <v>0</v>
      </c>
      <c r="E33" s="7">
        <f>ROUND(+Nursery!F28,0)</f>
        <v>0</v>
      </c>
      <c r="F33" s="9" t="str">
        <f t="shared" si="0"/>
        <v/>
      </c>
      <c r="G33" s="7">
        <f>ROUND(+Nursery!J131,0)</f>
        <v>0</v>
      </c>
      <c r="H33" s="7">
        <f>ROUND(+Nursery!F131,0)</f>
        <v>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63</v>
      </c>
      <c r="C34" t="str">
        <f>+Nursery!B29</f>
        <v>GRAYS HARBOR COMMUNITY HOSPITAL</v>
      </c>
      <c r="D34" s="7">
        <f>ROUND(+Nursery!J29,0)</f>
        <v>0</v>
      </c>
      <c r="E34" s="7">
        <f>ROUND(+Nursery!F29,0)</f>
        <v>846</v>
      </c>
      <c r="F34" s="9" t="str">
        <f t="shared" si="0"/>
        <v/>
      </c>
      <c r="G34" s="7">
        <f>ROUND(+Nursery!J132,0)</f>
        <v>0</v>
      </c>
      <c r="H34" s="7">
        <f>ROUND(+Nursery!F132,0)</f>
        <v>776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78</v>
      </c>
      <c r="C35" t="str">
        <f>+Nursery!B30</f>
        <v>SAMARITAN HEALTHCARE</v>
      </c>
      <c r="D35" s="7">
        <f>ROUND(+Nursery!J30,0)</f>
        <v>43946</v>
      </c>
      <c r="E35" s="7">
        <f>ROUND(+Nursery!F30,0)</f>
        <v>1778</v>
      </c>
      <c r="F35" s="9">
        <f t="shared" si="0"/>
        <v>24.72</v>
      </c>
      <c r="G35" s="7">
        <f>ROUND(+Nursery!J133,0)</f>
        <v>47343</v>
      </c>
      <c r="H35" s="7">
        <f>ROUND(+Nursery!F133,0)</f>
        <v>1764</v>
      </c>
      <c r="I35" s="9">
        <f t="shared" si="1"/>
        <v>26.84</v>
      </c>
      <c r="J35" s="9"/>
      <c r="K35" s="8">
        <f t="shared" si="2"/>
        <v>8.5800000000000001E-2</v>
      </c>
    </row>
    <row r="36" spans="2:11" x14ac:dyDescent="0.25">
      <c r="B36">
        <f>+Nursery!A31</f>
        <v>79</v>
      </c>
      <c r="C36" t="str">
        <f>+Nursery!B31</f>
        <v>OCEAN BEACH HOSPITAL</v>
      </c>
      <c r="D36" s="7">
        <f>ROUND(+Nursery!J31,0)</f>
        <v>0</v>
      </c>
      <c r="E36" s="7">
        <f>ROUND(+Nursery!F31,0)</f>
        <v>0</v>
      </c>
      <c r="F36" s="9" t="str">
        <f t="shared" si="0"/>
        <v/>
      </c>
      <c r="G36" s="7">
        <f>ROUND(+Nursery!J134,0)</f>
        <v>0</v>
      </c>
      <c r="H36" s="7">
        <f>ROUND(+Nursery!F134,0)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80</v>
      </c>
      <c r="C37" t="str">
        <f>+Nursery!B32</f>
        <v>ODESSA MEMORIAL HEALTHCARE CENTER</v>
      </c>
      <c r="D37" s="7">
        <f>ROUND(+Nursery!J32,0)</f>
        <v>0</v>
      </c>
      <c r="E37" s="7">
        <f>ROUND(+Nursery!F32,0)</f>
        <v>0</v>
      </c>
      <c r="F37" s="9" t="str">
        <f t="shared" si="0"/>
        <v/>
      </c>
      <c r="G37" s="7">
        <f>ROUND(+Nursery!J135,0)</f>
        <v>0</v>
      </c>
      <c r="H37" s="7">
        <f>ROUND(+Nursery!F135,0)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81</v>
      </c>
      <c r="C38" t="str">
        <f>+Nursery!B33</f>
        <v>MULTICARE GOOD SAMARITAN</v>
      </c>
      <c r="D38" s="7">
        <f>ROUND(+Nursery!J33,0)</f>
        <v>0</v>
      </c>
      <c r="E38" s="7">
        <f>ROUND(+Nursery!F33,0)</f>
        <v>0</v>
      </c>
      <c r="F38" s="9" t="str">
        <f t="shared" si="0"/>
        <v/>
      </c>
      <c r="G38" s="7">
        <f>ROUND(+Nursery!J136,0)</f>
        <v>0</v>
      </c>
      <c r="H38" s="7">
        <f>ROUND(+Nursery!F136,0)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82</v>
      </c>
      <c r="C39" t="str">
        <f>+Nursery!B34</f>
        <v>GARFIELD COUNTY MEMORIAL HOSPITAL</v>
      </c>
      <c r="D39" s="7">
        <f>ROUND(+Nursery!J34,0)</f>
        <v>0</v>
      </c>
      <c r="E39" s="7">
        <f>ROUND(+Nursery!F34,0)</f>
        <v>0</v>
      </c>
      <c r="F39" s="9" t="str">
        <f t="shared" si="0"/>
        <v/>
      </c>
      <c r="G39" s="7">
        <f>ROUND(+Nursery!J137,0)</f>
        <v>0</v>
      </c>
      <c r="H39" s="7">
        <f>ROUND(+Nursery!F137,0)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84</v>
      </c>
      <c r="C40" t="str">
        <f>+Nursery!B35</f>
        <v>PROVIDENCE REGIONAL MEDICAL CENTER EVERETT</v>
      </c>
      <c r="D40" s="7">
        <f>ROUND(+Nursery!J35,0)</f>
        <v>0</v>
      </c>
      <c r="E40" s="7">
        <f>ROUND(+Nursery!F35,0)</f>
        <v>5870</v>
      </c>
      <c r="F40" s="9" t="str">
        <f t="shared" si="0"/>
        <v/>
      </c>
      <c r="G40" s="7">
        <f>ROUND(+Nursery!J138,0)</f>
        <v>0</v>
      </c>
      <c r="H40" s="7">
        <f>ROUND(+Nursery!F138,0)</f>
        <v>6250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85</v>
      </c>
      <c r="C41" t="str">
        <f>+Nursery!B36</f>
        <v>JEFFERSON HEALTHCARE</v>
      </c>
      <c r="D41" s="7">
        <f>ROUND(+Nursery!J36,0)</f>
        <v>0</v>
      </c>
      <c r="E41" s="7">
        <f>ROUND(+Nursery!F36,0)</f>
        <v>226</v>
      </c>
      <c r="F41" s="9" t="str">
        <f t="shared" si="0"/>
        <v/>
      </c>
      <c r="G41" s="7">
        <f>ROUND(+Nursery!J139,0)</f>
        <v>0</v>
      </c>
      <c r="H41" s="7">
        <f>ROUND(+Nursery!F139,0)</f>
        <v>191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96</v>
      </c>
      <c r="C42" t="str">
        <f>+Nursery!B37</f>
        <v>SKYLINE HOSPITAL</v>
      </c>
      <c r="D42" s="7">
        <f>ROUND(+Nursery!J37,0)</f>
        <v>0</v>
      </c>
      <c r="E42" s="7">
        <f>ROUND(+Nursery!F37,0)</f>
        <v>0</v>
      </c>
      <c r="F42" s="9" t="str">
        <f t="shared" si="0"/>
        <v/>
      </c>
      <c r="G42" s="7">
        <f>ROUND(+Nursery!J140,0)</f>
        <v>0</v>
      </c>
      <c r="H42" s="7">
        <f>ROUND(+Nursery!F140,0)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102</v>
      </c>
      <c r="C43" t="str">
        <f>+Nursery!B38</f>
        <v>ASTRIA REGIONAL MEDICAL CENTER</v>
      </c>
      <c r="D43" s="7">
        <f>ROUND(+Nursery!J38,0)</f>
        <v>0</v>
      </c>
      <c r="E43" s="7">
        <f>ROUND(+Nursery!F38,0)</f>
        <v>0</v>
      </c>
      <c r="F43" s="9" t="str">
        <f t="shared" si="0"/>
        <v/>
      </c>
      <c r="G43" s="7">
        <f>ROUND(+Nursery!J141,0)</f>
        <v>0</v>
      </c>
      <c r="H43" s="7">
        <f>ROUND(+Nursery!F141,0)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104</v>
      </c>
      <c r="C44" t="str">
        <f>+Nursery!B39</f>
        <v>VALLEY GENERAL HOSPITAL</v>
      </c>
      <c r="D44" s="7">
        <f>ROUND(+Nursery!J39,0)</f>
        <v>0</v>
      </c>
      <c r="E44" s="7">
        <f>ROUND(+Nursery!F39,0)</f>
        <v>0</v>
      </c>
      <c r="F44" s="9" t="str">
        <f t="shared" si="0"/>
        <v/>
      </c>
      <c r="G44" s="7">
        <f>ROUND(+Nursery!J142,0)</f>
        <v>0</v>
      </c>
      <c r="H44" s="7">
        <f>ROUND(+Nursery!F142,0)</f>
        <v>0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+Nursery!A40</f>
        <v>106</v>
      </c>
      <c r="C45" t="str">
        <f>+Nursery!B40</f>
        <v>CASCADE VALLEY HOSPITAL</v>
      </c>
      <c r="D45" s="7">
        <f>ROUND(+Nursery!J40,0)</f>
        <v>0</v>
      </c>
      <c r="E45" s="7">
        <f>ROUND(+Nursery!F40,0)</f>
        <v>0</v>
      </c>
      <c r="F45" s="9" t="str">
        <f t="shared" si="0"/>
        <v/>
      </c>
      <c r="G45" s="7">
        <f>ROUND(+Nursery!J143,0)</f>
        <v>2288</v>
      </c>
      <c r="H45" s="7">
        <f>ROUND(+Nursery!F143,0)</f>
        <v>268</v>
      </c>
      <c r="I45" s="9">
        <f t="shared" si="1"/>
        <v>8.5399999999999991</v>
      </c>
      <c r="J45" s="9"/>
      <c r="K45" s="8" t="str">
        <f t="shared" si="2"/>
        <v/>
      </c>
    </row>
    <row r="46" spans="2:11" x14ac:dyDescent="0.25">
      <c r="B46">
        <f>+Nursery!A41</f>
        <v>107</v>
      </c>
      <c r="C46" t="str">
        <f>+Nursery!B41</f>
        <v>NORTH VALLEY HOSPITAL</v>
      </c>
      <c r="D46" s="7">
        <f>ROUND(+Nursery!J41,0)</f>
        <v>0</v>
      </c>
      <c r="E46" s="7">
        <f>ROUND(+Nursery!F41,0)</f>
        <v>0</v>
      </c>
      <c r="F46" s="9" t="str">
        <f t="shared" si="0"/>
        <v/>
      </c>
      <c r="G46" s="7">
        <f>ROUND(+Nursery!J144,0)</f>
        <v>0</v>
      </c>
      <c r="H46" s="7">
        <f>ROUND(+Nursery!F144,0)</f>
        <v>60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108</v>
      </c>
      <c r="C47" t="str">
        <f>+Nursery!B42</f>
        <v>TRI-STATE MEMORIAL HOSPITAL</v>
      </c>
      <c r="D47" s="7">
        <f>ROUND(+Nursery!J42,0)</f>
        <v>0</v>
      </c>
      <c r="E47" s="7">
        <f>ROUND(+Nursery!F42,0)</f>
        <v>0</v>
      </c>
      <c r="F47" s="9" t="str">
        <f t="shared" si="0"/>
        <v/>
      </c>
      <c r="G47" s="7">
        <f>ROUND(+Nursery!J145,0)</f>
        <v>0</v>
      </c>
      <c r="H47" s="7">
        <f>ROUND(+Nursery!F145,0)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111</v>
      </c>
      <c r="C48" t="str">
        <f>+Nursery!B43</f>
        <v>EAST ADAMS RURAL HEALTHCARE</v>
      </c>
      <c r="D48" s="7">
        <f>ROUND(+Nursery!J43,0)</f>
        <v>0</v>
      </c>
      <c r="E48" s="7">
        <f>ROUND(+Nursery!F43,0)</f>
        <v>0</v>
      </c>
      <c r="F48" s="9" t="str">
        <f t="shared" si="0"/>
        <v/>
      </c>
      <c r="G48" s="7">
        <f>ROUND(+Nursery!J146,0)</f>
        <v>0</v>
      </c>
      <c r="H48" s="7">
        <f>ROUND(+Nursery!F146,0)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125</v>
      </c>
      <c r="C49" t="str">
        <f>+Nursery!B44</f>
        <v>OTHELLO COMMUNITY HOSPITAL</v>
      </c>
      <c r="D49" s="7">
        <f>ROUND(+Nursery!J44,0)</f>
        <v>0</v>
      </c>
      <c r="E49" s="7">
        <f>ROUND(+Nursery!F44,0)</f>
        <v>0</v>
      </c>
      <c r="F49" s="9" t="str">
        <f t="shared" si="0"/>
        <v/>
      </c>
      <c r="G49" s="7">
        <f>ROUND(+Nursery!J147,0)</f>
        <v>0</v>
      </c>
      <c r="H49" s="7">
        <f>ROUND(+Nursery!F147,0)</f>
        <v>0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+Nursery!A45</f>
        <v>126</v>
      </c>
      <c r="C50" t="str">
        <f>+Nursery!B45</f>
        <v>HIGHLINE MEDICAL CENTER</v>
      </c>
      <c r="D50" s="7">
        <f>ROUND(+Nursery!J45,0)</f>
        <v>0</v>
      </c>
      <c r="E50" s="7">
        <f>ROUND(+Nursery!F45,0)</f>
        <v>1677</v>
      </c>
      <c r="F50" s="9" t="str">
        <f t="shared" si="0"/>
        <v/>
      </c>
      <c r="G50" s="7">
        <f>ROUND(+Nursery!J148,0)</f>
        <v>0</v>
      </c>
      <c r="H50" s="7">
        <f>ROUND(+Nursery!F148,0)</f>
        <v>1538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128</v>
      </c>
      <c r="C51" t="str">
        <f>+Nursery!B46</f>
        <v>UNIVERSITY OF WASHINGTON MEDICAL CENTER</v>
      </c>
      <c r="D51" s="7">
        <f>ROUND(+Nursery!J46,0)</f>
        <v>0</v>
      </c>
      <c r="E51" s="7">
        <f>ROUND(+Nursery!F46,0)</f>
        <v>3217</v>
      </c>
      <c r="F51" s="9" t="str">
        <f t="shared" si="0"/>
        <v/>
      </c>
      <c r="G51" s="7">
        <f>ROUND(+Nursery!J149,0)</f>
        <v>0</v>
      </c>
      <c r="H51" s="7">
        <f>ROUND(+Nursery!F149,0)</f>
        <v>3073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129</v>
      </c>
      <c r="C52" t="str">
        <f>+Nursery!B47</f>
        <v>QUINCY VALLEY MEDICAL CENTER</v>
      </c>
      <c r="D52" s="7">
        <f>ROUND(+Nursery!J47,0)</f>
        <v>0</v>
      </c>
      <c r="E52" s="7">
        <f>ROUND(+Nursery!F47,0)</f>
        <v>0</v>
      </c>
      <c r="F52" s="9" t="str">
        <f t="shared" si="0"/>
        <v/>
      </c>
      <c r="G52" s="7">
        <f>ROUND(+Nursery!J150,0)</f>
        <v>0</v>
      </c>
      <c r="H52" s="7">
        <f>ROUND(+Nursery!F150,0)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130</v>
      </c>
      <c r="C53" t="str">
        <f>+Nursery!B48</f>
        <v>UW MEDICINE/NORTHWEST HOSPITAL</v>
      </c>
      <c r="D53" s="7">
        <f>ROUND(+Nursery!J48,0)</f>
        <v>0</v>
      </c>
      <c r="E53" s="7">
        <f>ROUND(+Nursery!F48,0)</f>
        <v>0</v>
      </c>
      <c r="F53" s="9" t="str">
        <f t="shared" si="0"/>
        <v/>
      </c>
      <c r="G53" s="7">
        <f>ROUND(+Nursery!J151,0)</f>
        <v>0</v>
      </c>
      <c r="H53" s="7">
        <f>ROUND(+Nursery!F151,0)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131</v>
      </c>
      <c r="C54" t="str">
        <f>+Nursery!B49</f>
        <v>OVERLAKE HOSPITAL MEDICAL CENTER</v>
      </c>
      <c r="D54" s="7">
        <f>ROUND(+Nursery!J49,0)</f>
        <v>0</v>
      </c>
      <c r="E54" s="7">
        <f>ROUND(+Nursery!F49,0)</f>
        <v>5589</v>
      </c>
      <c r="F54" s="9" t="str">
        <f t="shared" si="0"/>
        <v/>
      </c>
      <c r="G54" s="7">
        <f>ROUND(+Nursery!J152,0)</f>
        <v>0</v>
      </c>
      <c r="H54" s="7">
        <f>ROUND(+Nursery!F152,0)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132</v>
      </c>
      <c r="C55" t="str">
        <f>+Nursery!B50</f>
        <v>ST CLARE HOSPITAL</v>
      </c>
      <c r="D55" s="7">
        <f>ROUND(+Nursery!J50,0)</f>
        <v>0</v>
      </c>
      <c r="E55" s="7">
        <f>ROUND(+Nursery!F50,0)</f>
        <v>0</v>
      </c>
      <c r="F55" s="9" t="str">
        <f t="shared" si="0"/>
        <v/>
      </c>
      <c r="G55" s="7">
        <f>ROUND(+Nursery!J153,0)</f>
        <v>0</v>
      </c>
      <c r="H55" s="7">
        <f>ROUND(+Nursery!F153,0)</f>
        <v>0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134</v>
      </c>
      <c r="C56" t="str">
        <f>+Nursery!B51</f>
        <v>ISLAND HOSPITAL</v>
      </c>
      <c r="D56" s="7">
        <f>ROUND(+Nursery!J51,0)</f>
        <v>15352</v>
      </c>
      <c r="E56" s="7">
        <f>ROUND(+Nursery!F51,0)</f>
        <v>732</v>
      </c>
      <c r="F56" s="9">
        <f t="shared" si="0"/>
        <v>20.97</v>
      </c>
      <c r="G56" s="7">
        <f>ROUND(+Nursery!J154,0)</f>
        <v>12980</v>
      </c>
      <c r="H56" s="7">
        <f>ROUND(+Nursery!F154,0)</f>
        <v>704</v>
      </c>
      <c r="I56" s="9">
        <f t="shared" si="1"/>
        <v>18.440000000000001</v>
      </c>
      <c r="J56" s="9"/>
      <c r="K56" s="8">
        <f t="shared" si="2"/>
        <v>-0.1206</v>
      </c>
    </row>
    <row r="57" spans="2:11" x14ac:dyDescent="0.25">
      <c r="B57">
        <f>+Nursery!A52</f>
        <v>137</v>
      </c>
      <c r="C57" t="str">
        <f>+Nursery!B52</f>
        <v>LINCOLN HOSPITAL</v>
      </c>
      <c r="D57" s="7">
        <f>ROUND(+Nursery!J52,0)</f>
        <v>0</v>
      </c>
      <c r="E57" s="7">
        <f>ROUND(+Nursery!F52,0)</f>
        <v>0</v>
      </c>
      <c r="F57" s="9" t="str">
        <f t="shared" si="0"/>
        <v/>
      </c>
      <c r="G57" s="7">
        <f>ROUND(+Nursery!J155,0)</f>
        <v>0</v>
      </c>
      <c r="H57" s="7">
        <f>ROUND(+Nursery!F155,0)</f>
        <v>0</v>
      </c>
      <c r="I57" s="9" t="str">
        <f t="shared" si="1"/>
        <v/>
      </c>
      <c r="J57" s="9"/>
      <c r="K57" s="8" t="str">
        <f t="shared" si="2"/>
        <v/>
      </c>
    </row>
    <row r="58" spans="2:11" x14ac:dyDescent="0.25">
      <c r="B58">
        <f>+Nursery!A53</f>
        <v>138</v>
      </c>
      <c r="C58" t="str">
        <f>+Nursery!B53</f>
        <v>SWEDISH EDMONDS</v>
      </c>
      <c r="D58" s="7">
        <f>ROUND(+Nursery!J53,0)</f>
        <v>62630</v>
      </c>
      <c r="E58" s="7">
        <f>ROUND(+Nursery!F53,0)</f>
        <v>1827</v>
      </c>
      <c r="F58" s="9">
        <f t="shared" si="0"/>
        <v>34.28</v>
      </c>
      <c r="G58" s="7">
        <f>ROUND(+Nursery!J156,0)</f>
        <v>66430</v>
      </c>
      <c r="H58" s="7">
        <f>ROUND(+Nursery!F156,0)</f>
        <v>1919</v>
      </c>
      <c r="I58" s="9">
        <f t="shared" si="1"/>
        <v>34.619999999999997</v>
      </c>
      <c r="J58" s="9"/>
      <c r="K58" s="8">
        <f t="shared" si="2"/>
        <v>9.9000000000000008E-3</v>
      </c>
    </row>
    <row r="59" spans="2:11" x14ac:dyDescent="0.25">
      <c r="B59">
        <f>+Nursery!A54</f>
        <v>139</v>
      </c>
      <c r="C59" t="str">
        <f>+Nursery!B54</f>
        <v>PROVIDENCE HOLY FAMILY HOSPITAL</v>
      </c>
      <c r="D59" s="7">
        <f>ROUND(+Nursery!J54,0)</f>
        <v>0</v>
      </c>
      <c r="E59" s="7">
        <f>ROUND(+Nursery!F54,0)</f>
        <v>0</v>
      </c>
      <c r="F59" s="9" t="str">
        <f t="shared" si="0"/>
        <v/>
      </c>
      <c r="G59" s="7">
        <f>ROUND(+Nursery!J157,0)</f>
        <v>0</v>
      </c>
      <c r="H59" s="7">
        <f>ROUND(+Nursery!F157,0)</f>
        <v>2981</v>
      </c>
      <c r="I59" s="9" t="str">
        <f t="shared" si="1"/>
        <v/>
      </c>
      <c r="J59" s="9"/>
      <c r="K59" s="8" t="str">
        <f t="shared" si="2"/>
        <v/>
      </c>
    </row>
    <row r="60" spans="2:11" x14ac:dyDescent="0.25">
      <c r="B60">
        <f>+Nursery!A55</f>
        <v>140</v>
      </c>
      <c r="C60" t="str">
        <f>+Nursery!B55</f>
        <v>KITTITAS VALLEY HEALTHCARE</v>
      </c>
      <c r="D60" s="7">
        <f>ROUND(+Nursery!J55,0)</f>
        <v>15301</v>
      </c>
      <c r="E60" s="7">
        <f>ROUND(+Nursery!F55,0)</f>
        <v>617</v>
      </c>
      <c r="F60" s="9">
        <f t="shared" si="0"/>
        <v>24.8</v>
      </c>
      <c r="G60" s="7">
        <f>ROUND(+Nursery!J158,0)</f>
        <v>28046</v>
      </c>
      <c r="H60" s="7">
        <f>ROUND(+Nursery!F158,0)</f>
        <v>478</v>
      </c>
      <c r="I60" s="9">
        <f t="shared" si="1"/>
        <v>58.67</v>
      </c>
      <c r="J60" s="9"/>
      <c r="K60" s="8">
        <f t="shared" si="2"/>
        <v>1.3656999999999999</v>
      </c>
    </row>
    <row r="61" spans="2:11" x14ac:dyDescent="0.25">
      <c r="B61">
        <f>+Nursery!A56</f>
        <v>141</v>
      </c>
      <c r="C61" t="str">
        <f>+Nursery!B56</f>
        <v>DAYTON GENERAL HOSPITAL</v>
      </c>
      <c r="D61" s="7">
        <f>ROUND(+Nursery!J56,0)</f>
        <v>0</v>
      </c>
      <c r="E61" s="7">
        <f>ROUND(+Nursery!F56,0)</f>
        <v>0</v>
      </c>
      <c r="F61" s="9" t="str">
        <f t="shared" si="0"/>
        <v/>
      </c>
      <c r="G61" s="7">
        <f>ROUND(+Nursery!J159,0)</f>
        <v>0</v>
      </c>
      <c r="H61" s="7">
        <f>ROUND(+Nursery!F159,0)</f>
        <v>0</v>
      </c>
      <c r="I61" s="9" t="str">
        <f t="shared" si="1"/>
        <v/>
      </c>
      <c r="J61" s="9"/>
      <c r="K61" s="8" t="str">
        <f t="shared" si="2"/>
        <v/>
      </c>
    </row>
    <row r="62" spans="2:11" x14ac:dyDescent="0.25">
      <c r="B62">
        <f>+Nursery!A57</f>
        <v>142</v>
      </c>
      <c r="C62" t="str">
        <f>+Nursery!B57</f>
        <v>HARRISON MEDICAL CENTER</v>
      </c>
      <c r="D62" s="7">
        <f>ROUND(+Nursery!J57,0)</f>
        <v>591318</v>
      </c>
      <c r="E62" s="7">
        <f>ROUND(+Nursery!F57,0)</f>
        <v>3468</v>
      </c>
      <c r="F62" s="9">
        <f t="shared" si="0"/>
        <v>170.51</v>
      </c>
      <c r="G62" s="7">
        <f>ROUND(+Nursery!J160,0)</f>
        <v>610851</v>
      </c>
      <c r="H62" s="7">
        <f>ROUND(+Nursery!F160,0)</f>
        <v>3618</v>
      </c>
      <c r="I62" s="9">
        <f t="shared" si="1"/>
        <v>168.84</v>
      </c>
      <c r="J62" s="9"/>
      <c r="K62" s="8">
        <f t="shared" si="2"/>
        <v>-9.7999999999999997E-3</v>
      </c>
    </row>
    <row r="63" spans="2:11" x14ac:dyDescent="0.25">
      <c r="B63">
        <f>+Nursery!A58</f>
        <v>145</v>
      </c>
      <c r="C63" t="str">
        <f>+Nursery!B58</f>
        <v>PEACEHEALTH ST JOSEPH MEDICAL CENTER</v>
      </c>
      <c r="D63" s="7">
        <f>ROUND(+Nursery!J58,0)</f>
        <v>7720</v>
      </c>
      <c r="E63" s="7">
        <f>ROUND(+Nursery!F58,0)</f>
        <v>3535</v>
      </c>
      <c r="F63" s="9">
        <f t="shared" si="0"/>
        <v>2.1800000000000002</v>
      </c>
      <c r="G63" s="7">
        <f>ROUND(+Nursery!J161,0)</f>
        <v>66233</v>
      </c>
      <c r="H63" s="7">
        <f>ROUND(+Nursery!F161,0)</f>
        <v>3532</v>
      </c>
      <c r="I63" s="9">
        <f t="shared" si="1"/>
        <v>18.75</v>
      </c>
      <c r="J63" s="9"/>
      <c r="K63" s="8">
        <f t="shared" si="2"/>
        <v>7.6009000000000002</v>
      </c>
    </row>
    <row r="64" spans="2:11" x14ac:dyDescent="0.25">
      <c r="B64">
        <f>+Nursery!A59</f>
        <v>147</v>
      </c>
      <c r="C64" t="str">
        <f>+Nursery!B59</f>
        <v>MID VALLEY HOSPITAL</v>
      </c>
      <c r="D64" s="7">
        <f>ROUND(+Nursery!J59,0)</f>
        <v>0</v>
      </c>
      <c r="E64" s="7">
        <f>ROUND(+Nursery!F59,0)</f>
        <v>353</v>
      </c>
      <c r="F64" s="9" t="str">
        <f t="shared" si="0"/>
        <v/>
      </c>
      <c r="G64" s="7">
        <f>ROUND(+Nursery!J162,0)</f>
        <v>0</v>
      </c>
      <c r="H64" s="7">
        <f>ROUND(+Nursery!F162,0)</f>
        <v>358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148</v>
      </c>
      <c r="C65" t="str">
        <f>+Nursery!B60</f>
        <v>KINDRED HOSPITAL SEATTLE - NORTHGATE</v>
      </c>
      <c r="D65" s="7">
        <f>ROUND(+Nursery!J60,0)</f>
        <v>0</v>
      </c>
      <c r="E65" s="7">
        <f>ROUND(+Nursery!F60,0)</f>
        <v>0</v>
      </c>
      <c r="F65" s="9" t="str">
        <f t="shared" si="0"/>
        <v/>
      </c>
      <c r="G65" s="7">
        <f>ROUND(+Nursery!J163,0)</f>
        <v>0</v>
      </c>
      <c r="H65" s="7">
        <f>ROUND(+Nursery!F163,0)</f>
        <v>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150</v>
      </c>
      <c r="C66" t="str">
        <f>+Nursery!B61</f>
        <v>COULEE MEDICAL CENTER</v>
      </c>
      <c r="D66" s="7">
        <f>ROUND(+Nursery!J61,0)</f>
        <v>739</v>
      </c>
      <c r="E66" s="7">
        <f>ROUND(+Nursery!F61,0)</f>
        <v>84</v>
      </c>
      <c r="F66" s="9">
        <f t="shared" si="0"/>
        <v>8.8000000000000007</v>
      </c>
      <c r="G66" s="7">
        <f>ROUND(+Nursery!J164,0)</f>
        <v>1839</v>
      </c>
      <c r="H66" s="7">
        <f>ROUND(+Nursery!F164,0)</f>
        <v>128</v>
      </c>
      <c r="I66" s="9">
        <f t="shared" si="1"/>
        <v>14.37</v>
      </c>
      <c r="J66" s="9"/>
      <c r="K66" s="8">
        <f t="shared" si="2"/>
        <v>0.63300000000000001</v>
      </c>
    </row>
    <row r="67" spans="2:11" x14ac:dyDescent="0.25">
      <c r="B67">
        <f>+Nursery!A62</f>
        <v>152</v>
      </c>
      <c r="C67" t="str">
        <f>+Nursery!B62</f>
        <v>MASON GENERAL HOSPITAL</v>
      </c>
      <c r="D67" s="7">
        <f>ROUND(+Nursery!J62,0)</f>
        <v>24163</v>
      </c>
      <c r="E67" s="7">
        <f>ROUND(+Nursery!F62,0)</f>
        <v>544</v>
      </c>
      <c r="F67" s="9">
        <f t="shared" si="0"/>
        <v>44.42</v>
      </c>
      <c r="G67" s="7">
        <f>ROUND(+Nursery!J165,0)</f>
        <v>21049</v>
      </c>
      <c r="H67" s="7">
        <f>ROUND(+Nursery!F165,0)</f>
        <v>604</v>
      </c>
      <c r="I67" s="9">
        <f t="shared" si="1"/>
        <v>34.85</v>
      </c>
      <c r="J67" s="9"/>
      <c r="K67" s="8">
        <f t="shared" si="2"/>
        <v>-0.21540000000000001</v>
      </c>
    </row>
    <row r="68" spans="2:11" x14ac:dyDescent="0.25">
      <c r="B68">
        <f>+Nursery!A63</f>
        <v>153</v>
      </c>
      <c r="C68" t="str">
        <f>+Nursery!B63</f>
        <v>WHITMAN HOSPITAL AND MEDICAL CENTER</v>
      </c>
      <c r="D68" s="7">
        <f>ROUND(+Nursery!J63,0)</f>
        <v>207</v>
      </c>
      <c r="E68" s="7">
        <f>ROUND(+Nursery!F63,0)</f>
        <v>67</v>
      </c>
      <c r="F68" s="9">
        <f t="shared" si="0"/>
        <v>3.09</v>
      </c>
      <c r="G68" s="7">
        <f>ROUND(+Nursery!J166,0)</f>
        <v>43</v>
      </c>
      <c r="H68" s="7">
        <f>ROUND(+Nursery!F166,0)</f>
        <v>69</v>
      </c>
      <c r="I68" s="9">
        <f t="shared" si="1"/>
        <v>0.62</v>
      </c>
      <c r="J68" s="9"/>
      <c r="K68" s="8">
        <f t="shared" si="2"/>
        <v>-0.7994</v>
      </c>
    </row>
    <row r="69" spans="2:11" x14ac:dyDescent="0.25">
      <c r="B69">
        <f>+Nursery!A64</f>
        <v>155</v>
      </c>
      <c r="C69" t="str">
        <f>+Nursery!B64</f>
        <v>UW MEDICINE/VALLEY MEDICAL CENTER</v>
      </c>
      <c r="D69" s="7">
        <f>ROUND(+Nursery!J64,0)</f>
        <v>0</v>
      </c>
      <c r="E69" s="7">
        <f>ROUND(+Nursery!F64,0)</f>
        <v>0</v>
      </c>
      <c r="F69" s="9" t="str">
        <f t="shared" si="0"/>
        <v/>
      </c>
      <c r="G69" s="7">
        <f>ROUND(+Nursery!J167,0)</f>
        <v>0</v>
      </c>
      <c r="H69" s="7">
        <f>ROUND(+Nursery!F167,0)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+Nursery!A65</f>
        <v>156</v>
      </c>
      <c r="C70" t="str">
        <f>+Nursery!B65</f>
        <v>WHIDBEYHEALTH MEDICAL CENTER</v>
      </c>
      <c r="D70" s="7">
        <f>ROUND(+Nursery!J65,0)</f>
        <v>12741</v>
      </c>
      <c r="E70" s="7">
        <f>ROUND(+Nursery!F65,0)</f>
        <v>374</v>
      </c>
      <c r="F70" s="9">
        <f t="shared" si="0"/>
        <v>34.07</v>
      </c>
      <c r="G70" s="7">
        <f>ROUND(+Nursery!J168,0)</f>
        <v>5022</v>
      </c>
      <c r="H70" s="7">
        <f>ROUND(+Nursery!F168,0)</f>
        <v>328</v>
      </c>
      <c r="I70" s="9">
        <f t="shared" si="1"/>
        <v>15.31</v>
      </c>
      <c r="J70" s="9"/>
      <c r="K70" s="8">
        <f t="shared" si="2"/>
        <v>-0.55059999999999998</v>
      </c>
    </row>
    <row r="71" spans="2:11" x14ac:dyDescent="0.25">
      <c r="B71">
        <f>+Nursery!A66</f>
        <v>157</v>
      </c>
      <c r="C71" t="str">
        <f>+Nursery!B66</f>
        <v>ST LUKES REHABILIATION INSTITUTE</v>
      </c>
      <c r="D71" s="7">
        <f>ROUND(+Nursery!J66,0)</f>
        <v>0</v>
      </c>
      <c r="E71" s="7">
        <f>ROUND(+Nursery!F66,0)</f>
        <v>0</v>
      </c>
      <c r="F71" s="9" t="str">
        <f t="shared" si="0"/>
        <v/>
      </c>
      <c r="G71" s="7">
        <f>ROUND(+Nursery!J169,0)</f>
        <v>0</v>
      </c>
      <c r="H71" s="7">
        <f>ROUND(+Nursery!F169,0)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158</v>
      </c>
      <c r="C72" t="str">
        <f>+Nursery!B67</f>
        <v>CASCADE MEDICAL CENTER</v>
      </c>
      <c r="D72" s="7">
        <f>ROUND(+Nursery!J67,0)</f>
        <v>0</v>
      </c>
      <c r="E72" s="7">
        <f>ROUND(+Nursery!F67,0)</f>
        <v>0</v>
      </c>
      <c r="F72" s="9" t="str">
        <f t="shared" si="0"/>
        <v/>
      </c>
      <c r="G72" s="7">
        <f>ROUND(+Nursery!J170,0)</f>
        <v>0</v>
      </c>
      <c r="H72" s="7">
        <f>ROUND(+Nursery!F170,0)</f>
        <v>0</v>
      </c>
      <c r="I72" s="9" t="str">
        <f t="shared" si="1"/>
        <v/>
      </c>
      <c r="J72" s="9"/>
      <c r="K72" s="8" t="str">
        <f t="shared" si="2"/>
        <v/>
      </c>
    </row>
    <row r="73" spans="2:11" x14ac:dyDescent="0.25">
      <c r="B73">
        <f>+Nursery!A68</f>
        <v>159</v>
      </c>
      <c r="C73" t="str">
        <f>+Nursery!B68</f>
        <v>PROVIDENCE ST PETER HOSPITAL</v>
      </c>
      <c r="D73" s="7">
        <f>ROUND(+Nursery!J68,0)</f>
        <v>59285</v>
      </c>
      <c r="E73" s="7">
        <f>ROUND(+Nursery!F68,0)</f>
        <v>4854</v>
      </c>
      <c r="F73" s="9">
        <f t="shared" si="0"/>
        <v>12.21</v>
      </c>
      <c r="G73" s="7">
        <f>ROUND(+Nursery!J171,0)</f>
        <v>56036</v>
      </c>
      <c r="H73" s="7">
        <f>ROUND(+Nursery!F171,0)</f>
        <v>4650</v>
      </c>
      <c r="I73" s="9">
        <f t="shared" si="1"/>
        <v>12.05</v>
      </c>
      <c r="J73" s="9"/>
      <c r="K73" s="8">
        <f t="shared" si="2"/>
        <v>-1.3100000000000001E-2</v>
      </c>
    </row>
    <row r="74" spans="2:11" x14ac:dyDescent="0.25">
      <c r="B74">
        <f>+Nursery!A69</f>
        <v>161</v>
      </c>
      <c r="C74" t="str">
        <f>+Nursery!B69</f>
        <v>KADLEC REGIONAL MEDICAL CENTER</v>
      </c>
      <c r="D74" s="7">
        <f>ROUND(+Nursery!J69,0)</f>
        <v>0</v>
      </c>
      <c r="E74" s="7">
        <f>ROUND(+Nursery!F69,0)</f>
        <v>0</v>
      </c>
      <c r="F74" s="9" t="str">
        <f t="shared" si="0"/>
        <v/>
      </c>
      <c r="G74" s="7">
        <f>ROUND(+Nursery!J172,0)</f>
        <v>0</v>
      </c>
      <c r="H74" s="7">
        <f>ROUND(+Nursery!F172,0)</f>
        <v>4761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162</v>
      </c>
      <c r="C75" t="str">
        <f>+Nursery!B70</f>
        <v>PROVIDENCE SACRED HEART MEDICAL CENTER</v>
      </c>
      <c r="D75" s="7">
        <f>ROUND(+Nursery!J70,0)</f>
        <v>0</v>
      </c>
      <c r="E75" s="7">
        <f>ROUND(+Nursery!F70,0)</f>
        <v>4202</v>
      </c>
      <c r="F75" s="9" t="str">
        <f t="shared" ref="F75:F110" si="3">IF(D75=0,"",IF(E75=0,"",ROUND(D75/E75,2)))</f>
        <v/>
      </c>
      <c r="G75" s="7">
        <f>ROUND(+Nursery!J173,0)</f>
        <v>0</v>
      </c>
      <c r="H75" s="7">
        <f>ROUND(+Nursery!F173,0)</f>
        <v>4184</v>
      </c>
      <c r="I75" s="9" t="str">
        <f t="shared" ref="I75:I110" si="4">IF(G75=0,"",IF(H75=0,"",ROUND(G75/H75,2)))</f>
        <v/>
      </c>
      <c r="J75" s="9"/>
      <c r="K75" s="8" t="str">
        <f t="shared" ref="K75:K110" si="5">IF(D75=0,"",IF(E75=0,"",IF(G75=0,"",IF(H75=0,"",ROUND(I75/F75-1,4)))))</f>
        <v/>
      </c>
    </row>
    <row r="76" spans="2:11" x14ac:dyDescent="0.25">
      <c r="B76">
        <f>+Nursery!A71</f>
        <v>164</v>
      </c>
      <c r="C76" t="str">
        <f>+Nursery!B71</f>
        <v>EVERGREENHEALTH MEDICAL CENTER</v>
      </c>
      <c r="D76" s="7">
        <f>ROUND(+Nursery!J71,0)</f>
        <v>0</v>
      </c>
      <c r="E76" s="7">
        <f>ROUND(+Nursery!F71,0)</f>
        <v>0</v>
      </c>
      <c r="F76" s="9" t="str">
        <f t="shared" si="3"/>
        <v/>
      </c>
      <c r="G76" s="7">
        <f>ROUND(+Nursery!J174,0)</f>
        <v>0</v>
      </c>
      <c r="H76" s="7">
        <f>ROUND(+Nursery!F174,0)</f>
        <v>0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165</v>
      </c>
      <c r="C77" t="str">
        <f>+Nursery!B72</f>
        <v>LAKE CHELAN COMMUNITY HOSPITAL</v>
      </c>
      <c r="D77" s="7">
        <f>ROUND(+Nursery!J72,0)</f>
        <v>5931</v>
      </c>
      <c r="E77" s="7">
        <f>ROUND(+Nursery!F72,0)</f>
        <v>137</v>
      </c>
      <c r="F77" s="9">
        <f t="shared" si="3"/>
        <v>43.29</v>
      </c>
      <c r="G77" s="7">
        <f>ROUND(+Nursery!J175,0)</f>
        <v>7350</v>
      </c>
      <c r="H77" s="7">
        <f>ROUND(+Nursery!F175,0)</f>
        <v>180</v>
      </c>
      <c r="I77" s="9">
        <f t="shared" si="4"/>
        <v>40.83</v>
      </c>
      <c r="J77" s="9"/>
      <c r="K77" s="8">
        <f t="shared" si="5"/>
        <v>-5.6800000000000003E-2</v>
      </c>
    </row>
    <row r="78" spans="2:11" x14ac:dyDescent="0.25">
      <c r="B78">
        <f>+Nursery!A73</f>
        <v>167</v>
      </c>
      <c r="C78" t="str">
        <f>+Nursery!B73</f>
        <v>FERRY COUNTY MEMORIAL HOSPITAL</v>
      </c>
      <c r="D78" s="7">
        <f>ROUND(+Nursery!J73,0)</f>
        <v>0</v>
      </c>
      <c r="E78" s="7">
        <f>ROUND(+Nursery!F73,0)</f>
        <v>0</v>
      </c>
      <c r="F78" s="9" t="str">
        <f t="shared" si="3"/>
        <v/>
      </c>
      <c r="G78" s="7">
        <f>ROUND(+Nursery!J176,0)</f>
        <v>0</v>
      </c>
      <c r="H78" s="7">
        <f>ROUND(+Nursery!F176,0)</f>
        <v>0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+Nursery!A74</f>
        <v>168</v>
      </c>
      <c r="C79" t="str">
        <f>+Nursery!B74</f>
        <v>CENTRAL WASHINGTON HOSPITAL</v>
      </c>
      <c r="D79" s="7">
        <f>ROUND(+Nursery!J74,0)</f>
        <v>68</v>
      </c>
      <c r="E79" s="7">
        <f>ROUND(+Nursery!F74,0)</f>
        <v>2145</v>
      </c>
      <c r="F79" s="9">
        <f t="shared" si="3"/>
        <v>0.03</v>
      </c>
      <c r="G79" s="7">
        <f>ROUND(+Nursery!J177,0)</f>
        <v>0</v>
      </c>
      <c r="H79" s="7">
        <f>ROUND(+Nursery!F177,0)</f>
        <v>1940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170</v>
      </c>
      <c r="C80" t="str">
        <f>+Nursery!B75</f>
        <v>PEACEHEALTH SOUTHWEST MEDICAL CENTER</v>
      </c>
      <c r="D80" s="7">
        <f>ROUND(+Nursery!J75,0)</f>
        <v>0</v>
      </c>
      <c r="E80" s="7">
        <f>ROUND(+Nursery!F75,0)</f>
        <v>0</v>
      </c>
      <c r="F80" s="9" t="str">
        <f t="shared" si="3"/>
        <v/>
      </c>
      <c r="G80" s="7">
        <f>ROUND(+Nursery!J178,0)</f>
        <v>0</v>
      </c>
      <c r="H80" s="7">
        <f>ROUND(+Nursery!F178,0)</f>
        <v>0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172</v>
      </c>
      <c r="C81" t="str">
        <f>+Nursery!B76</f>
        <v>PULLMAN REGIONAL HOSPITAL</v>
      </c>
      <c r="D81" s="7">
        <f>ROUND(+Nursery!J76,0)</f>
        <v>0</v>
      </c>
      <c r="E81" s="7">
        <f>ROUND(+Nursery!F76,0)</f>
        <v>874</v>
      </c>
      <c r="F81" s="9" t="str">
        <f t="shared" si="3"/>
        <v/>
      </c>
      <c r="G81" s="7">
        <f>ROUND(+Nursery!J179,0)</f>
        <v>0</v>
      </c>
      <c r="H81" s="7">
        <f>ROUND(+Nursery!F179,0)</f>
        <v>818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173</v>
      </c>
      <c r="C82" t="str">
        <f>+Nursery!B77</f>
        <v>MORTON GENERAL HOSPITAL</v>
      </c>
      <c r="D82" s="7">
        <f>ROUND(+Nursery!J77,0)</f>
        <v>0</v>
      </c>
      <c r="E82" s="7">
        <f>ROUND(+Nursery!F77,0)</f>
        <v>0</v>
      </c>
      <c r="F82" s="9" t="str">
        <f t="shared" si="3"/>
        <v/>
      </c>
      <c r="G82" s="7">
        <f>ROUND(+Nursery!J180,0)</f>
        <v>0</v>
      </c>
      <c r="H82" s="7">
        <f>ROUND(+Nursery!F180,0)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175</v>
      </c>
      <c r="C83" t="str">
        <f>+Nursery!B78</f>
        <v>MARY BRIDGE CHILDRENS HEALTH CENTER</v>
      </c>
      <c r="D83" s="7">
        <f>ROUND(+Nursery!J78,0)</f>
        <v>0</v>
      </c>
      <c r="E83" s="7">
        <f>ROUND(+Nursery!F78,0)</f>
        <v>0</v>
      </c>
      <c r="F83" s="9" t="str">
        <f t="shared" si="3"/>
        <v/>
      </c>
      <c r="G83" s="7">
        <f>ROUND(+Nursery!J181,0)</f>
        <v>0</v>
      </c>
      <c r="H83" s="7">
        <f>ROUND(+Nursery!F181,0)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176</v>
      </c>
      <c r="C84" t="str">
        <f>+Nursery!B79</f>
        <v>TACOMA GENERAL/ALLENMORE HOSPITAL</v>
      </c>
      <c r="D84" s="7">
        <f>ROUND(+Nursery!J79,0)</f>
        <v>0</v>
      </c>
      <c r="E84" s="7">
        <f>ROUND(+Nursery!F79,0)</f>
        <v>0</v>
      </c>
      <c r="F84" s="9" t="str">
        <f t="shared" si="3"/>
        <v/>
      </c>
      <c r="G84" s="7">
        <f>ROUND(+Nursery!J182,0)</f>
        <v>0</v>
      </c>
      <c r="H84" s="7">
        <f>ROUND(+Nursery!F182,0)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180</v>
      </c>
      <c r="C85" t="str">
        <f>+Nursery!B80</f>
        <v>MULTICARE VALLEY HOSPITAL</v>
      </c>
      <c r="D85" s="7">
        <f>ROUND(+Nursery!J80,0)</f>
        <v>0</v>
      </c>
      <c r="E85" s="7">
        <f>ROUND(+Nursery!F80,0)</f>
        <v>157</v>
      </c>
      <c r="F85" s="9" t="str">
        <f t="shared" si="3"/>
        <v/>
      </c>
      <c r="G85" s="7">
        <f>ROUND(+Nursery!J183,0)</f>
        <v>0</v>
      </c>
      <c r="H85" s="7">
        <f>ROUND(+Nursery!F183,0)</f>
        <v>137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183</v>
      </c>
      <c r="C86" t="str">
        <f>+Nursery!B81</f>
        <v>MULTICARE AUBURN MEDICAL CENTER</v>
      </c>
      <c r="D86" s="7">
        <f>ROUND(+Nursery!J81,0)</f>
        <v>0</v>
      </c>
      <c r="E86" s="7">
        <f>ROUND(+Nursery!F81,0)</f>
        <v>0</v>
      </c>
      <c r="F86" s="9" t="str">
        <f t="shared" si="3"/>
        <v/>
      </c>
      <c r="G86" s="7">
        <f>ROUND(+Nursery!J184,0)</f>
        <v>0</v>
      </c>
      <c r="H86" s="7">
        <f>ROUND(+Nursery!F184,0)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186</v>
      </c>
      <c r="C87" t="str">
        <f>+Nursery!B82</f>
        <v>SUMMIT PACIFIC MEDICAL CENTER</v>
      </c>
      <c r="D87" s="7">
        <f>ROUND(+Nursery!J82,0)</f>
        <v>0</v>
      </c>
      <c r="E87" s="7">
        <f>ROUND(+Nursery!F82,0)</f>
        <v>0</v>
      </c>
      <c r="F87" s="9" t="str">
        <f t="shared" si="3"/>
        <v/>
      </c>
      <c r="G87" s="7">
        <f>ROUND(+Nursery!J185,0)</f>
        <v>0</v>
      </c>
      <c r="H87" s="7">
        <f>ROUND(+Nursery!F185,0)</f>
        <v>0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+Nursery!A83</f>
        <v>191</v>
      </c>
      <c r="C88" t="str">
        <f>+Nursery!B83</f>
        <v>PROVIDENCE CENTRALIA HOSPITAL</v>
      </c>
      <c r="D88" s="7">
        <f>ROUND(+Nursery!J83,0)</f>
        <v>27037</v>
      </c>
      <c r="E88" s="7">
        <f>ROUND(+Nursery!F83,0)</f>
        <v>1072</v>
      </c>
      <c r="F88" s="9">
        <f t="shared" si="3"/>
        <v>25.22</v>
      </c>
      <c r="G88" s="7">
        <f>ROUND(+Nursery!J186,0)</f>
        <v>0</v>
      </c>
      <c r="H88" s="7">
        <f>ROUND(+Nursery!F186,0)</f>
        <v>1227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193</v>
      </c>
      <c r="C89" t="str">
        <f>+Nursery!B84</f>
        <v>PROVIDENCE MOUNT CARMEL HOSPITAL</v>
      </c>
      <c r="D89" s="7">
        <f>ROUND(+Nursery!J84,0)</f>
        <v>0</v>
      </c>
      <c r="E89" s="7">
        <f>ROUND(+Nursery!F84,0)</f>
        <v>0</v>
      </c>
      <c r="F89" s="9" t="str">
        <f t="shared" si="3"/>
        <v/>
      </c>
      <c r="G89" s="7">
        <f>ROUND(+Nursery!J187,0)</f>
        <v>0</v>
      </c>
      <c r="H89" s="7">
        <f>ROUND(+Nursery!F187,0)</f>
        <v>361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194</v>
      </c>
      <c r="C90" t="str">
        <f>+Nursery!B85</f>
        <v>PROVIDENCE ST JOSEPHS HOSPITAL</v>
      </c>
      <c r="D90" s="7">
        <f>ROUND(+Nursery!J85,0)</f>
        <v>0</v>
      </c>
      <c r="E90" s="7">
        <f>ROUND(+Nursery!F85,0)</f>
        <v>0</v>
      </c>
      <c r="F90" s="9" t="str">
        <f t="shared" si="3"/>
        <v/>
      </c>
      <c r="G90" s="7">
        <f>ROUND(+Nursery!J188,0)</f>
        <v>0</v>
      </c>
      <c r="H90" s="7">
        <f>ROUND(+Nursery!F188,0)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195</v>
      </c>
      <c r="C91" t="str">
        <f>+Nursery!B86</f>
        <v>SNOQUALMIE VALLEY HOSPITAL</v>
      </c>
      <c r="D91" s="7">
        <f>ROUND(+Nursery!J86,0)</f>
        <v>0</v>
      </c>
      <c r="E91" s="7">
        <f>ROUND(+Nursery!F86,0)</f>
        <v>0</v>
      </c>
      <c r="F91" s="9" t="str">
        <f t="shared" si="3"/>
        <v/>
      </c>
      <c r="G91" s="7">
        <f>ROUND(+Nursery!J189,0)</f>
        <v>0</v>
      </c>
      <c r="H91" s="7">
        <f>ROUND(+Nursery!F189,0)</f>
        <v>0</v>
      </c>
      <c r="I91" s="9" t="str">
        <f t="shared" si="4"/>
        <v/>
      </c>
      <c r="J91" s="9"/>
      <c r="K91" s="8" t="str">
        <f t="shared" si="5"/>
        <v/>
      </c>
    </row>
    <row r="92" spans="2:11" x14ac:dyDescent="0.25">
      <c r="B92">
        <f>+Nursery!A87</f>
        <v>197</v>
      </c>
      <c r="C92" t="str">
        <f>+Nursery!B87</f>
        <v>CAPITAL MEDICAL CENTER</v>
      </c>
      <c r="D92" s="7">
        <f>ROUND(+Nursery!J87,0)</f>
        <v>27043</v>
      </c>
      <c r="E92" s="7">
        <f>ROUND(+Nursery!F87,0)</f>
        <v>1106</v>
      </c>
      <c r="F92" s="9">
        <f t="shared" si="3"/>
        <v>24.45</v>
      </c>
      <c r="G92" s="7">
        <f>ROUND(+Nursery!J190,0)</f>
        <v>15571</v>
      </c>
      <c r="H92" s="7">
        <f>ROUND(+Nursery!F190,0)</f>
        <v>1136</v>
      </c>
      <c r="I92" s="9">
        <f t="shared" si="4"/>
        <v>13.71</v>
      </c>
      <c r="J92" s="9"/>
      <c r="K92" s="8">
        <f t="shared" si="5"/>
        <v>-0.43930000000000002</v>
      </c>
    </row>
    <row r="93" spans="2:11" x14ac:dyDescent="0.25">
      <c r="B93">
        <f>+Nursery!A88</f>
        <v>198</v>
      </c>
      <c r="C93" t="str">
        <f>+Nursery!B88</f>
        <v>ASTRIA SUNNYSIDE HOSPITAL</v>
      </c>
      <c r="D93" s="7">
        <f>ROUND(+Nursery!J88,0)</f>
        <v>0</v>
      </c>
      <c r="E93" s="7">
        <f>ROUND(+Nursery!F88,0)</f>
        <v>865</v>
      </c>
      <c r="F93" s="9" t="str">
        <f t="shared" si="3"/>
        <v/>
      </c>
      <c r="G93" s="7">
        <f>ROUND(+Nursery!J191,0)</f>
        <v>0</v>
      </c>
      <c r="H93" s="7">
        <f>ROUND(+Nursery!F191,0)</f>
        <v>828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199</v>
      </c>
      <c r="C94" t="str">
        <f>+Nursery!B89</f>
        <v>ASTRIA TOPPENISH HOSPITAL</v>
      </c>
      <c r="D94" s="7">
        <f>ROUND(+Nursery!J89,0)</f>
        <v>0</v>
      </c>
      <c r="E94" s="7">
        <f>ROUND(+Nursery!F89,0)</f>
        <v>811</v>
      </c>
      <c r="F94" s="9" t="str">
        <f t="shared" si="3"/>
        <v/>
      </c>
      <c r="G94" s="7">
        <f>ROUND(+Nursery!J192,0)</f>
        <v>2747</v>
      </c>
      <c r="H94" s="7">
        <f>ROUND(+Nursery!F192,0)</f>
        <v>805</v>
      </c>
      <c r="I94" s="9">
        <f t="shared" si="4"/>
        <v>3.41</v>
      </c>
      <c r="J94" s="9"/>
      <c r="K94" s="8" t="str">
        <f t="shared" si="5"/>
        <v/>
      </c>
    </row>
    <row r="95" spans="2:11" x14ac:dyDescent="0.25">
      <c r="B95">
        <f>+Nursery!A90</f>
        <v>201</v>
      </c>
      <c r="C95" t="str">
        <f>+Nursery!B90</f>
        <v>ST FRANCIS COMMUNITY HOSPITAL</v>
      </c>
      <c r="D95" s="7">
        <f>ROUND(+Nursery!J90,0)</f>
        <v>0</v>
      </c>
      <c r="E95" s="7">
        <f>ROUND(+Nursery!F90,0)</f>
        <v>0</v>
      </c>
      <c r="F95" s="9" t="str">
        <f t="shared" si="3"/>
        <v/>
      </c>
      <c r="G95" s="7">
        <f>ROUND(+Nursery!J193,0)</f>
        <v>0</v>
      </c>
      <c r="H95" s="7">
        <f>ROUND(+Nursery!F193,0)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202</v>
      </c>
      <c r="C96" t="str">
        <f>+Nursery!B91</f>
        <v>REGIONAL HOSPITAL</v>
      </c>
      <c r="D96" s="7">
        <f>ROUND(+Nursery!J91,0)</f>
        <v>0</v>
      </c>
      <c r="E96" s="7">
        <f>ROUND(+Nursery!F91,0)</f>
        <v>0</v>
      </c>
      <c r="F96" s="9" t="str">
        <f t="shared" si="3"/>
        <v/>
      </c>
      <c r="G96" s="7">
        <f>ROUND(+Nursery!J194,0)</f>
        <v>0</v>
      </c>
      <c r="H96" s="7">
        <f>ROUND(+Nursery!F194,0)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204</v>
      </c>
      <c r="C97" t="str">
        <f>+Nursery!B92</f>
        <v>SEATTLE CANCER CARE ALLIANCE</v>
      </c>
      <c r="D97" s="7">
        <f>ROUND(+Nursery!J92,0)</f>
        <v>0</v>
      </c>
      <c r="E97" s="7">
        <f>ROUND(+Nursery!F92,0)</f>
        <v>0</v>
      </c>
      <c r="F97" s="9" t="str">
        <f t="shared" si="3"/>
        <v/>
      </c>
      <c r="G97" s="7">
        <f>ROUND(+Nursery!J195,0)</f>
        <v>0</v>
      </c>
      <c r="H97" s="7">
        <f>ROUND(+Nursery!F195,0)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205</v>
      </c>
      <c r="C98" t="str">
        <f>+Nursery!B93</f>
        <v>WENATCHEE VALLEY HOSPITAL</v>
      </c>
      <c r="D98" s="7">
        <f>ROUND(+Nursery!J93,0)</f>
        <v>0</v>
      </c>
      <c r="E98" s="7">
        <f>ROUND(+Nursery!F93,0)</f>
        <v>0</v>
      </c>
      <c r="F98" s="9" t="str">
        <f t="shared" si="3"/>
        <v/>
      </c>
      <c r="G98" s="7">
        <f>ROUND(+Nursery!J196,0)</f>
        <v>0</v>
      </c>
      <c r="H98" s="7">
        <f>ROUND(+Nursery!F196,0)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206</v>
      </c>
      <c r="C99" t="str">
        <f>+Nursery!B94</f>
        <v>PEACEHEALTH UNITED GENERAL MEDICAL CENTER</v>
      </c>
      <c r="D99" s="7">
        <f>ROUND(+Nursery!J94,0)</f>
        <v>0</v>
      </c>
      <c r="E99" s="7">
        <f>ROUND(+Nursery!F94,0)</f>
        <v>0</v>
      </c>
      <c r="F99" s="9" t="str">
        <f t="shared" si="3"/>
        <v/>
      </c>
      <c r="G99" s="7">
        <f>ROUND(+Nursery!J197,0)</f>
        <v>0</v>
      </c>
      <c r="H99" s="7">
        <f>ROUND(+Nursery!F197,0)</f>
        <v>0</v>
      </c>
      <c r="I99" s="9" t="str">
        <f t="shared" si="4"/>
        <v/>
      </c>
      <c r="J99" s="9"/>
      <c r="K99" s="8" t="str">
        <f t="shared" si="5"/>
        <v/>
      </c>
    </row>
    <row r="100" spans="2:11" x14ac:dyDescent="0.25">
      <c r="B100">
        <f>+Nursery!A95</f>
        <v>207</v>
      </c>
      <c r="C100" t="str">
        <f>+Nursery!B95</f>
        <v>SKAGIT REGIONAL HEALTH</v>
      </c>
      <c r="D100" s="7">
        <f>ROUND(+Nursery!J95,0)</f>
        <v>63151</v>
      </c>
      <c r="E100" s="7">
        <f>ROUND(+Nursery!F95,0)</f>
        <v>2657</v>
      </c>
      <c r="F100" s="9">
        <f t="shared" si="3"/>
        <v>23.77</v>
      </c>
      <c r="G100" s="7">
        <f>ROUND(+Nursery!J198,0)</f>
        <v>50626</v>
      </c>
      <c r="H100" s="7">
        <f>ROUND(+Nursery!F198,0)</f>
        <v>2403</v>
      </c>
      <c r="I100" s="9">
        <f t="shared" si="4"/>
        <v>21.07</v>
      </c>
      <c r="J100" s="9"/>
      <c r="K100" s="8">
        <f t="shared" si="5"/>
        <v>-0.11360000000000001</v>
      </c>
    </row>
    <row r="101" spans="2:11" x14ac:dyDescent="0.25">
      <c r="B101">
        <f>+Nursery!A96</f>
        <v>208</v>
      </c>
      <c r="C101" t="str">
        <f>+Nursery!B96</f>
        <v>LEGACY SALMON CREEK HOSPITAL</v>
      </c>
      <c r="D101" s="7">
        <f>ROUND(+Nursery!J96,0)</f>
        <v>0</v>
      </c>
      <c r="E101" s="7">
        <f>ROUND(+Nursery!F96,0)</f>
        <v>0</v>
      </c>
      <c r="F101" s="9" t="str">
        <f t="shared" si="3"/>
        <v/>
      </c>
      <c r="G101" s="7">
        <f>ROUND(+Nursery!J199,0)</f>
        <v>0</v>
      </c>
      <c r="H101" s="7">
        <f>ROUND(+Nursery!F199,0)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209</v>
      </c>
      <c r="C102" t="str">
        <f>+Nursery!B97</f>
        <v>ST ANTHONY HOSPITAL</v>
      </c>
      <c r="D102" s="7">
        <f>ROUND(+Nursery!J97,0)</f>
        <v>0</v>
      </c>
      <c r="E102" s="7">
        <f>ROUND(+Nursery!F97,0)</f>
        <v>0</v>
      </c>
      <c r="F102" s="9" t="str">
        <f t="shared" si="3"/>
        <v/>
      </c>
      <c r="G102" s="7">
        <f>ROUND(+Nursery!J200,0)</f>
        <v>0</v>
      </c>
      <c r="H102" s="7">
        <f>ROUND(+Nursery!F200,0)</f>
        <v>0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210</v>
      </c>
      <c r="C103" t="str">
        <f>+Nursery!B98</f>
        <v>SWEDISH MEDICAL CENTER - ISSAQUAH CAMPUS</v>
      </c>
      <c r="D103" s="7">
        <f>ROUND(+Nursery!J98,0)</f>
        <v>0</v>
      </c>
      <c r="E103" s="7">
        <f>ROUND(+Nursery!F98,0)</f>
        <v>2048</v>
      </c>
      <c r="F103" s="9" t="str">
        <f t="shared" si="3"/>
        <v/>
      </c>
      <c r="G103" s="7">
        <f>ROUND(+Nursery!J201,0)</f>
        <v>99250</v>
      </c>
      <c r="H103" s="7">
        <f>ROUND(+Nursery!F201,0)</f>
        <v>2517</v>
      </c>
      <c r="I103" s="9">
        <f t="shared" si="4"/>
        <v>39.43</v>
      </c>
      <c r="J103" s="9"/>
      <c r="K103" s="8" t="str">
        <f t="shared" si="5"/>
        <v/>
      </c>
    </row>
    <row r="104" spans="2:11" x14ac:dyDescent="0.25">
      <c r="B104">
        <f>+Nursery!A99</f>
        <v>211</v>
      </c>
      <c r="C104" t="str">
        <f>+Nursery!B99</f>
        <v>PEACEHEALTH PEACE ISLAND MEDICAL CENTER</v>
      </c>
      <c r="D104" s="7">
        <f>ROUND(+Nursery!J99,0)</f>
        <v>0</v>
      </c>
      <c r="E104" s="7">
        <f>ROUND(+Nursery!F99,0)</f>
        <v>0</v>
      </c>
      <c r="F104" s="9" t="str">
        <f t="shared" si="3"/>
        <v/>
      </c>
      <c r="G104" s="7">
        <f>ROUND(+Nursery!J202,0)</f>
        <v>0</v>
      </c>
      <c r="H104" s="7">
        <f>ROUND(+Nursery!F202,0)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904</v>
      </c>
      <c r="C105" t="str">
        <f>+Nursery!B100</f>
        <v>BHC FAIRFAX HOSPITAL</v>
      </c>
      <c r="D105" s="7">
        <f>ROUND(+Nursery!J100,0)</f>
        <v>0</v>
      </c>
      <c r="E105" s="7">
        <f>ROUND(+Nursery!F100,0)</f>
        <v>0</v>
      </c>
      <c r="F105" s="9" t="str">
        <f t="shared" si="3"/>
        <v/>
      </c>
      <c r="G105" s="7">
        <f>ROUND(+Nursery!J203,0)</f>
        <v>0</v>
      </c>
      <c r="H105" s="7">
        <f>ROUND(+Nursery!F203,0)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915</v>
      </c>
      <c r="C106" t="str">
        <f>+Nursery!B101</f>
        <v>LOURDES COUNSELING CENTER</v>
      </c>
      <c r="D106" s="7">
        <f>ROUND(+Nursery!J101,0)</f>
        <v>0</v>
      </c>
      <c r="E106" s="7">
        <f>ROUND(+Nursery!F101,0)</f>
        <v>0</v>
      </c>
      <c r="F106" s="9" t="str">
        <f t="shared" si="3"/>
        <v/>
      </c>
      <c r="G106" s="7">
        <f>ROUND(+Nursery!J204,0)</f>
        <v>0</v>
      </c>
      <c r="H106" s="7">
        <f>ROUND(+Nursery!F204,0)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919</v>
      </c>
      <c r="C107" t="str">
        <f>+Nursery!B102</f>
        <v>NAVOS</v>
      </c>
      <c r="D107" s="7">
        <f>ROUND(+Nursery!J102,0)</f>
        <v>0</v>
      </c>
      <c r="E107" s="7">
        <f>ROUND(+Nursery!F102,0)</f>
        <v>0</v>
      </c>
      <c r="F107" s="9" t="str">
        <f t="shared" si="3"/>
        <v/>
      </c>
      <c r="G107" s="7">
        <f>ROUND(+Nursery!J205,0)</f>
        <v>0</v>
      </c>
      <c r="H107" s="7">
        <f>ROUND(+Nursery!F205,0)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+Nursery!A103</f>
        <v>921</v>
      </c>
      <c r="C108" t="str">
        <f>+Nursery!B103</f>
        <v>CASCADE BEHAVIORAL HOSPITAL</v>
      </c>
      <c r="D108" s="7">
        <f>ROUND(+Nursery!J103,0)</f>
        <v>0</v>
      </c>
      <c r="E108" s="7">
        <f>ROUND(+Nursery!F103,0)</f>
        <v>0</v>
      </c>
      <c r="F108" s="9" t="str">
        <f t="shared" si="3"/>
        <v/>
      </c>
      <c r="G108" s="7">
        <f>ROUND(+Nursery!J206,0)</f>
        <v>0</v>
      </c>
      <c r="H108" s="7">
        <f>ROUND(+Nursery!F206,0)</f>
        <v>0</v>
      </c>
      <c r="I108" s="9" t="str">
        <f t="shared" si="4"/>
        <v/>
      </c>
      <c r="J108" s="9"/>
      <c r="K108" s="8" t="str">
        <f t="shared" si="5"/>
        <v/>
      </c>
    </row>
    <row r="109" spans="2:11" x14ac:dyDescent="0.25">
      <c r="B109">
        <f>+Nursery!A104</f>
        <v>922</v>
      </c>
      <c r="C109" t="str">
        <f>+Nursery!B104</f>
        <v>BHC FAIRFAX HOSPITAL NORTH</v>
      </c>
      <c r="D109" s="7">
        <f>ROUND(+Nursery!J104,0)</f>
        <v>0</v>
      </c>
      <c r="E109" s="7">
        <f>ROUND(+Nursery!F104,0)</f>
        <v>0</v>
      </c>
      <c r="F109" s="9" t="str">
        <f t="shared" si="3"/>
        <v/>
      </c>
      <c r="G109" s="7">
        <f>ROUND(+Nursery!J207,0)</f>
        <v>0</v>
      </c>
      <c r="H109" s="7">
        <f>ROUND(+Nursery!F207,0)</f>
        <v>0</v>
      </c>
      <c r="I109" s="9" t="str">
        <f t="shared" si="4"/>
        <v/>
      </c>
      <c r="J109" s="9"/>
      <c r="K109" s="8" t="str">
        <f t="shared" si="5"/>
        <v/>
      </c>
    </row>
    <row r="110" spans="2:11" x14ac:dyDescent="0.25">
      <c r="B110">
        <f>+Nursery!A105</f>
        <v>923</v>
      </c>
      <c r="C110" t="str">
        <f>+Nursery!B105</f>
        <v>FAIRFAX BEHAVIORAL HEALTH MONROE</v>
      </c>
      <c r="D110" s="7">
        <f>ROUND(+Nursery!J105,0)</f>
        <v>0</v>
      </c>
      <c r="E110" s="7">
        <f>ROUND(+Nursery!F105,0)</f>
        <v>0</v>
      </c>
      <c r="F110" s="9" t="str">
        <f t="shared" si="3"/>
        <v/>
      </c>
      <c r="G110" s="7">
        <f>ROUND(+Nursery!J208,0)</f>
        <v>0</v>
      </c>
      <c r="H110" s="7">
        <f>ROUND(+Nursery!F208,0)</f>
        <v>0</v>
      </c>
      <c r="I110" s="9" t="str">
        <f t="shared" si="4"/>
        <v/>
      </c>
      <c r="J110" s="9"/>
      <c r="K110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110"/>
  <sheetViews>
    <sheetView zoomScale="75" workbookViewId="0">
      <selection activeCell="B10" sqref="B10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3.109375" bestFit="1" customWidth="1"/>
    <col min="5" max="6" width="6.44140625" bestFit="1" customWidth="1"/>
    <col min="7" max="7" width="13.109375" bestFit="1" customWidth="1"/>
    <col min="8" max="9" width="6.44140625" bestFit="1" customWidth="1"/>
    <col min="10" max="10" width="2.6640625" customWidth="1"/>
    <col min="11" max="11" width="10.44140625" bestFit="1" customWidth="1"/>
  </cols>
  <sheetData>
    <row r="1" spans="1:11" x14ac:dyDescent="0.25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123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30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2015</v>
      </c>
      <c r="F7" s="3">
        <f>+E7</f>
        <v>2015</v>
      </c>
      <c r="G7" s="3"/>
      <c r="H7" s="5">
        <f>+F7+1</f>
        <v>2016</v>
      </c>
      <c r="I7" s="3">
        <f>+H7</f>
        <v>2016</v>
      </c>
    </row>
    <row r="8" spans="1:11" x14ac:dyDescent="0.25">
      <c r="A8" s="3"/>
      <c r="B8" s="3"/>
      <c r="C8" s="3"/>
      <c r="D8" s="5" t="s">
        <v>31</v>
      </c>
      <c r="F8" s="5" t="s">
        <v>5</v>
      </c>
      <c r="G8" s="5" t="s">
        <v>31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32</v>
      </c>
      <c r="E9" s="5" t="s">
        <v>9</v>
      </c>
      <c r="F9" s="5" t="s">
        <v>9</v>
      </c>
      <c r="G9" s="5" t="s">
        <v>32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ROUND(SUM(Nursery!K5:L5),0)</f>
        <v>1486</v>
      </c>
      <c r="E10" s="7">
        <f>ROUND(+Nursery!F5,0)</f>
        <v>12745</v>
      </c>
      <c r="F10" s="9">
        <f>IF(D10=0,"",IF(E10=0,"",ROUND(D10/E10,2)))</f>
        <v>0.12</v>
      </c>
      <c r="G10" s="7">
        <f>ROUND(SUM(Nursery!K108:L108),0)</f>
        <v>88964</v>
      </c>
      <c r="H10" s="7">
        <f>ROUND(+Nursery!F108,0)</f>
        <v>13415</v>
      </c>
      <c r="I10" s="9">
        <f>IF(G10=0,"",IF(H10=0,"",ROUND(G10/H10,2)))</f>
        <v>6.63</v>
      </c>
      <c r="J10" s="9"/>
      <c r="K10" s="8">
        <f>IF(D10=0,"",IF(E10=0,"",IF(G10=0,"",IF(H10=0,"",ROUND(I10/F10-1,4)))))</f>
        <v>54.25</v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ROUND(SUM(Nursery!K6:L6),0)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7">
        <f>ROUND(SUM(Nursery!K109:L109),0)</f>
        <v>0</v>
      </c>
      <c r="H11" s="7">
        <f>ROUND(+Nursery!F109,0)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ROUND(SUM(Nursery!K7:L7),0)</f>
        <v>0</v>
      </c>
      <c r="E12" s="7">
        <f>ROUND(+Nursery!F7,0)</f>
        <v>0</v>
      </c>
      <c r="F12" s="9" t="str">
        <f t="shared" si="0"/>
        <v/>
      </c>
      <c r="G12" s="7">
        <f>ROUND(SUM(Nursery!K110:L110),0)</f>
        <v>0</v>
      </c>
      <c r="H12" s="7">
        <f>ROUND(+Nursery!F110,0)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ROUND(SUM(Nursery!K8:L8),0)</f>
        <v>0</v>
      </c>
      <c r="E13" s="7">
        <f>ROUND(+Nursery!F8,0)</f>
        <v>0</v>
      </c>
      <c r="F13" s="9" t="str">
        <f t="shared" si="0"/>
        <v/>
      </c>
      <c r="G13" s="7">
        <f>ROUND(SUM(Nursery!K111:L111),0)</f>
        <v>0</v>
      </c>
      <c r="H13" s="7">
        <f>ROUND(+Nursery!F111,0)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ROUND(SUM(Nursery!K9:L9),0)</f>
        <v>0</v>
      </c>
      <c r="E14" s="7">
        <f>ROUND(+Nursery!F9,0)</f>
        <v>0</v>
      </c>
      <c r="F14" s="9" t="str">
        <f t="shared" si="0"/>
        <v/>
      </c>
      <c r="G14" s="7">
        <f>ROUND(SUM(Nursery!K112:L112),0)</f>
        <v>0</v>
      </c>
      <c r="H14" s="7">
        <f>ROUND(+Nursery!F112,0)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ROUND(SUM(Nursery!K10:L10),0)</f>
        <v>0</v>
      </c>
      <c r="E15" s="7">
        <f>ROUND(+Nursery!F10,0)</f>
        <v>299</v>
      </c>
      <c r="F15" s="9" t="str">
        <f t="shared" si="0"/>
        <v/>
      </c>
      <c r="G15" s="7">
        <f>ROUND(SUM(Nursery!K113:L113),0)</f>
        <v>0</v>
      </c>
      <c r="H15" s="7">
        <f>ROUND(+Nursery!F113,0)</f>
        <v>0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ROUND(SUM(Nursery!K11:L11),0)</f>
        <v>0</v>
      </c>
      <c r="E16" s="7">
        <f>ROUND(+Nursery!F11,0)</f>
        <v>112</v>
      </c>
      <c r="F16" s="9" t="str">
        <f t="shared" si="0"/>
        <v/>
      </c>
      <c r="G16" s="7">
        <f>ROUND(SUM(Nursery!K114:L114),0)</f>
        <v>0</v>
      </c>
      <c r="H16" s="7">
        <f>ROUND(+Nursery!F114,0)</f>
        <v>0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ROUND(SUM(Nursery!K12:L12),0)</f>
        <v>0</v>
      </c>
      <c r="E17" s="7">
        <f>ROUND(+Nursery!F12,0)</f>
        <v>0</v>
      </c>
      <c r="F17" s="9" t="str">
        <f t="shared" si="0"/>
        <v/>
      </c>
      <c r="G17" s="7">
        <f>ROUND(SUM(Nursery!K115:L115),0)</f>
        <v>0</v>
      </c>
      <c r="H17" s="7">
        <f>ROUND(+Nursery!F115,0)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ROUND(SUM(Nursery!K13:L13),0)</f>
        <v>0</v>
      </c>
      <c r="E18" s="7">
        <f>ROUND(+Nursery!F13,0)</f>
        <v>137</v>
      </c>
      <c r="F18" s="9" t="str">
        <f t="shared" si="0"/>
        <v/>
      </c>
      <c r="G18" s="7">
        <f>ROUND(SUM(Nursery!K116:L116),0)</f>
        <v>0</v>
      </c>
      <c r="H18" s="7">
        <f>ROUND(+Nursery!F116,0)</f>
        <v>171</v>
      </c>
      <c r="I18" s="9" t="str">
        <f t="shared" si="1"/>
        <v/>
      </c>
      <c r="J18" s="9"/>
      <c r="K18" s="8" t="str">
        <f t="shared" si="2"/>
        <v/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ROUND(SUM(Nursery!K14:L14),0)</f>
        <v>33</v>
      </c>
      <c r="E19" s="7">
        <f>ROUND(+Nursery!F14,0)</f>
        <v>1733</v>
      </c>
      <c r="F19" s="9">
        <f t="shared" si="0"/>
        <v>0.02</v>
      </c>
      <c r="G19" s="7">
        <f>ROUND(SUM(Nursery!K117:L117),0)</f>
        <v>925</v>
      </c>
      <c r="H19" s="7">
        <f>ROUND(+Nursery!F117,0)</f>
        <v>1709</v>
      </c>
      <c r="I19" s="9">
        <f t="shared" si="1"/>
        <v>0.54</v>
      </c>
      <c r="J19" s="9"/>
      <c r="K19" s="8">
        <f t="shared" si="2"/>
        <v>26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ROUND(SUM(Nursery!K15:L15),0)</f>
        <v>0</v>
      </c>
      <c r="E20" s="7">
        <f>ROUND(+Nursery!F15,0)</f>
        <v>0</v>
      </c>
      <c r="F20" s="9" t="str">
        <f t="shared" si="0"/>
        <v/>
      </c>
      <c r="G20" s="7">
        <f>ROUND(SUM(Nursery!K118:L118),0)</f>
        <v>0</v>
      </c>
      <c r="H20" s="7">
        <f>ROUND(+Nursery!F118,0)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ROUND(SUM(Nursery!K16:L16),0)</f>
        <v>287100</v>
      </c>
      <c r="E21" s="7">
        <f>ROUND(+Nursery!F16,0)</f>
        <v>9183</v>
      </c>
      <c r="F21" s="9">
        <f t="shared" si="0"/>
        <v>31.26</v>
      </c>
      <c r="G21" s="7">
        <f>ROUND(SUM(Nursery!K119:L119),0)</f>
        <v>334632</v>
      </c>
      <c r="H21" s="7">
        <f>ROUND(+Nursery!F119,0)</f>
        <v>10211</v>
      </c>
      <c r="I21" s="9">
        <f t="shared" si="1"/>
        <v>32.770000000000003</v>
      </c>
      <c r="J21" s="9"/>
      <c r="K21" s="8">
        <f t="shared" si="2"/>
        <v>4.8300000000000003E-2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ROUND(SUM(Nursery!K17:L17),0)</f>
        <v>0</v>
      </c>
      <c r="E22" s="7">
        <f>ROUND(+Nursery!F17,0)</f>
        <v>472</v>
      </c>
      <c r="F22" s="9" t="str">
        <f t="shared" si="0"/>
        <v/>
      </c>
      <c r="G22" s="7">
        <f>ROUND(SUM(Nursery!K120:L120),0)</f>
        <v>0</v>
      </c>
      <c r="H22" s="7">
        <f>ROUND(+Nursery!F120,0)</f>
        <v>532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MULTICARE DEACONESS HOSPITAL</v>
      </c>
      <c r="D23" s="7">
        <f>ROUND(SUM(Nursery!K18:L18),0)</f>
        <v>0</v>
      </c>
      <c r="E23" s="7">
        <f>ROUND(+Nursery!F18,0)</f>
        <v>2199</v>
      </c>
      <c r="F23" s="9" t="str">
        <f t="shared" si="0"/>
        <v/>
      </c>
      <c r="G23" s="7">
        <f>ROUND(SUM(Nursery!K121:L121),0)</f>
        <v>0</v>
      </c>
      <c r="H23" s="7">
        <f>ROUND(+Nursery!F121,0)</f>
        <v>2459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ROUND(SUM(Nursery!K19:L19),0)</f>
        <v>13969</v>
      </c>
      <c r="E24" s="7">
        <f>ROUND(+Nursery!F19,0)</f>
        <v>986</v>
      </c>
      <c r="F24" s="9">
        <f t="shared" si="0"/>
        <v>14.17</v>
      </c>
      <c r="G24" s="7">
        <f>ROUND(SUM(Nursery!K122:L122),0)</f>
        <v>38059</v>
      </c>
      <c r="H24" s="7">
        <f>ROUND(+Nursery!F122,0)</f>
        <v>944</v>
      </c>
      <c r="I24" s="9">
        <f t="shared" si="1"/>
        <v>40.32</v>
      </c>
      <c r="J24" s="9"/>
      <c r="K24" s="8">
        <f t="shared" si="2"/>
        <v>1.8453999999999999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ROUND(SUM(Nursery!K20:L20),0)</f>
        <v>11</v>
      </c>
      <c r="E25" s="7">
        <f>ROUND(+Nursery!F20,0)</f>
        <v>2708</v>
      </c>
      <c r="F25" s="9">
        <f t="shared" si="0"/>
        <v>0</v>
      </c>
      <c r="G25" s="7">
        <f>ROUND(SUM(Nursery!K123:L123),0)</f>
        <v>0</v>
      </c>
      <c r="H25" s="7">
        <f>ROUND(+Nursery!F123,0)</f>
        <v>2982</v>
      </c>
      <c r="I25" s="9" t="str">
        <f t="shared" si="1"/>
        <v/>
      </c>
      <c r="J25" s="9"/>
      <c r="K25" s="8" t="str">
        <f t="shared" si="2"/>
        <v/>
      </c>
    </row>
    <row r="26" spans="2:11" x14ac:dyDescent="0.25">
      <c r="B26">
        <f>+Nursery!A21</f>
        <v>42</v>
      </c>
      <c r="C26" t="str">
        <f>+Nursery!B21</f>
        <v>SHRINERS HOSPITAL FOR CHILDREN</v>
      </c>
      <c r="D26" s="7">
        <f>ROUND(SUM(Nursery!K21:L21),0)</f>
        <v>0</v>
      </c>
      <c r="E26" s="7">
        <f>ROUND(+Nursery!F21,0)</f>
        <v>0</v>
      </c>
      <c r="F26" s="9" t="str">
        <f t="shared" si="0"/>
        <v/>
      </c>
      <c r="G26" s="7">
        <f>ROUND(SUM(Nursery!K124:L124),0)</f>
        <v>0</v>
      </c>
      <c r="H26" s="7">
        <f>ROUND(+Nursery!F124,0)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43</v>
      </c>
      <c r="C27" t="str">
        <f>+Nursery!B22</f>
        <v>WALLA WALLA GENERAL HOSPITAL</v>
      </c>
      <c r="D27" s="7">
        <f>ROUND(SUM(Nursery!K22:L22),0)</f>
        <v>0</v>
      </c>
      <c r="E27" s="7">
        <f>ROUND(+Nursery!F22,0)</f>
        <v>0</v>
      </c>
      <c r="F27" s="9" t="str">
        <f t="shared" si="0"/>
        <v/>
      </c>
      <c r="G27" s="7">
        <f>ROUND(SUM(Nursery!K125:L125),0)</f>
        <v>0</v>
      </c>
      <c r="H27" s="7">
        <f>ROUND(+Nursery!F125,0)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45</v>
      </c>
      <c r="C28" t="str">
        <f>+Nursery!B23</f>
        <v>COLUMBIA BASIN HOSPITAL</v>
      </c>
      <c r="D28" s="7">
        <f>ROUND(SUM(Nursery!K23:L23),0)</f>
        <v>0</v>
      </c>
      <c r="E28" s="7">
        <f>ROUND(+Nursery!F23,0)</f>
        <v>0</v>
      </c>
      <c r="F28" s="9" t="str">
        <f t="shared" si="0"/>
        <v/>
      </c>
      <c r="G28" s="7">
        <f>ROUND(SUM(Nursery!K126:L126),0)</f>
        <v>0</v>
      </c>
      <c r="H28" s="7">
        <f>ROUND(+Nursery!F126,0)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46</v>
      </c>
      <c r="C29" t="str">
        <f>+Nursery!B24</f>
        <v>PMH MEDICAL CENTER</v>
      </c>
      <c r="D29" s="7">
        <f>ROUND(SUM(Nursery!K24:L24),0)</f>
        <v>0</v>
      </c>
      <c r="E29" s="7">
        <f>ROUND(+Nursery!F24,0)</f>
        <v>523</v>
      </c>
      <c r="F29" s="9" t="str">
        <f t="shared" si="0"/>
        <v/>
      </c>
      <c r="G29" s="7">
        <f>ROUND(SUM(Nursery!K127:L127),0)</f>
        <v>0</v>
      </c>
      <c r="H29" s="7">
        <f>ROUND(+Nursery!F127,0)</f>
        <v>552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50</v>
      </c>
      <c r="C30" t="str">
        <f>+Nursery!B25</f>
        <v>PROVIDENCE ST MARY MEDICAL CENTER</v>
      </c>
      <c r="D30" s="7">
        <f>ROUND(SUM(Nursery!K25:L25),0)</f>
        <v>0</v>
      </c>
      <c r="E30" s="7">
        <f>ROUND(+Nursery!F25,0)</f>
        <v>0</v>
      </c>
      <c r="F30" s="9" t="str">
        <f t="shared" si="0"/>
        <v/>
      </c>
      <c r="G30" s="7">
        <f>ROUND(SUM(Nursery!K128:L128),0)</f>
        <v>0</v>
      </c>
      <c r="H30" s="7">
        <f>ROUND(+Nursery!F128,0)</f>
        <v>1430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54</v>
      </c>
      <c r="C31" t="str">
        <f>+Nursery!B26</f>
        <v>FORKS COMMUNITY HOSPITAL</v>
      </c>
      <c r="D31" s="7">
        <f>ROUND(SUM(Nursery!K26:L26),0)</f>
        <v>791</v>
      </c>
      <c r="E31" s="7">
        <f>ROUND(+Nursery!F26,0)</f>
        <v>102</v>
      </c>
      <c r="F31" s="9">
        <f t="shared" si="0"/>
        <v>7.75</v>
      </c>
      <c r="G31" s="7">
        <f>ROUND(SUM(Nursery!K129:L129),0)</f>
        <v>183</v>
      </c>
      <c r="H31" s="7">
        <f>ROUND(+Nursery!F129,0)</f>
        <v>127</v>
      </c>
      <c r="I31" s="9">
        <f t="shared" si="1"/>
        <v>1.44</v>
      </c>
      <c r="J31" s="9"/>
      <c r="K31" s="8">
        <f t="shared" si="2"/>
        <v>-0.81420000000000003</v>
      </c>
    </row>
    <row r="32" spans="2:11" x14ac:dyDescent="0.25">
      <c r="B32">
        <f>+Nursery!A27</f>
        <v>56</v>
      </c>
      <c r="C32" t="str">
        <f>+Nursery!B27</f>
        <v>WILLAPA HARBOR HOSPITAL</v>
      </c>
      <c r="D32" s="7">
        <f>ROUND(SUM(Nursery!K27:L27),0)</f>
        <v>0</v>
      </c>
      <c r="E32" s="7">
        <f>ROUND(+Nursery!F27,0)</f>
        <v>0</v>
      </c>
      <c r="F32" s="9" t="str">
        <f t="shared" si="0"/>
        <v/>
      </c>
      <c r="G32" s="7">
        <f>ROUND(SUM(Nursery!K130:L130),0)</f>
        <v>0</v>
      </c>
      <c r="H32" s="7">
        <f>ROUND(+Nursery!F130,0)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58</v>
      </c>
      <c r="C33" t="str">
        <f>+Nursery!B28</f>
        <v>VIRGINIA MASON MEMORIAL</v>
      </c>
      <c r="D33" s="7">
        <f>ROUND(SUM(Nursery!K28:L28),0)</f>
        <v>0</v>
      </c>
      <c r="E33" s="7">
        <f>ROUND(+Nursery!F28,0)</f>
        <v>0</v>
      </c>
      <c r="F33" s="9" t="str">
        <f t="shared" si="0"/>
        <v/>
      </c>
      <c r="G33" s="7">
        <f>ROUND(SUM(Nursery!K131:L131),0)</f>
        <v>0</v>
      </c>
      <c r="H33" s="7">
        <f>ROUND(+Nursery!F131,0)</f>
        <v>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63</v>
      </c>
      <c r="C34" t="str">
        <f>+Nursery!B29</f>
        <v>GRAYS HARBOR COMMUNITY HOSPITAL</v>
      </c>
      <c r="D34" s="7">
        <f>ROUND(SUM(Nursery!K29:L29),0)</f>
        <v>0</v>
      </c>
      <c r="E34" s="7">
        <f>ROUND(+Nursery!F29,0)</f>
        <v>846</v>
      </c>
      <c r="F34" s="9" t="str">
        <f t="shared" si="0"/>
        <v/>
      </c>
      <c r="G34" s="7">
        <f>ROUND(SUM(Nursery!K132:L132),0)</f>
        <v>0</v>
      </c>
      <c r="H34" s="7">
        <f>ROUND(+Nursery!F132,0)</f>
        <v>776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78</v>
      </c>
      <c r="C35" t="str">
        <f>+Nursery!B30</f>
        <v>SAMARITAN HEALTHCARE</v>
      </c>
      <c r="D35" s="7">
        <f>ROUND(SUM(Nursery!K30:L30),0)</f>
        <v>0</v>
      </c>
      <c r="E35" s="7">
        <f>ROUND(+Nursery!F30,0)</f>
        <v>1778</v>
      </c>
      <c r="F35" s="9" t="str">
        <f t="shared" si="0"/>
        <v/>
      </c>
      <c r="G35" s="7">
        <f>ROUND(SUM(Nursery!K133:L133),0)</f>
        <v>0</v>
      </c>
      <c r="H35" s="7">
        <f>ROUND(+Nursery!F133,0)</f>
        <v>1764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79</v>
      </c>
      <c r="C36" t="str">
        <f>+Nursery!B31</f>
        <v>OCEAN BEACH HOSPITAL</v>
      </c>
      <c r="D36" s="7">
        <f>ROUND(SUM(Nursery!K31:L31),0)</f>
        <v>0</v>
      </c>
      <c r="E36" s="7">
        <f>ROUND(+Nursery!F31,0)</f>
        <v>0</v>
      </c>
      <c r="F36" s="9" t="str">
        <f t="shared" si="0"/>
        <v/>
      </c>
      <c r="G36" s="7">
        <f>ROUND(SUM(Nursery!K134:L134),0)</f>
        <v>0</v>
      </c>
      <c r="H36" s="7">
        <f>ROUND(+Nursery!F134,0)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80</v>
      </c>
      <c r="C37" t="str">
        <f>+Nursery!B32</f>
        <v>ODESSA MEMORIAL HEALTHCARE CENTER</v>
      </c>
      <c r="D37" s="7">
        <f>ROUND(SUM(Nursery!K32:L32),0)</f>
        <v>0</v>
      </c>
      <c r="E37" s="7">
        <f>ROUND(+Nursery!F32,0)</f>
        <v>0</v>
      </c>
      <c r="F37" s="9" t="str">
        <f t="shared" si="0"/>
        <v/>
      </c>
      <c r="G37" s="7">
        <f>ROUND(SUM(Nursery!K135:L135),0)</f>
        <v>0</v>
      </c>
      <c r="H37" s="7">
        <f>ROUND(+Nursery!F135,0)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81</v>
      </c>
      <c r="C38" t="str">
        <f>+Nursery!B33</f>
        <v>MULTICARE GOOD SAMARITAN</v>
      </c>
      <c r="D38" s="7">
        <f>ROUND(SUM(Nursery!K33:L33),0)</f>
        <v>0</v>
      </c>
      <c r="E38" s="7">
        <f>ROUND(+Nursery!F33,0)</f>
        <v>0</v>
      </c>
      <c r="F38" s="9" t="str">
        <f t="shared" si="0"/>
        <v/>
      </c>
      <c r="G38" s="7">
        <f>ROUND(SUM(Nursery!K136:L136),0)</f>
        <v>0</v>
      </c>
      <c r="H38" s="7">
        <f>ROUND(+Nursery!F136,0)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82</v>
      </c>
      <c r="C39" t="str">
        <f>+Nursery!B34</f>
        <v>GARFIELD COUNTY MEMORIAL HOSPITAL</v>
      </c>
      <c r="D39" s="7">
        <f>ROUND(SUM(Nursery!K34:L34),0)</f>
        <v>0</v>
      </c>
      <c r="E39" s="7">
        <f>ROUND(+Nursery!F34,0)</f>
        <v>0</v>
      </c>
      <c r="F39" s="9" t="str">
        <f t="shared" si="0"/>
        <v/>
      </c>
      <c r="G39" s="7">
        <f>ROUND(SUM(Nursery!K137:L137),0)</f>
        <v>0</v>
      </c>
      <c r="H39" s="7">
        <f>ROUND(+Nursery!F137,0)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84</v>
      </c>
      <c r="C40" t="str">
        <f>+Nursery!B35</f>
        <v>PROVIDENCE REGIONAL MEDICAL CENTER EVERETT</v>
      </c>
      <c r="D40" s="7">
        <f>ROUND(SUM(Nursery!K35:L35),0)</f>
        <v>0</v>
      </c>
      <c r="E40" s="7">
        <f>ROUND(+Nursery!F35,0)</f>
        <v>5870</v>
      </c>
      <c r="F40" s="9" t="str">
        <f t="shared" si="0"/>
        <v/>
      </c>
      <c r="G40" s="7">
        <f>ROUND(SUM(Nursery!K138:L138),0)</f>
        <v>0</v>
      </c>
      <c r="H40" s="7">
        <f>ROUND(+Nursery!F138,0)</f>
        <v>6250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85</v>
      </c>
      <c r="C41" t="str">
        <f>+Nursery!B36</f>
        <v>JEFFERSON HEALTHCARE</v>
      </c>
      <c r="D41" s="7">
        <f>ROUND(SUM(Nursery!K36:L36),0)</f>
        <v>0</v>
      </c>
      <c r="E41" s="7">
        <f>ROUND(+Nursery!F36,0)</f>
        <v>226</v>
      </c>
      <c r="F41" s="9" t="str">
        <f t="shared" si="0"/>
        <v/>
      </c>
      <c r="G41" s="7">
        <f>ROUND(SUM(Nursery!K139:L139),0)</f>
        <v>0</v>
      </c>
      <c r="H41" s="7">
        <f>ROUND(+Nursery!F139,0)</f>
        <v>191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96</v>
      </c>
      <c r="C42" t="str">
        <f>+Nursery!B37</f>
        <v>SKYLINE HOSPITAL</v>
      </c>
      <c r="D42" s="7">
        <f>ROUND(SUM(Nursery!K37:L37),0)</f>
        <v>0</v>
      </c>
      <c r="E42" s="7">
        <f>ROUND(+Nursery!F37,0)</f>
        <v>0</v>
      </c>
      <c r="F42" s="9" t="str">
        <f t="shared" si="0"/>
        <v/>
      </c>
      <c r="G42" s="7">
        <f>ROUND(SUM(Nursery!K140:L140),0)</f>
        <v>0</v>
      </c>
      <c r="H42" s="7">
        <f>ROUND(+Nursery!F140,0)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102</v>
      </c>
      <c r="C43" t="str">
        <f>+Nursery!B38</f>
        <v>ASTRIA REGIONAL MEDICAL CENTER</v>
      </c>
      <c r="D43" s="7">
        <f>ROUND(SUM(Nursery!K38:L38),0)</f>
        <v>0</v>
      </c>
      <c r="E43" s="7">
        <f>ROUND(+Nursery!F38,0)</f>
        <v>0</v>
      </c>
      <c r="F43" s="9" t="str">
        <f t="shared" si="0"/>
        <v/>
      </c>
      <c r="G43" s="7">
        <f>ROUND(SUM(Nursery!K141:L141),0)</f>
        <v>0</v>
      </c>
      <c r="H43" s="7">
        <f>ROUND(+Nursery!F141,0)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104</v>
      </c>
      <c r="C44" t="str">
        <f>+Nursery!B39</f>
        <v>VALLEY GENERAL HOSPITAL</v>
      </c>
      <c r="D44" s="7">
        <f>ROUND(SUM(Nursery!K39:L39),0)</f>
        <v>0</v>
      </c>
      <c r="E44" s="7">
        <f>ROUND(+Nursery!F39,0)</f>
        <v>0</v>
      </c>
      <c r="F44" s="9" t="str">
        <f t="shared" si="0"/>
        <v/>
      </c>
      <c r="G44" s="7">
        <f>ROUND(SUM(Nursery!K142:L142),0)</f>
        <v>0</v>
      </c>
      <c r="H44" s="7">
        <f>ROUND(+Nursery!F142,0)</f>
        <v>0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+Nursery!A40</f>
        <v>106</v>
      </c>
      <c r="C45" t="str">
        <f>+Nursery!B40</f>
        <v>CASCADE VALLEY HOSPITAL</v>
      </c>
      <c r="D45" s="7">
        <f>ROUND(SUM(Nursery!K40:L40),0)</f>
        <v>0</v>
      </c>
      <c r="E45" s="7">
        <f>ROUND(+Nursery!F40,0)</f>
        <v>0</v>
      </c>
      <c r="F45" s="9" t="str">
        <f t="shared" si="0"/>
        <v/>
      </c>
      <c r="G45" s="7">
        <f>ROUND(SUM(Nursery!K143:L143),0)</f>
        <v>1271</v>
      </c>
      <c r="H45" s="7">
        <f>ROUND(+Nursery!F143,0)</f>
        <v>268</v>
      </c>
      <c r="I45" s="9">
        <f t="shared" si="1"/>
        <v>4.74</v>
      </c>
      <c r="J45" s="9"/>
      <c r="K45" s="8" t="str">
        <f t="shared" si="2"/>
        <v/>
      </c>
    </row>
    <row r="46" spans="2:11" x14ac:dyDescent="0.25">
      <c r="B46">
        <f>+Nursery!A41</f>
        <v>107</v>
      </c>
      <c r="C46" t="str">
        <f>+Nursery!B41</f>
        <v>NORTH VALLEY HOSPITAL</v>
      </c>
      <c r="D46" s="7">
        <f>ROUND(SUM(Nursery!K41:L41),0)</f>
        <v>0</v>
      </c>
      <c r="E46" s="7">
        <f>ROUND(+Nursery!F41,0)</f>
        <v>0</v>
      </c>
      <c r="F46" s="9" t="str">
        <f t="shared" si="0"/>
        <v/>
      </c>
      <c r="G46" s="7">
        <f>ROUND(SUM(Nursery!K144:L144),0)</f>
        <v>0</v>
      </c>
      <c r="H46" s="7">
        <f>ROUND(+Nursery!F144,0)</f>
        <v>60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108</v>
      </c>
      <c r="C47" t="str">
        <f>+Nursery!B42</f>
        <v>TRI-STATE MEMORIAL HOSPITAL</v>
      </c>
      <c r="D47" s="7">
        <f>ROUND(SUM(Nursery!K42:L42),0)</f>
        <v>0</v>
      </c>
      <c r="E47" s="7">
        <f>ROUND(+Nursery!F42,0)</f>
        <v>0</v>
      </c>
      <c r="F47" s="9" t="str">
        <f t="shared" si="0"/>
        <v/>
      </c>
      <c r="G47" s="7">
        <f>ROUND(SUM(Nursery!K145:L145),0)</f>
        <v>0</v>
      </c>
      <c r="H47" s="7">
        <f>ROUND(+Nursery!F145,0)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111</v>
      </c>
      <c r="C48" t="str">
        <f>+Nursery!B43</f>
        <v>EAST ADAMS RURAL HEALTHCARE</v>
      </c>
      <c r="D48" s="7">
        <f>ROUND(SUM(Nursery!K43:L43),0)</f>
        <v>0</v>
      </c>
      <c r="E48" s="7">
        <f>ROUND(+Nursery!F43,0)</f>
        <v>0</v>
      </c>
      <c r="F48" s="9" t="str">
        <f t="shared" si="0"/>
        <v/>
      </c>
      <c r="G48" s="7">
        <f>ROUND(SUM(Nursery!K146:L146),0)</f>
        <v>0</v>
      </c>
      <c r="H48" s="7">
        <f>ROUND(+Nursery!F146,0)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125</v>
      </c>
      <c r="C49" t="str">
        <f>+Nursery!B44</f>
        <v>OTHELLO COMMUNITY HOSPITAL</v>
      </c>
      <c r="D49" s="7">
        <f>ROUND(SUM(Nursery!K44:L44),0)</f>
        <v>0</v>
      </c>
      <c r="E49" s="7">
        <f>ROUND(+Nursery!F44,0)</f>
        <v>0</v>
      </c>
      <c r="F49" s="9" t="str">
        <f t="shared" si="0"/>
        <v/>
      </c>
      <c r="G49" s="7">
        <f>ROUND(SUM(Nursery!K147:L147),0)</f>
        <v>0</v>
      </c>
      <c r="H49" s="7">
        <f>ROUND(+Nursery!F147,0)</f>
        <v>0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+Nursery!A45</f>
        <v>126</v>
      </c>
      <c r="C50" t="str">
        <f>+Nursery!B45</f>
        <v>HIGHLINE MEDICAL CENTER</v>
      </c>
      <c r="D50" s="7">
        <f>ROUND(SUM(Nursery!K45:L45),0)</f>
        <v>688</v>
      </c>
      <c r="E50" s="7">
        <f>ROUND(+Nursery!F45,0)</f>
        <v>1677</v>
      </c>
      <c r="F50" s="9">
        <f t="shared" si="0"/>
        <v>0.41</v>
      </c>
      <c r="G50" s="7">
        <f>ROUND(SUM(Nursery!K148:L148),0)</f>
        <v>0</v>
      </c>
      <c r="H50" s="7">
        <f>ROUND(+Nursery!F148,0)</f>
        <v>1538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128</v>
      </c>
      <c r="C51" t="str">
        <f>+Nursery!B46</f>
        <v>UNIVERSITY OF WASHINGTON MEDICAL CENTER</v>
      </c>
      <c r="D51" s="7">
        <f>ROUND(SUM(Nursery!K46:L46),0)</f>
        <v>0</v>
      </c>
      <c r="E51" s="7">
        <f>ROUND(+Nursery!F46,0)</f>
        <v>3217</v>
      </c>
      <c r="F51" s="9" t="str">
        <f t="shared" si="0"/>
        <v/>
      </c>
      <c r="G51" s="7">
        <f>ROUND(SUM(Nursery!K149:L149),0)</f>
        <v>0</v>
      </c>
      <c r="H51" s="7">
        <f>ROUND(+Nursery!F149,0)</f>
        <v>3073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129</v>
      </c>
      <c r="C52" t="str">
        <f>+Nursery!B47</f>
        <v>QUINCY VALLEY MEDICAL CENTER</v>
      </c>
      <c r="D52" s="7">
        <f>ROUND(SUM(Nursery!K47:L47),0)</f>
        <v>0</v>
      </c>
      <c r="E52" s="7">
        <f>ROUND(+Nursery!F47,0)</f>
        <v>0</v>
      </c>
      <c r="F52" s="9" t="str">
        <f t="shared" si="0"/>
        <v/>
      </c>
      <c r="G52" s="7">
        <f>ROUND(SUM(Nursery!K150:L150),0)</f>
        <v>0</v>
      </c>
      <c r="H52" s="7">
        <f>ROUND(+Nursery!F150,0)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130</v>
      </c>
      <c r="C53" t="str">
        <f>+Nursery!B48</f>
        <v>UW MEDICINE/NORTHWEST HOSPITAL</v>
      </c>
      <c r="D53" s="7">
        <f>ROUND(SUM(Nursery!K48:L48),0)</f>
        <v>0</v>
      </c>
      <c r="E53" s="7">
        <f>ROUND(+Nursery!F48,0)</f>
        <v>0</v>
      </c>
      <c r="F53" s="9" t="str">
        <f t="shared" si="0"/>
        <v/>
      </c>
      <c r="G53" s="7">
        <f>ROUND(SUM(Nursery!K151:L151),0)</f>
        <v>0</v>
      </c>
      <c r="H53" s="7">
        <f>ROUND(+Nursery!F151,0)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131</v>
      </c>
      <c r="C54" t="str">
        <f>+Nursery!B49</f>
        <v>OVERLAKE HOSPITAL MEDICAL CENTER</v>
      </c>
      <c r="D54" s="7">
        <f>ROUND(SUM(Nursery!K49:L49),0)</f>
        <v>0</v>
      </c>
      <c r="E54" s="7">
        <f>ROUND(+Nursery!F49,0)</f>
        <v>5589</v>
      </c>
      <c r="F54" s="9" t="str">
        <f t="shared" si="0"/>
        <v/>
      </c>
      <c r="G54" s="7">
        <f>ROUND(SUM(Nursery!K152:L152),0)</f>
        <v>0</v>
      </c>
      <c r="H54" s="7">
        <f>ROUND(+Nursery!F152,0)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132</v>
      </c>
      <c r="C55" t="str">
        <f>+Nursery!B50</f>
        <v>ST CLARE HOSPITAL</v>
      </c>
      <c r="D55" s="7">
        <f>ROUND(SUM(Nursery!K50:L50),0)</f>
        <v>0</v>
      </c>
      <c r="E55" s="7">
        <f>ROUND(+Nursery!F50,0)</f>
        <v>0</v>
      </c>
      <c r="F55" s="9" t="str">
        <f t="shared" si="0"/>
        <v/>
      </c>
      <c r="G55" s="7">
        <f>ROUND(SUM(Nursery!K153:L153),0)</f>
        <v>0</v>
      </c>
      <c r="H55" s="7">
        <f>ROUND(+Nursery!F153,0)</f>
        <v>0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134</v>
      </c>
      <c r="C56" t="str">
        <f>+Nursery!B51</f>
        <v>ISLAND HOSPITAL</v>
      </c>
      <c r="D56" s="7">
        <f>ROUND(SUM(Nursery!K51:L51),0)</f>
        <v>0</v>
      </c>
      <c r="E56" s="7">
        <f>ROUND(+Nursery!F51,0)</f>
        <v>732</v>
      </c>
      <c r="F56" s="9" t="str">
        <f t="shared" si="0"/>
        <v/>
      </c>
      <c r="G56" s="7">
        <f>ROUND(SUM(Nursery!K154:L154),0)</f>
        <v>0</v>
      </c>
      <c r="H56" s="7">
        <f>ROUND(+Nursery!F154,0)</f>
        <v>704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137</v>
      </c>
      <c r="C57" t="str">
        <f>+Nursery!B52</f>
        <v>LINCOLN HOSPITAL</v>
      </c>
      <c r="D57" s="7">
        <f>ROUND(SUM(Nursery!K52:L52),0)</f>
        <v>0</v>
      </c>
      <c r="E57" s="7">
        <f>ROUND(+Nursery!F52,0)</f>
        <v>0</v>
      </c>
      <c r="F57" s="9" t="str">
        <f t="shared" si="0"/>
        <v/>
      </c>
      <c r="G57" s="7">
        <f>ROUND(SUM(Nursery!K155:L155),0)</f>
        <v>0</v>
      </c>
      <c r="H57" s="7">
        <f>ROUND(+Nursery!F155,0)</f>
        <v>0</v>
      </c>
      <c r="I57" s="9" t="str">
        <f t="shared" si="1"/>
        <v/>
      </c>
      <c r="J57" s="9"/>
      <c r="K57" s="8" t="str">
        <f t="shared" si="2"/>
        <v/>
      </c>
    </row>
    <row r="58" spans="2:11" x14ac:dyDescent="0.25">
      <c r="B58">
        <f>+Nursery!A53</f>
        <v>138</v>
      </c>
      <c r="C58" t="str">
        <f>+Nursery!B53</f>
        <v>SWEDISH EDMONDS</v>
      </c>
      <c r="D58" s="7">
        <f>ROUND(SUM(Nursery!K53:L53),0)</f>
        <v>420292</v>
      </c>
      <c r="E58" s="7">
        <f>ROUND(+Nursery!F53,0)</f>
        <v>1827</v>
      </c>
      <c r="F58" s="9">
        <f t="shared" si="0"/>
        <v>230.04</v>
      </c>
      <c r="G58" s="7">
        <f>ROUND(SUM(Nursery!K156:L156),0)</f>
        <v>2781</v>
      </c>
      <c r="H58" s="7">
        <f>ROUND(+Nursery!F156,0)</f>
        <v>1919</v>
      </c>
      <c r="I58" s="9">
        <f t="shared" si="1"/>
        <v>1.45</v>
      </c>
      <c r="J58" s="9"/>
      <c r="K58" s="8">
        <f t="shared" si="2"/>
        <v>-0.99370000000000003</v>
      </c>
    </row>
    <row r="59" spans="2:11" x14ac:dyDescent="0.25">
      <c r="B59">
        <f>+Nursery!A54</f>
        <v>139</v>
      </c>
      <c r="C59" t="str">
        <f>+Nursery!B54</f>
        <v>PROVIDENCE HOLY FAMILY HOSPITAL</v>
      </c>
      <c r="D59" s="7">
        <f>ROUND(SUM(Nursery!K54:L54),0)</f>
        <v>0</v>
      </c>
      <c r="E59" s="7">
        <f>ROUND(+Nursery!F54,0)</f>
        <v>0</v>
      </c>
      <c r="F59" s="9" t="str">
        <f t="shared" si="0"/>
        <v/>
      </c>
      <c r="G59" s="7">
        <f>ROUND(SUM(Nursery!K157:L157),0)</f>
        <v>0</v>
      </c>
      <c r="H59" s="7">
        <f>ROUND(+Nursery!F157,0)</f>
        <v>2981</v>
      </c>
      <c r="I59" s="9" t="str">
        <f t="shared" si="1"/>
        <v/>
      </c>
      <c r="J59" s="9"/>
      <c r="K59" s="8" t="str">
        <f t="shared" si="2"/>
        <v/>
      </c>
    </row>
    <row r="60" spans="2:11" x14ac:dyDescent="0.25">
      <c r="B60">
        <f>+Nursery!A55</f>
        <v>140</v>
      </c>
      <c r="C60" t="str">
        <f>+Nursery!B55</f>
        <v>KITTITAS VALLEY HEALTHCARE</v>
      </c>
      <c r="D60" s="7">
        <f>ROUND(SUM(Nursery!K55:L55),0)</f>
        <v>9647</v>
      </c>
      <c r="E60" s="7">
        <f>ROUND(+Nursery!F55,0)</f>
        <v>617</v>
      </c>
      <c r="F60" s="9">
        <f t="shared" si="0"/>
        <v>15.64</v>
      </c>
      <c r="G60" s="7">
        <f>ROUND(SUM(Nursery!K158:L158),0)</f>
        <v>12441</v>
      </c>
      <c r="H60" s="7">
        <f>ROUND(+Nursery!F158,0)</f>
        <v>478</v>
      </c>
      <c r="I60" s="9">
        <f t="shared" si="1"/>
        <v>26.03</v>
      </c>
      <c r="J60" s="9"/>
      <c r="K60" s="8">
        <f t="shared" si="2"/>
        <v>0.6643</v>
      </c>
    </row>
    <row r="61" spans="2:11" x14ac:dyDescent="0.25">
      <c r="B61">
        <f>+Nursery!A56</f>
        <v>141</v>
      </c>
      <c r="C61" t="str">
        <f>+Nursery!B56</f>
        <v>DAYTON GENERAL HOSPITAL</v>
      </c>
      <c r="D61" s="7">
        <f>ROUND(SUM(Nursery!K56:L56),0)</f>
        <v>0</v>
      </c>
      <c r="E61" s="7">
        <f>ROUND(+Nursery!F56,0)</f>
        <v>0</v>
      </c>
      <c r="F61" s="9" t="str">
        <f t="shared" si="0"/>
        <v/>
      </c>
      <c r="G61" s="7">
        <f>ROUND(SUM(Nursery!K159:L159),0)</f>
        <v>0</v>
      </c>
      <c r="H61" s="7">
        <f>ROUND(+Nursery!F159,0)</f>
        <v>0</v>
      </c>
      <c r="I61" s="9" t="str">
        <f t="shared" si="1"/>
        <v/>
      </c>
      <c r="J61" s="9"/>
      <c r="K61" s="8" t="str">
        <f t="shared" si="2"/>
        <v/>
      </c>
    </row>
    <row r="62" spans="2:11" x14ac:dyDescent="0.25">
      <c r="B62">
        <f>+Nursery!A57</f>
        <v>142</v>
      </c>
      <c r="C62" t="str">
        <f>+Nursery!B57</f>
        <v>HARRISON MEDICAL CENTER</v>
      </c>
      <c r="D62" s="7">
        <f>ROUND(SUM(Nursery!K57:L57),0)</f>
        <v>171234</v>
      </c>
      <c r="E62" s="7">
        <f>ROUND(+Nursery!F57,0)</f>
        <v>3468</v>
      </c>
      <c r="F62" s="9">
        <f t="shared" si="0"/>
        <v>49.38</v>
      </c>
      <c r="G62" s="7">
        <f>ROUND(SUM(Nursery!K160:L160),0)</f>
        <v>322961</v>
      </c>
      <c r="H62" s="7">
        <f>ROUND(+Nursery!F160,0)</f>
        <v>3618</v>
      </c>
      <c r="I62" s="9">
        <f t="shared" si="1"/>
        <v>89.27</v>
      </c>
      <c r="J62" s="9"/>
      <c r="K62" s="8">
        <f t="shared" si="2"/>
        <v>0.80779999999999996</v>
      </c>
    </row>
    <row r="63" spans="2:11" x14ac:dyDescent="0.25">
      <c r="B63">
        <f>+Nursery!A58</f>
        <v>145</v>
      </c>
      <c r="C63" t="str">
        <f>+Nursery!B58</f>
        <v>PEACEHEALTH ST JOSEPH MEDICAL CENTER</v>
      </c>
      <c r="D63" s="7">
        <f>ROUND(SUM(Nursery!K58:L58),0)</f>
        <v>166</v>
      </c>
      <c r="E63" s="7">
        <f>ROUND(+Nursery!F58,0)</f>
        <v>3535</v>
      </c>
      <c r="F63" s="9">
        <f t="shared" si="0"/>
        <v>0.05</v>
      </c>
      <c r="G63" s="7">
        <f>ROUND(SUM(Nursery!K161:L161),0)</f>
        <v>17860</v>
      </c>
      <c r="H63" s="7">
        <f>ROUND(+Nursery!F161,0)</f>
        <v>3532</v>
      </c>
      <c r="I63" s="9">
        <f t="shared" si="1"/>
        <v>5.0599999999999996</v>
      </c>
      <c r="J63" s="9"/>
      <c r="K63" s="8">
        <f t="shared" si="2"/>
        <v>100.2</v>
      </c>
    </row>
    <row r="64" spans="2:11" x14ac:dyDescent="0.25">
      <c r="B64">
        <f>+Nursery!A59</f>
        <v>147</v>
      </c>
      <c r="C64" t="str">
        <f>+Nursery!B59</f>
        <v>MID VALLEY HOSPITAL</v>
      </c>
      <c r="D64" s="7">
        <f>ROUND(SUM(Nursery!K59:L59),0)</f>
        <v>0</v>
      </c>
      <c r="E64" s="7">
        <f>ROUND(+Nursery!F59,0)</f>
        <v>353</v>
      </c>
      <c r="F64" s="9" t="str">
        <f t="shared" si="0"/>
        <v/>
      </c>
      <c r="G64" s="7">
        <f>ROUND(SUM(Nursery!K162:L162),0)</f>
        <v>0</v>
      </c>
      <c r="H64" s="7">
        <f>ROUND(+Nursery!F162,0)</f>
        <v>358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148</v>
      </c>
      <c r="C65" t="str">
        <f>+Nursery!B60</f>
        <v>KINDRED HOSPITAL SEATTLE - NORTHGATE</v>
      </c>
      <c r="D65" s="7">
        <f>ROUND(SUM(Nursery!K60:L60),0)</f>
        <v>0</v>
      </c>
      <c r="E65" s="7">
        <f>ROUND(+Nursery!F60,0)</f>
        <v>0</v>
      </c>
      <c r="F65" s="9" t="str">
        <f t="shared" si="0"/>
        <v/>
      </c>
      <c r="G65" s="7">
        <f>ROUND(SUM(Nursery!K163:L163),0)</f>
        <v>0</v>
      </c>
      <c r="H65" s="7">
        <f>ROUND(+Nursery!F163,0)</f>
        <v>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150</v>
      </c>
      <c r="C66" t="str">
        <f>+Nursery!B61</f>
        <v>COULEE MEDICAL CENTER</v>
      </c>
      <c r="D66" s="7">
        <f>ROUND(SUM(Nursery!K61:L61),0)</f>
        <v>0</v>
      </c>
      <c r="E66" s="7">
        <f>ROUND(+Nursery!F61,0)</f>
        <v>84</v>
      </c>
      <c r="F66" s="9" t="str">
        <f t="shared" si="0"/>
        <v/>
      </c>
      <c r="G66" s="7">
        <f>ROUND(SUM(Nursery!K164:L164),0)</f>
        <v>0</v>
      </c>
      <c r="H66" s="7">
        <f>ROUND(+Nursery!F164,0)</f>
        <v>128</v>
      </c>
      <c r="I66" s="9" t="str">
        <f t="shared" si="1"/>
        <v/>
      </c>
      <c r="J66" s="9"/>
      <c r="K66" s="8" t="str">
        <f t="shared" si="2"/>
        <v/>
      </c>
    </row>
    <row r="67" spans="2:11" x14ac:dyDescent="0.25">
      <c r="B67">
        <f>+Nursery!A62</f>
        <v>152</v>
      </c>
      <c r="C67" t="str">
        <f>+Nursery!B62</f>
        <v>MASON GENERAL HOSPITAL</v>
      </c>
      <c r="D67" s="7">
        <f>ROUND(SUM(Nursery!K62:L62),0)</f>
        <v>5180</v>
      </c>
      <c r="E67" s="7">
        <f>ROUND(+Nursery!F62,0)</f>
        <v>544</v>
      </c>
      <c r="F67" s="9">
        <f t="shared" si="0"/>
        <v>9.52</v>
      </c>
      <c r="G67" s="7">
        <f>ROUND(SUM(Nursery!K165:L165),0)</f>
        <v>7400</v>
      </c>
      <c r="H67" s="7">
        <f>ROUND(+Nursery!F165,0)</f>
        <v>604</v>
      </c>
      <c r="I67" s="9">
        <f t="shared" si="1"/>
        <v>12.25</v>
      </c>
      <c r="J67" s="9"/>
      <c r="K67" s="8">
        <f t="shared" si="2"/>
        <v>0.2868</v>
      </c>
    </row>
    <row r="68" spans="2:11" x14ac:dyDescent="0.25">
      <c r="B68">
        <f>+Nursery!A63</f>
        <v>153</v>
      </c>
      <c r="C68" t="str">
        <f>+Nursery!B63</f>
        <v>WHITMAN HOSPITAL AND MEDICAL CENTER</v>
      </c>
      <c r="D68" s="7">
        <f>ROUND(SUM(Nursery!K63:L63),0)</f>
        <v>0</v>
      </c>
      <c r="E68" s="7">
        <f>ROUND(+Nursery!F63,0)</f>
        <v>67</v>
      </c>
      <c r="F68" s="9" t="str">
        <f t="shared" si="0"/>
        <v/>
      </c>
      <c r="G68" s="7">
        <f>ROUND(SUM(Nursery!K166:L166),0)</f>
        <v>0</v>
      </c>
      <c r="H68" s="7">
        <f>ROUND(+Nursery!F166,0)</f>
        <v>69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155</v>
      </c>
      <c r="C69" t="str">
        <f>+Nursery!B64</f>
        <v>UW MEDICINE/VALLEY MEDICAL CENTER</v>
      </c>
      <c r="D69" s="7">
        <f>ROUND(SUM(Nursery!K64:L64),0)</f>
        <v>0</v>
      </c>
      <c r="E69" s="7">
        <f>ROUND(+Nursery!F64,0)</f>
        <v>0</v>
      </c>
      <c r="F69" s="9" t="str">
        <f t="shared" si="0"/>
        <v/>
      </c>
      <c r="G69" s="7">
        <f>ROUND(SUM(Nursery!K167:L167),0)</f>
        <v>0</v>
      </c>
      <c r="H69" s="7">
        <f>ROUND(+Nursery!F167,0)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+Nursery!A65</f>
        <v>156</v>
      </c>
      <c r="C70" t="str">
        <f>+Nursery!B65</f>
        <v>WHIDBEYHEALTH MEDICAL CENTER</v>
      </c>
      <c r="D70" s="7">
        <f>ROUND(SUM(Nursery!K65:L65),0)</f>
        <v>8723</v>
      </c>
      <c r="E70" s="7">
        <f>ROUND(+Nursery!F65,0)</f>
        <v>374</v>
      </c>
      <c r="F70" s="9">
        <f t="shared" si="0"/>
        <v>23.32</v>
      </c>
      <c r="G70" s="7">
        <f>ROUND(SUM(Nursery!K168:L168),0)</f>
        <v>11180</v>
      </c>
      <c r="H70" s="7">
        <f>ROUND(+Nursery!F168,0)</f>
        <v>328</v>
      </c>
      <c r="I70" s="9">
        <f t="shared" si="1"/>
        <v>34.090000000000003</v>
      </c>
      <c r="J70" s="9"/>
      <c r="K70" s="8">
        <f t="shared" si="2"/>
        <v>0.46179999999999999</v>
      </c>
    </row>
    <row r="71" spans="2:11" x14ac:dyDescent="0.25">
      <c r="B71">
        <f>+Nursery!A66</f>
        <v>157</v>
      </c>
      <c r="C71" t="str">
        <f>+Nursery!B66</f>
        <v>ST LUKES REHABILIATION INSTITUTE</v>
      </c>
      <c r="D71" s="7">
        <f>ROUND(SUM(Nursery!K66:L66),0)</f>
        <v>0</v>
      </c>
      <c r="E71" s="7">
        <f>ROUND(+Nursery!F66,0)</f>
        <v>0</v>
      </c>
      <c r="F71" s="9" t="str">
        <f t="shared" si="0"/>
        <v/>
      </c>
      <c r="G71" s="7">
        <f>ROUND(SUM(Nursery!K169:L169),0)</f>
        <v>0</v>
      </c>
      <c r="H71" s="7">
        <f>ROUND(+Nursery!F169,0)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158</v>
      </c>
      <c r="C72" t="str">
        <f>+Nursery!B67</f>
        <v>CASCADE MEDICAL CENTER</v>
      </c>
      <c r="D72" s="7">
        <f>ROUND(SUM(Nursery!K67:L67),0)</f>
        <v>0</v>
      </c>
      <c r="E72" s="7">
        <f>ROUND(+Nursery!F67,0)</f>
        <v>0</v>
      </c>
      <c r="F72" s="9" t="str">
        <f t="shared" si="0"/>
        <v/>
      </c>
      <c r="G72" s="7">
        <f>ROUND(SUM(Nursery!K170:L170),0)</f>
        <v>0</v>
      </c>
      <c r="H72" s="7">
        <f>ROUND(+Nursery!F170,0)</f>
        <v>0</v>
      </c>
      <c r="I72" s="9" t="str">
        <f t="shared" si="1"/>
        <v/>
      </c>
      <c r="J72" s="9"/>
      <c r="K72" s="8" t="str">
        <f t="shared" si="2"/>
        <v/>
      </c>
    </row>
    <row r="73" spans="2:11" x14ac:dyDescent="0.25">
      <c r="B73">
        <f>+Nursery!A68</f>
        <v>159</v>
      </c>
      <c r="C73" t="str">
        <f>+Nursery!B68</f>
        <v>PROVIDENCE ST PETER HOSPITAL</v>
      </c>
      <c r="D73" s="7">
        <f>ROUND(SUM(Nursery!K68:L68),0)</f>
        <v>7544</v>
      </c>
      <c r="E73" s="7">
        <f>ROUND(+Nursery!F68,0)</f>
        <v>4854</v>
      </c>
      <c r="F73" s="9">
        <f t="shared" si="0"/>
        <v>1.55</v>
      </c>
      <c r="G73" s="7">
        <f>ROUND(SUM(Nursery!K171:L171),0)</f>
        <v>7694</v>
      </c>
      <c r="H73" s="7">
        <f>ROUND(+Nursery!F171,0)</f>
        <v>4650</v>
      </c>
      <c r="I73" s="9">
        <f t="shared" si="1"/>
        <v>1.65</v>
      </c>
      <c r="J73" s="9"/>
      <c r="K73" s="8">
        <f t="shared" si="2"/>
        <v>6.4500000000000002E-2</v>
      </c>
    </row>
    <row r="74" spans="2:11" x14ac:dyDescent="0.25">
      <c r="B74">
        <f>+Nursery!A69</f>
        <v>161</v>
      </c>
      <c r="C74" t="str">
        <f>+Nursery!B69</f>
        <v>KADLEC REGIONAL MEDICAL CENTER</v>
      </c>
      <c r="D74" s="7">
        <f>ROUND(SUM(Nursery!K69:L69),0)</f>
        <v>0</v>
      </c>
      <c r="E74" s="7">
        <f>ROUND(+Nursery!F69,0)</f>
        <v>0</v>
      </c>
      <c r="F74" s="9" t="str">
        <f t="shared" si="0"/>
        <v/>
      </c>
      <c r="G74" s="7">
        <f>ROUND(SUM(Nursery!K172:L172),0)</f>
        <v>0</v>
      </c>
      <c r="H74" s="7">
        <f>ROUND(+Nursery!F172,0)</f>
        <v>4761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162</v>
      </c>
      <c r="C75" t="str">
        <f>+Nursery!B70</f>
        <v>PROVIDENCE SACRED HEART MEDICAL CENTER</v>
      </c>
      <c r="D75" s="7">
        <f>ROUND(SUM(Nursery!K70:L70),0)</f>
        <v>0</v>
      </c>
      <c r="E75" s="7">
        <f>ROUND(+Nursery!F70,0)</f>
        <v>4202</v>
      </c>
      <c r="F75" s="9" t="str">
        <f t="shared" ref="F75:F110" si="3">IF(D75=0,"",IF(E75=0,"",ROUND(D75/E75,2)))</f>
        <v/>
      </c>
      <c r="G75" s="7">
        <f>ROUND(SUM(Nursery!K173:L173),0)</f>
        <v>0</v>
      </c>
      <c r="H75" s="7">
        <f>ROUND(+Nursery!F173,0)</f>
        <v>4184</v>
      </c>
      <c r="I75" s="9" t="str">
        <f t="shared" ref="I75:I110" si="4">IF(G75=0,"",IF(H75=0,"",ROUND(G75/H75,2)))</f>
        <v/>
      </c>
      <c r="J75" s="9"/>
      <c r="K75" s="8" t="str">
        <f t="shared" ref="K75:K110" si="5">IF(D75=0,"",IF(E75=0,"",IF(G75=0,"",IF(H75=0,"",ROUND(I75/F75-1,4)))))</f>
        <v/>
      </c>
    </row>
    <row r="76" spans="2:11" x14ac:dyDescent="0.25">
      <c r="B76">
        <f>+Nursery!A71</f>
        <v>164</v>
      </c>
      <c r="C76" t="str">
        <f>+Nursery!B71</f>
        <v>EVERGREENHEALTH MEDICAL CENTER</v>
      </c>
      <c r="D76" s="7">
        <f>ROUND(SUM(Nursery!K71:L71),0)</f>
        <v>0</v>
      </c>
      <c r="E76" s="7">
        <f>ROUND(+Nursery!F71,0)</f>
        <v>0</v>
      </c>
      <c r="F76" s="9" t="str">
        <f t="shared" si="3"/>
        <v/>
      </c>
      <c r="G76" s="7">
        <f>ROUND(SUM(Nursery!K174:L174),0)</f>
        <v>0</v>
      </c>
      <c r="H76" s="7">
        <f>ROUND(+Nursery!F174,0)</f>
        <v>0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165</v>
      </c>
      <c r="C77" t="str">
        <f>+Nursery!B72</f>
        <v>LAKE CHELAN COMMUNITY HOSPITAL</v>
      </c>
      <c r="D77" s="7">
        <f>ROUND(SUM(Nursery!K72:L72),0)</f>
        <v>0</v>
      </c>
      <c r="E77" s="7">
        <f>ROUND(+Nursery!F72,0)</f>
        <v>137</v>
      </c>
      <c r="F77" s="9" t="str">
        <f t="shared" si="3"/>
        <v/>
      </c>
      <c r="G77" s="7">
        <f>ROUND(SUM(Nursery!K175:L175),0)</f>
        <v>0</v>
      </c>
      <c r="H77" s="7">
        <f>ROUND(+Nursery!F175,0)</f>
        <v>180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167</v>
      </c>
      <c r="C78" t="str">
        <f>+Nursery!B73</f>
        <v>FERRY COUNTY MEMORIAL HOSPITAL</v>
      </c>
      <c r="D78" s="7">
        <f>ROUND(SUM(Nursery!K73:L73),0)</f>
        <v>0</v>
      </c>
      <c r="E78" s="7">
        <f>ROUND(+Nursery!F73,0)</f>
        <v>0</v>
      </c>
      <c r="F78" s="9" t="str">
        <f t="shared" si="3"/>
        <v/>
      </c>
      <c r="G78" s="7">
        <f>ROUND(SUM(Nursery!K176:L176),0)</f>
        <v>0</v>
      </c>
      <c r="H78" s="7">
        <f>ROUND(+Nursery!F176,0)</f>
        <v>0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+Nursery!A74</f>
        <v>168</v>
      </c>
      <c r="C79" t="str">
        <f>+Nursery!B74</f>
        <v>CENTRAL WASHINGTON HOSPITAL</v>
      </c>
      <c r="D79" s="7">
        <f>ROUND(SUM(Nursery!K74:L74),0)</f>
        <v>0</v>
      </c>
      <c r="E79" s="7">
        <f>ROUND(+Nursery!F74,0)</f>
        <v>2145</v>
      </c>
      <c r="F79" s="9" t="str">
        <f t="shared" si="3"/>
        <v/>
      </c>
      <c r="G79" s="7">
        <f>ROUND(SUM(Nursery!K177:L177),0)</f>
        <v>0</v>
      </c>
      <c r="H79" s="7">
        <f>ROUND(+Nursery!F177,0)</f>
        <v>1940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170</v>
      </c>
      <c r="C80" t="str">
        <f>+Nursery!B75</f>
        <v>PEACEHEALTH SOUTHWEST MEDICAL CENTER</v>
      </c>
      <c r="D80" s="7">
        <f>ROUND(SUM(Nursery!K75:L75),0)</f>
        <v>0</v>
      </c>
      <c r="E80" s="7">
        <f>ROUND(+Nursery!F75,0)</f>
        <v>0</v>
      </c>
      <c r="F80" s="9" t="str">
        <f t="shared" si="3"/>
        <v/>
      </c>
      <c r="G80" s="7">
        <f>ROUND(SUM(Nursery!K178:L178),0)</f>
        <v>0</v>
      </c>
      <c r="H80" s="7">
        <f>ROUND(+Nursery!F178,0)</f>
        <v>0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172</v>
      </c>
      <c r="C81" t="str">
        <f>+Nursery!B76</f>
        <v>PULLMAN REGIONAL HOSPITAL</v>
      </c>
      <c r="D81" s="7">
        <f>ROUND(SUM(Nursery!K76:L76),0)</f>
        <v>0</v>
      </c>
      <c r="E81" s="7">
        <f>ROUND(+Nursery!F76,0)</f>
        <v>874</v>
      </c>
      <c r="F81" s="9" t="str">
        <f t="shared" si="3"/>
        <v/>
      </c>
      <c r="G81" s="7">
        <f>ROUND(SUM(Nursery!K179:L179),0)</f>
        <v>0</v>
      </c>
      <c r="H81" s="7">
        <f>ROUND(+Nursery!F179,0)</f>
        <v>818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173</v>
      </c>
      <c r="C82" t="str">
        <f>+Nursery!B77</f>
        <v>MORTON GENERAL HOSPITAL</v>
      </c>
      <c r="D82" s="7">
        <f>ROUND(SUM(Nursery!K77:L77),0)</f>
        <v>0</v>
      </c>
      <c r="E82" s="7">
        <f>ROUND(+Nursery!F77,0)</f>
        <v>0</v>
      </c>
      <c r="F82" s="9" t="str">
        <f t="shared" si="3"/>
        <v/>
      </c>
      <c r="G82" s="7">
        <f>ROUND(SUM(Nursery!K180:L180),0)</f>
        <v>0</v>
      </c>
      <c r="H82" s="7">
        <f>ROUND(+Nursery!F180,0)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175</v>
      </c>
      <c r="C83" t="str">
        <f>+Nursery!B78</f>
        <v>MARY BRIDGE CHILDRENS HEALTH CENTER</v>
      </c>
      <c r="D83" s="7">
        <f>ROUND(SUM(Nursery!K78:L78),0)</f>
        <v>0</v>
      </c>
      <c r="E83" s="7">
        <f>ROUND(+Nursery!F78,0)</f>
        <v>0</v>
      </c>
      <c r="F83" s="9" t="str">
        <f t="shared" si="3"/>
        <v/>
      </c>
      <c r="G83" s="7">
        <f>ROUND(SUM(Nursery!K181:L181),0)</f>
        <v>0</v>
      </c>
      <c r="H83" s="7">
        <f>ROUND(+Nursery!F181,0)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176</v>
      </c>
      <c r="C84" t="str">
        <f>+Nursery!B79</f>
        <v>TACOMA GENERAL/ALLENMORE HOSPITAL</v>
      </c>
      <c r="D84" s="7">
        <f>ROUND(SUM(Nursery!K79:L79),0)</f>
        <v>0</v>
      </c>
      <c r="E84" s="7">
        <f>ROUND(+Nursery!F79,0)</f>
        <v>0</v>
      </c>
      <c r="F84" s="9" t="str">
        <f t="shared" si="3"/>
        <v/>
      </c>
      <c r="G84" s="7">
        <f>ROUND(SUM(Nursery!K182:L182),0)</f>
        <v>0</v>
      </c>
      <c r="H84" s="7">
        <f>ROUND(+Nursery!F182,0)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180</v>
      </c>
      <c r="C85" t="str">
        <f>+Nursery!B80</f>
        <v>MULTICARE VALLEY HOSPITAL</v>
      </c>
      <c r="D85" s="7">
        <f>ROUND(SUM(Nursery!K80:L80),0)</f>
        <v>0</v>
      </c>
      <c r="E85" s="7">
        <f>ROUND(+Nursery!F80,0)</f>
        <v>157</v>
      </c>
      <c r="F85" s="9" t="str">
        <f t="shared" si="3"/>
        <v/>
      </c>
      <c r="G85" s="7">
        <f>ROUND(SUM(Nursery!K183:L183),0)</f>
        <v>0</v>
      </c>
      <c r="H85" s="7">
        <f>ROUND(+Nursery!F183,0)</f>
        <v>137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183</v>
      </c>
      <c r="C86" t="str">
        <f>+Nursery!B81</f>
        <v>MULTICARE AUBURN MEDICAL CENTER</v>
      </c>
      <c r="D86" s="7">
        <f>ROUND(SUM(Nursery!K81:L81),0)</f>
        <v>0</v>
      </c>
      <c r="E86" s="7">
        <f>ROUND(+Nursery!F81,0)</f>
        <v>0</v>
      </c>
      <c r="F86" s="9" t="str">
        <f t="shared" si="3"/>
        <v/>
      </c>
      <c r="G86" s="7">
        <f>ROUND(SUM(Nursery!K184:L184),0)</f>
        <v>0</v>
      </c>
      <c r="H86" s="7">
        <f>ROUND(+Nursery!F184,0)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186</v>
      </c>
      <c r="C87" t="str">
        <f>+Nursery!B82</f>
        <v>SUMMIT PACIFIC MEDICAL CENTER</v>
      </c>
      <c r="D87" s="7">
        <f>ROUND(SUM(Nursery!K82:L82),0)</f>
        <v>0</v>
      </c>
      <c r="E87" s="7">
        <f>ROUND(+Nursery!F82,0)</f>
        <v>0</v>
      </c>
      <c r="F87" s="9" t="str">
        <f t="shared" si="3"/>
        <v/>
      </c>
      <c r="G87" s="7">
        <f>ROUND(SUM(Nursery!K185:L185),0)</f>
        <v>0</v>
      </c>
      <c r="H87" s="7">
        <f>ROUND(+Nursery!F185,0)</f>
        <v>0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+Nursery!A83</f>
        <v>191</v>
      </c>
      <c r="C88" t="str">
        <f>+Nursery!B83</f>
        <v>PROVIDENCE CENTRALIA HOSPITAL</v>
      </c>
      <c r="D88" s="7">
        <f>ROUND(SUM(Nursery!K83:L83),0)</f>
        <v>0</v>
      </c>
      <c r="E88" s="7">
        <f>ROUND(+Nursery!F83,0)</f>
        <v>1072</v>
      </c>
      <c r="F88" s="9" t="str">
        <f t="shared" si="3"/>
        <v/>
      </c>
      <c r="G88" s="7">
        <f>ROUND(SUM(Nursery!K186:L186),0)</f>
        <v>0</v>
      </c>
      <c r="H88" s="7">
        <f>ROUND(+Nursery!F186,0)</f>
        <v>1227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193</v>
      </c>
      <c r="C89" t="str">
        <f>+Nursery!B84</f>
        <v>PROVIDENCE MOUNT CARMEL HOSPITAL</v>
      </c>
      <c r="D89" s="7">
        <f>ROUND(SUM(Nursery!K84:L84),0)</f>
        <v>0</v>
      </c>
      <c r="E89" s="7">
        <f>ROUND(+Nursery!F84,0)</f>
        <v>0</v>
      </c>
      <c r="F89" s="9" t="str">
        <f t="shared" si="3"/>
        <v/>
      </c>
      <c r="G89" s="7">
        <f>ROUND(SUM(Nursery!K187:L187),0)</f>
        <v>350</v>
      </c>
      <c r="H89" s="7">
        <f>ROUND(+Nursery!F187,0)</f>
        <v>361</v>
      </c>
      <c r="I89" s="9">
        <f t="shared" si="4"/>
        <v>0.97</v>
      </c>
      <c r="J89" s="9"/>
      <c r="K89" s="8" t="str">
        <f t="shared" si="5"/>
        <v/>
      </c>
    </row>
    <row r="90" spans="2:11" x14ac:dyDescent="0.25">
      <c r="B90">
        <f>+Nursery!A85</f>
        <v>194</v>
      </c>
      <c r="C90" t="str">
        <f>+Nursery!B85</f>
        <v>PROVIDENCE ST JOSEPHS HOSPITAL</v>
      </c>
      <c r="D90" s="7">
        <f>ROUND(SUM(Nursery!K85:L85),0)</f>
        <v>0</v>
      </c>
      <c r="E90" s="7">
        <f>ROUND(+Nursery!F85,0)</f>
        <v>0</v>
      </c>
      <c r="F90" s="9" t="str">
        <f t="shared" si="3"/>
        <v/>
      </c>
      <c r="G90" s="7">
        <f>ROUND(SUM(Nursery!K188:L188),0)</f>
        <v>0</v>
      </c>
      <c r="H90" s="7">
        <f>ROUND(+Nursery!F188,0)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195</v>
      </c>
      <c r="C91" t="str">
        <f>+Nursery!B86</f>
        <v>SNOQUALMIE VALLEY HOSPITAL</v>
      </c>
      <c r="D91" s="7">
        <f>ROUND(SUM(Nursery!K86:L86),0)</f>
        <v>0</v>
      </c>
      <c r="E91" s="7">
        <f>ROUND(+Nursery!F86,0)</f>
        <v>0</v>
      </c>
      <c r="F91" s="9" t="str">
        <f t="shared" si="3"/>
        <v/>
      </c>
      <c r="G91" s="7">
        <f>ROUND(SUM(Nursery!K189:L189),0)</f>
        <v>0</v>
      </c>
      <c r="H91" s="7">
        <f>ROUND(+Nursery!F189,0)</f>
        <v>0</v>
      </c>
      <c r="I91" s="9" t="str">
        <f t="shared" si="4"/>
        <v/>
      </c>
      <c r="J91" s="9"/>
      <c r="K91" s="8" t="str">
        <f t="shared" si="5"/>
        <v/>
      </c>
    </row>
    <row r="92" spans="2:11" x14ac:dyDescent="0.25">
      <c r="B92">
        <f>+Nursery!A87</f>
        <v>197</v>
      </c>
      <c r="C92" t="str">
        <f>+Nursery!B87</f>
        <v>CAPITAL MEDICAL CENTER</v>
      </c>
      <c r="D92" s="7">
        <f>ROUND(SUM(Nursery!K87:L87),0)</f>
        <v>0</v>
      </c>
      <c r="E92" s="7">
        <f>ROUND(+Nursery!F87,0)</f>
        <v>1106</v>
      </c>
      <c r="F92" s="9" t="str">
        <f t="shared" si="3"/>
        <v/>
      </c>
      <c r="G92" s="7">
        <f>ROUND(SUM(Nursery!K190:L190),0)</f>
        <v>0</v>
      </c>
      <c r="H92" s="7">
        <f>ROUND(+Nursery!F190,0)</f>
        <v>1136</v>
      </c>
      <c r="I92" s="9" t="str">
        <f t="shared" si="4"/>
        <v/>
      </c>
      <c r="J92" s="9"/>
      <c r="K92" s="8" t="str">
        <f t="shared" si="5"/>
        <v/>
      </c>
    </row>
    <row r="93" spans="2:11" x14ac:dyDescent="0.25">
      <c r="B93">
        <f>+Nursery!A88</f>
        <v>198</v>
      </c>
      <c r="C93" t="str">
        <f>+Nursery!B88</f>
        <v>ASTRIA SUNNYSIDE HOSPITAL</v>
      </c>
      <c r="D93" s="7">
        <f>ROUND(SUM(Nursery!K88:L88),0)</f>
        <v>0</v>
      </c>
      <c r="E93" s="7">
        <f>ROUND(+Nursery!F88,0)</f>
        <v>865</v>
      </c>
      <c r="F93" s="9" t="str">
        <f t="shared" si="3"/>
        <v/>
      </c>
      <c r="G93" s="7">
        <f>ROUND(SUM(Nursery!K191:L191),0)</f>
        <v>0</v>
      </c>
      <c r="H93" s="7">
        <f>ROUND(+Nursery!F191,0)</f>
        <v>828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199</v>
      </c>
      <c r="C94" t="str">
        <f>+Nursery!B89</f>
        <v>ASTRIA TOPPENISH HOSPITAL</v>
      </c>
      <c r="D94" s="7">
        <f>ROUND(SUM(Nursery!K89:L89),0)</f>
        <v>0</v>
      </c>
      <c r="E94" s="7">
        <f>ROUND(+Nursery!F89,0)</f>
        <v>811</v>
      </c>
      <c r="F94" s="9" t="str">
        <f t="shared" si="3"/>
        <v/>
      </c>
      <c r="G94" s="7">
        <f>ROUND(SUM(Nursery!K192:L192),0)</f>
        <v>0</v>
      </c>
      <c r="H94" s="7">
        <f>ROUND(+Nursery!F192,0)</f>
        <v>805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+Nursery!A90</f>
        <v>201</v>
      </c>
      <c r="C95" t="str">
        <f>+Nursery!B90</f>
        <v>ST FRANCIS COMMUNITY HOSPITAL</v>
      </c>
      <c r="D95" s="7">
        <f>ROUND(SUM(Nursery!K90:L90),0)</f>
        <v>0</v>
      </c>
      <c r="E95" s="7">
        <f>ROUND(+Nursery!F90,0)</f>
        <v>0</v>
      </c>
      <c r="F95" s="9" t="str">
        <f t="shared" si="3"/>
        <v/>
      </c>
      <c r="G95" s="7">
        <f>ROUND(SUM(Nursery!K193:L193),0)</f>
        <v>0</v>
      </c>
      <c r="H95" s="7">
        <f>ROUND(+Nursery!F193,0)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202</v>
      </c>
      <c r="C96" t="str">
        <f>+Nursery!B91</f>
        <v>REGIONAL HOSPITAL</v>
      </c>
      <c r="D96" s="7">
        <f>ROUND(SUM(Nursery!K91:L91),0)</f>
        <v>0</v>
      </c>
      <c r="E96" s="7">
        <f>ROUND(+Nursery!F91,0)</f>
        <v>0</v>
      </c>
      <c r="F96" s="9" t="str">
        <f t="shared" si="3"/>
        <v/>
      </c>
      <c r="G96" s="7">
        <f>ROUND(SUM(Nursery!K194:L194),0)</f>
        <v>0</v>
      </c>
      <c r="H96" s="7">
        <f>ROUND(+Nursery!F194,0)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204</v>
      </c>
      <c r="C97" t="str">
        <f>+Nursery!B92</f>
        <v>SEATTLE CANCER CARE ALLIANCE</v>
      </c>
      <c r="D97" s="7">
        <f>ROUND(SUM(Nursery!K92:L92),0)</f>
        <v>0</v>
      </c>
      <c r="E97" s="7">
        <f>ROUND(+Nursery!F92,0)</f>
        <v>0</v>
      </c>
      <c r="F97" s="9" t="str">
        <f t="shared" si="3"/>
        <v/>
      </c>
      <c r="G97" s="7">
        <f>ROUND(SUM(Nursery!K195:L195),0)</f>
        <v>0</v>
      </c>
      <c r="H97" s="7">
        <f>ROUND(+Nursery!F195,0)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205</v>
      </c>
      <c r="C98" t="str">
        <f>+Nursery!B93</f>
        <v>WENATCHEE VALLEY HOSPITAL</v>
      </c>
      <c r="D98" s="7">
        <f>ROUND(SUM(Nursery!K93:L93),0)</f>
        <v>0</v>
      </c>
      <c r="E98" s="7">
        <f>ROUND(+Nursery!F93,0)</f>
        <v>0</v>
      </c>
      <c r="F98" s="9" t="str">
        <f t="shared" si="3"/>
        <v/>
      </c>
      <c r="G98" s="7">
        <f>ROUND(SUM(Nursery!K196:L196),0)</f>
        <v>0</v>
      </c>
      <c r="H98" s="7">
        <f>ROUND(+Nursery!F196,0)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206</v>
      </c>
      <c r="C99" t="str">
        <f>+Nursery!B94</f>
        <v>PEACEHEALTH UNITED GENERAL MEDICAL CENTER</v>
      </c>
      <c r="D99" s="7">
        <f>ROUND(SUM(Nursery!K94:L94),0)</f>
        <v>0</v>
      </c>
      <c r="E99" s="7">
        <f>ROUND(+Nursery!F94,0)</f>
        <v>0</v>
      </c>
      <c r="F99" s="9" t="str">
        <f t="shared" si="3"/>
        <v/>
      </c>
      <c r="G99" s="7">
        <f>ROUND(SUM(Nursery!K197:L197),0)</f>
        <v>0</v>
      </c>
      <c r="H99" s="7">
        <f>ROUND(+Nursery!F197,0)</f>
        <v>0</v>
      </c>
      <c r="I99" s="9" t="str">
        <f t="shared" si="4"/>
        <v/>
      </c>
      <c r="J99" s="9"/>
      <c r="K99" s="8" t="str">
        <f t="shared" si="5"/>
        <v/>
      </c>
    </row>
    <row r="100" spans="2:11" x14ac:dyDescent="0.25">
      <c r="B100">
        <f>+Nursery!A95</f>
        <v>207</v>
      </c>
      <c r="C100" t="str">
        <f>+Nursery!B95</f>
        <v>SKAGIT REGIONAL HEALTH</v>
      </c>
      <c r="D100" s="7">
        <f>ROUND(SUM(Nursery!K95:L95),0)</f>
        <v>75319</v>
      </c>
      <c r="E100" s="7">
        <f>ROUND(+Nursery!F95,0)</f>
        <v>2657</v>
      </c>
      <c r="F100" s="9">
        <f t="shared" si="3"/>
        <v>28.35</v>
      </c>
      <c r="G100" s="7">
        <f>ROUND(SUM(Nursery!K198:L198),0)</f>
        <v>32633</v>
      </c>
      <c r="H100" s="7">
        <f>ROUND(+Nursery!F198,0)</f>
        <v>2403</v>
      </c>
      <c r="I100" s="9">
        <f t="shared" si="4"/>
        <v>13.58</v>
      </c>
      <c r="J100" s="9"/>
      <c r="K100" s="8">
        <f t="shared" si="5"/>
        <v>-0.52100000000000002</v>
      </c>
    </row>
    <row r="101" spans="2:11" x14ac:dyDescent="0.25">
      <c r="B101">
        <f>+Nursery!A96</f>
        <v>208</v>
      </c>
      <c r="C101" t="str">
        <f>+Nursery!B96</f>
        <v>LEGACY SALMON CREEK HOSPITAL</v>
      </c>
      <c r="D101" s="7">
        <f>ROUND(SUM(Nursery!K96:L96),0)</f>
        <v>0</v>
      </c>
      <c r="E101" s="7">
        <f>ROUND(+Nursery!F96,0)</f>
        <v>0</v>
      </c>
      <c r="F101" s="9" t="str">
        <f t="shared" si="3"/>
        <v/>
      </c>
      <c r="G101" s="7">
        <f>ROUND(SUM(Nursery!K199:L199),0)</f>
        <v>0</v>
      </c>
      <c r="H101" s="7">
        <f>ROUND(+Nursery!F199,0)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209</v>
      </c>
      <c r="C102" t="str">
        <f>+Nursery!B97</f>
        <v>ST ANTHONY HOSPITAL</v>
      </c>
      <c r="D102" s="7">
        <f>ROUND(SUM(Nursery!K97:L97),0)</f>
        <v>0</v>
      </c>
      <c r="E102" s="7">
        <f>ROUND(+Nursery!F97,0)</f>
        <v>0</v>
      </c>
      <c r="F102" s="9" t="str">
        <f t="shared" si="3"/>
        <v/>
      </c>
      <c r="G102" s="7">
        <f>ROUND(SUM(Nursery!K200:L200),0)</f>
        <v>0</v>
      </c>
      <c r="H102" s="7">
        <f>ROUND(+Nursery!F200,0)</f>
        <v>0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210</v>
      </c>
      <c r="C103" t="str">
        <f>+Nursery!B98</f>
        <v>SWEDISH MEDICAL CENTER - ISSAQUAH CAMPUS</v>
      </c>
      <c r="D103" s="7">
        <f>ROUND(SUM(Nursery!K98:L98),0)</f>
        <v>0</v>
      </c>
      <c r="E103" s="7">
        <f>ROUND(+Nursery!F98,0)</f>
        <v>2048</v>
      </c>
      <c r="F103" s="9" t="str">
        <f t="shared" si="3"/>
        <v/>
      </c>
      <c r="G103" s="7">
        <f>ROUND(SUM(Nursery!K201:L201),0)</f>
        <v>458</v>
      </c>
      <c r="H103" s="7">
        <f>ROUND(+Nursery!F201,0)</f>
        <v>2517</v>
      </c>
      <c r="I103" s="9">
        <f t="shared" si="4"/>
        <v>0.18</v>
      </c>
      <c r="J103" s="9"/>
      <c r="K103" s="8" t="str">
        <f t="shared" si="5"/>
        <v/>
      </c>
    </row>
    <row r="104" spans="2:11" x14ac:dyDescent="0.25">
      <c r="B104">
        <f>+Nursery!A99</f>
        <v>211</v>
      </c>
      <c r="C104" t="str">
        <f>+Nursery!B99</f>
        <v>PEACEHEALTH PEACE ISLAND MEDICAL CENTER</v>
      </c>
      <c r="D104" s="7">
        <f>ROUND(SUM(Nursery!K99:L99),0)</f>
        <v>0</v>
      </c>
      <c r="E104" s="7">
        <f>ROUND(+Nursery!F99,0)</f>
        <v>0</v>
      </c>
      <c r="F104" s="9" t="str">
        <f t="shared" si="3"/>
        <v/>
      </c>
      <c r="G104" s="7">
        <f>ROUND(SUM(Nursery!K202:L202),0)</f>
        <v>0</v>
      </c>
      <c r="H104" s="7">
        <f>ROUND(+Nursery!F202,0)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904</v>
      </c>
      <c r="C105" t="str">
        <f>+Nursery!B100</f>
        <v>BHC FAIRFAX HOSPITAL</v>
      </c>
      <c r="D105" s="7">
        <f>ROUND(SUM(Nursery!K100:L100),0)</f>
        <v>0</v>
      </c>
      <c r="E105" s="7">
        <f>ROUND(+Nursery!F100,0)</f>
        <v>0</v>
      </c>
      <c r="F105" s="9" t="str">
        <f t="shared" si="3"/>
        <v/>
      </c>
      <c r="G105" s="7">
        <f>ROUND(SUM(Nursery!K203:L203),0)</f>
        <v>0</v>
      </c>
      <c r="H105" s="7">
        <f>ROUND(+Nursery!F203,0)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915</v>
      </c>
      <c r="C106" t="str">
        <f>+Nursery!B101</f>
        <v>LOURDES COUNSELING CENTER</v>
      </c>
      <c r="D106" s="7">
        <f>ROUND(SUM(Nursery!K101:L101),0)</f>
        <v>0</v>
      </c>
      <c r="E106" s="7">
        <f>ROUND(+Nursery!F101,0)</f>
        <v>0</v>
      </c>
      <c r="F106" s="9" t="str">
        <f t="shared" si="3"/>
        <v/>
      </c>
      <c r="G106" s="7">
        <f>ROUND(SUM(Nursery!K204:L204),0)</f>
        <v>0</v>
      </c>
      <c r="H106" s="7">
        <f>ROUND(+Nursery!F204,0)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919</v>
      </c>
      <c r="C107" t="str">
        <f>+Nursery!B102</f>
        <v>NAVOS</v>
      </c>
      <c r="D107" s="7">
        <f>ROUND(SUM(Nursery!K102:L102),0)</f>
        <v>0</v>
      </c>
      <c r="E107" s="7">
        <f>ROUND(+Nursery!F102,0)</f>
        <v>0</v>
      </c>
      <c r="F107" s="9" t="str">
        <f t="shared" si="3"/>
        <v/>
      </c>
      <c r="G107" s="7">
        <f>ROUND(SUM(Nursery!K205:L205),0)</f>
        <v>0</v>
      </c>
      <c r="H107" s="7">
        <f>ROUND(+Nursery!F205,0)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+Nursery!A103</f>
        <v>921</v>
      </c>
      <c r="C108" t="str">
        <f>+Nursery!B103</f>
        <v>CASCADE BEHAVIORAL HOSPITAL</v>
      </c>
      <c r="D108" s="7">
        <f>ROUND(SUM(Nursery!K103:L103),0)</f>
        <v>0</v>
      </c>
      <c r="E108" s="7">
        <f>ROUND(+Nursery!F103,0)</f>
        <v>0</v>
      </c>
      <c r="F108" s="9" t="str">
        <f t="shared" si="3"/>
        <v/>
      </c>
      <c r="G108" s="7">
        <f>ROUND(SUM(Nursery!K206:L206),0)</f>
        <v>0</v>
      </c>
      <c r="H108" s="7">
        <f>ROUND(+Nursery!F206,0)</f>
        <v>0</v>
      </c>
      <c r="I108" s="9" t="str">
        <f t="shared" si="4"/>
        <v/>
      </c>
      <c r="J108" s="9"/>
      <c r="K108" s="8" t="str">
        <f t="shared" si="5"/>
        <v/>
      </c>
    </row>
    <row r="109" spans="2:11" x14ac:dyDescent="0.25">
      <c r="B109">
        <f>+Nursery!A104</f>
        <v>922</v>
      </c>
      <c r="C109" t="str">
        <f>+Nursery!B104</f>
        <v>BHC FAIRFAX HOSPITAL NORTH</v>
      </c>
      <c r="D109" s="7">
        <f>ROUND(SUM(Nursery!K104:L104),0)</f>
        <v>0</v>
      </c>
      <c r="E109" s="7">
        <f>ROUND(+Nursery!F104,0)</f>
        <v>0</v>
      </c>
      <c r="F109" s="9" t="str">
        <f t="shared" si="3"/>
        <v/>
      </c>
      <c r="G109" s="7">
        <f>ROUND(SUM(Nursery!K207:L207),0)</f>
        <v>0</v>
      </c>
      <c r="H109" s="7">
        <f>ROUND(+Nursery!F207,0)</f>
        <v>0</v>
      </c>
      <c r="I109" s="9" t="str">
        <f t="shared" si="4"/>
        <v/>
      </c>
      <c r="J109" s="9"/>
      <c r="K109" s="8" t="str">
        <f t="shared" si="5"/>
        <v/>
      </c>
    </row>
    <row r="110" spans="2:11" x14ac:dyDescent="0.25">
      <c r="B110">
        <f>+Nursery!A105</f>
        <v>923</v>
      </c>
      <c r="C110" t="str">
        <f>+Nursery!B105</f>
        <v>FAIRFAX BEHAVIORAL HEALTH MONROE</v>
      </c>
      <c r="D110" s="7">
        <f>ROUND(SUM(Nursery!K105:L105),0)</f>
        <v>0</v>
      </c>
      <c r="E110" s="7">
        <f>ROUND(+Nursery!F105,0)</f>
        <v>0</v>
      </c>
      <c r="F110" s="9" t="str">
        <f t="shared" si="3"/>
        <v/>
      </c>
      <c r="G110" s="7">
        <f>ROUND(SUM(Nursery!K208:L208),0)</f>
        <v>0</v>
      </c>
      <c r="H110" s="7">
        <f>ROUND(+Nursery!F208,0)</f>
        <v>0</v>
      </c>
      <c r="I110" s="9" t="str">
        <f t="shared" si="4"/>
        <v/>
      </c>
      <c r="J110" s="9"/>
      <c r="K110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110"/>
  <sheetViews>
    <sheetView zoomScale="75" workbookViewId="0">
      <selection activeCell="B11" sqref="B11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3.109375" bestFit="1" customWidth="1"/>
    <col min="5" max="6" width="6.44140625" bestFit="1" customWidth="1"/>
    <col min="7" max="7" width="13.109375" bestFit="1" customWidth="1"/>
    <col min="8" max="9" width="6.44140625" bestFit="1" customWidth="1"/>
    <col min="10" max="10" width="2.6640625" customWidth="1"/>
    <col min="11" max="11" width="10.44140625" bestFit="1" customWidth="1"/>
  </cols>
  <sheetData>
    <row r="1" spans="1:11" x14ac:dyDescent="0.25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125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34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2015</v>
      </c>
      <c r="F7" s="3">
        <f>+E7</f>
        <v>2015</v>
      </c>
      <c r="G7" s="3"/>
      <c r="H7" s="5">
        <f>+F7+1</f>
        <v>2016</v>
      </c>
      <c r="I7" s="3">
        <f>+H7</f>
        <v>2016</v>
      </c>
    </row>
    <row r="8" spans="1:11" x14ac:dyDescent="0.25">
      <c r="A8" s="3"/>
      <c r="B8" s="3"/>
      <c r="C8" s="3"/>
      <c r="D8" s="6" t="s">
        <v>35</v>
      </c>
      <c r="F8" s="5" t="s">
        <v>5</v>
      </c>
      <c r="G8" s="6" t="s">
        <v>35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36</v>
      </c>
      <c r="E9" s="5" t="s">
        <v>9</v>
      </c>
      <c r="F9" s="5" t="s">
        <v>9</v>
      </c>
      <c r="G9" s="5" t="s">
        <v>36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ROUND(SUM(Nursery!L5:M5),0)</f>
        <v>1486</v>
      </c>
      <c r="E10" s="7">
        <f>ROUND(+Nursery!F5,0)</f>
        <v>12745</v>
      </c>
      <c r="F10" s="9">
        <f>IF(D10=0,"",IF(E10=0,"",ROUND(D10/E10,2)))</f>
        <v>0.12</v>
      </c>
      <c r="G10" s="7">
        <f>ROUND(SUM(Nursery!L108:M108),0)</f>
        <v>86729</v>
      </c>
      <c r="H10" s="7">
        <f>ROUND(+Nursery!F108,0)</f>
        <v>13415</v>
      </c>
      <c r="I10" s="9">
        <f>IF(G10=0,"",IF(H10=0,"",ROUND(G10/H10,2)))</f>
        <v>6.47</v>
      </c>
      <c r="J10" s="9"/>
      <c r="K10" s="8">
        <f>IF(D10=0,"",IF(E10=0,"",IF(G10=0,"",IF(H10=0,"",ROUND(I10/F10-1,4)))))</f>
        <v>52.916699999999999</v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ROUND(SUM(Nursery!L6:M6),0)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7">
        <f>ROUND(SUM(Nursery!L109:M109),0)</f>
        <v>0</v>
      </c>
      <c r="H11" s="7">
        <f>ROUND(+Nursery!F109,0)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ROUND(SUM(Nursery!L7:M7),0)</f>
        <v>0</v>
      </c>
      <c r="E12" s="7">
        <f>ROUND(+Nursery!F7,0)</f>
        <v>0</v>
      </c>
      <c r="F12" s="9" t="str">
        <f t="shared" si="0"/>
        <v/>
      </c>
      <c r="G12" s="7">
        <f>ROUND(SUM(Nursery!L110:M110),0)</f>
        <v>0</v>
      </c>
      <c r="H12" s="7">
        <f>ROUND(+Nursery!F110,0)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ROUND(SUM(Nursery!L8:M8),0)</f>
        <v>0</v>
      </c>
      <c r="E13" s="7">
        <f>ROUND(+Nursery!F8,0)</f>
        <v>0</v>
      </c>
      <c r="F13" s="9" t="str">
        <f t="shared" si="0"/>
        <v/>
      </c>
      <c r="G13" s="7">
        <f>ROUND(SUM(Nursery!L111:M111),0)</f>
        <v>0</v>
      </c>
      <c r="H13" s="7">
        <f>ROUND(+Nursery!F111,0)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ROUND(SUM(Nursery!L9:M9),0)</f>
        <v>0</v>
      </c>
      <c r="E14" s="7">
        <f>ROUND(+Nursery!F9,0)</f>
        <v>0</v>
      </c>
      <c r="F14" s="9" t="str">
        <f t="shared" si="0"/>
        <v/>
      </c>
      <c r="G14" s="7">
        <f>ROUND(SUM(Nursery!L112:M112),0)</f>
        <v>0</v>
      </c>
      <c r="H14" s="7">
        <f>ROUND(+Nursery!F112,0)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ROUND(SUM(Nursery!L10:M10),0)</f>
        <v>0</v>
      </c>
      <c r="E15" s="7">
        <f>ROUND(+Nursery!F10,0)</f>
        <v>299</v>
      </c>
      <c r="F15" s="9" t="str">
        <f t="shared" si="0"/>
        <v/>
      </c>
      <c r="G15" s="7">
        <f>ROUND(SUM(Nursery!L113:M113),0)</f>
        <v>0</v>
      </c>
      <c r="H15" s="7">
        <f>ROUND(+Nursery!F113,0)</f>
        <v>0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ROUND(SUM(Nursery!L11:M11),0)</f>
        <v>0</v>
      </c>
      <c r="E16" s="7">
        <f>ROUND(+Nursery!F11,0)</f>
        <v>112</v>
      </c>
      <c r="F16" s="9" t="str">
        <f t="shared" si="0"/>
        <v/>
      </c>
      <c r="G16" s="7">
        <f>ROUND(SUM(Nursery!L114:M114),0)</f>
        <v>0</v>
      </c>
      <c r="H16" s="7">
        <f>ROUND(+Nursery!F114,0)</f>
        <v>0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ROUND(SUM(Nursery!L12:M12),0)</f>
        <v>0</v>
      </c>
      <c r="E17" s="7">
        <f>ROUND(+Nursery!F12,0)</f>
        <v>0</v>
      </c>
      <c r="F17" s="9" t="str">
        <f t="shared" si="0"/>
        <v/>
      </c>
      <c r="G17" s="7">
        <f>ROUND(SUM(Nursery!L115:M115),0)</f>
        <v>0</v>
      </c>
      <c r="H17" s="7">
        <f>ROUND(+Nursery!F115,0)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ROUND(SUM(Nursery!L13:M13),0)</f>
        <v>0</v>
      </c>
      <c r="E18" s="7">
        <f>ROUND(+Nursery!F13,0)</f>
        <v>137</v>
      </c>
      <c r="F18" s="9" t="str">
        <f t="shared" si="0"/>
        <v/>
      </c>
      <c r="G18" s="7">
        <f>ROUND(SUM(Nursery!L116:M116),0)</f>
        <v>0</v>
      </c>
      <c r="H18" s="7">
        <f>ROUND(+Nursery!F116,0)</f>
        <v>171</v>
      </c>
      <c r="I18" s="9" t="str">
        <f t="shared" si="1"/>
        <v/>
      </c>
      <c r="J18" s="9"/>
      <c r="K18" s="8" t="str">
        <f t="shared" si="2"/>
        <v/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ROUND(SUM(Nursery!L14:M14),0)</f>
        <v>246</v>
      </c>
      <c r="E19" s="7">
        <f>ROUND(+Nursery!F14,0)</f>
        <v>1733</v>
      </c>
      <c r="F19" s="9">
        <f t="shared" si="0"/>
        <v>0.14000000000000001</v>
      </c>
      <c r="G19" s="7">
        <f>ROUND(SUM(Nursery!L117:M117),0)</f>
        <v>1640</v>
      </c>
      <c r="H19" s="7">
        <f>ROUND(+Nursery!F117,0)</f>
        <v>1709</v>
      </c>
      <c r="I19" s="9">
        <f t="shared" si="1"/>
        <v>0.96</v>
      </c>
      <c r="J19" s="9"/>
      <c r="K19" s="8">
        <f t="shared" si="2"/>
        <v>5.8571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ROUND(SUM(Nursery!L15:M15),0)</f>
        <v>0</v>
      </c>
      <c r="E20" s="7">
        <f>ROUND(+Nursery!F15,0)</f>
        <v>0</v>
      </c>
      <c r="F20" s="9" t="str">
        <f t="shared" si="0"/>
        <v/>
      </c>
      <c r="G20" s="7">
        <f>ROUND(SUM(Nursery!L118:M118),0)</f>
        <v>0</v>
      </c>
      <c r="H20" s="7">
        <f>ROUND(+Nursery!F118,0)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ROUND(SUM(Nursery!L16:M16),0)</f>
        <v>288637</v>
      </c>
      <c r="E21" s="7">
        <f>ROUND(+Nursery!F16,0)</f>
        <v>9183</v>
      </c>
      <c r="F21" s="9">
        <f t="shared" si="0"/>
        <v>31.43</v>
      </c>
      <c r="G21" s="7">
        <f>ROUND(SUM(Nursery!L119:M119),0)</f>
        <v>337703</v>
      </c>
      <c r="H21" s="7">
        <f>ROUND(+Nursery!F119,0)</f>
        <v>10211</v>
      </c>
      <c r="I21" s="9">
        <f t="shared" si="1"/>
        <v>33.07</v>
      </c>
      <c r="J21" s="9"/>
      <c r="K21" s="8">
        <f t="shared" si="2"/>
        <v>5.2200000000000003E-2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ROUND(SUM(Nursery!L17:M17),0)</f>
        <v>0</v>
      </c>
      <c r="E22" s="7">
        <f>ROUND(+Nursery!F17,0)</f>
        <v>472</v>
      </c>
      <c r="F22" s="9" t="str">
        <f t="shared" si="0"/>
        <v/>
      </c>
      <c r="G22" s="7">
        <f>ROUND(SUM(Nursery!L120:M120),0)</f>
        <v>0</v>
      </c>
      <c r="H22" s="7">
        <f>ROUND(+Nursery!F120,0)</f>
        <v>532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MULTICARE DEACONESS HOSPITAL</v>
      </c>
      <c r="D23" s="7">
        <f>ROUND(SUM(Nursery!L18:M18),0)</f>
        <v>0</v>
      </c>
      <c r="E23" s="7">
        <f>ROUND(+Nursery!F18,0)</f>
        <v>2199</v>
      </c>
      <c r="F23" s="9" t="str">
        <f t="shared" si="0"/>
        <v/>
      </c>
      <c r="G23" s="7">
        <f>ROUND(SUM(Nursery!L121:M121),0)</f>
        <v>0</v>
      </c>
      <c r="H23" s="7">
        <f>ROUND(+Nursery!F121,0)</f>
        <v>2459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ROUND(SUM(Nursery!L19:M19),0)</f>
        <v>13969</v>
      </c>
      <c r="E24" s="7">
        <f>ROUND(+Nursery!F19,0)</f>
        <v>986</v>
      </c>
      <c r="F24" s="9">
        <f t="shared" si="0"/>
        <v>14.17</v>
      </c>
      <c r="G24" s="7">
        <f>ROUND(SUM(Nursery!L122:M122),0)</f>
        <v>38059</v>
      </c>
      <c r="H24" s="7">
        <f>ROUND(+Nursery!F122,0)</f>
        <v>944</v>
      </c>
      <c r="I24" s="9">
        <f t="shared" si="1"/>
        <v>40.32</v>
      </c>
      <c r="J24" s="9"/>
      <c r="K24" s="8">
        <f t="shared" si="2"/>
        <v>1.8453999999999999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ROUND(SUM(Nursery!L20:M20),0)</f>
        <v>402</v>
      </c>
      <c r="E25" s="7">
        <f>ROUND(+Nursery!F20,0)</f>
        <v>2708</v>
      </c>
      <c r="F25" s="9">
        <f t="shared" si="0"/>
        <v>0.15</v>
      </c>
      <c r="G25" s="7">
        <f>ROUND(SUM(Nursery!L123:M123),0)</f>
        <v>829</v>
      </c>
      <c r="H25" s="7">
        <f>ROUND(+Nursery!F123,0)</f>
        <v>2982</v>
      </c>
      <c r="I25" s="9">
        <f t="shared" si="1"/>
        <v>0.28000000000000003</v>
      </c>
      <c r="J25" s="9"/>
      <c r="K25" s="8">
        <f t="shared" si="2"/>
        <v>0.86670000000000003</v>
      </c>
    </row>
    <row r="26" spans="2:11" x14ac:dyDescent="0.25">
      <c r="B26">
        <f>+Nursery!A21</f>
        <v>42</v>
      </c>
      <c r="C26" t="str">
        <f>+Nursery!B21</f>
        <v>SHRINERS HOSPITAL FOR CHILDREN</v>
      </c>
      <c r="D26" s="7">
        <f>ROUND(SUM(Nursery!L21:M21),0)</f>
        <v>0</v>
      </c>
      <c r="E26" s="7">
        <f>ROUND(+Nursery!F21,0)</f>
        <v>0</v>
      </c>
      <c r="F26" s="9" t="str">
        <f t="shared" si="0"/>
        <v/>
      </c>
      <c r="G26" s="7">
        <f>ROUND(SUM(Nursery!L124:M124),0)</f>
        <v>0</v>
      </c>
      <c r="H26" s="7">
        <f>ROUND(+Nursery!F124,0)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43</v>
      </c>
      <c r="C27" t="str">
        <f>+Nursery!B22</f>
        <v>WALLA WALLA GENERAL HOSPITAL</v>
      </c>
      <c r="D27" s="7">
        <f>ROUND(SUM(Nursery!L22:M22),0)</f>
        <v>0</v>
      </c>
      <c r="E27" s="7">
        <f>ROUND(+Nursery!F22,0)</f>
        <v>0</v>
      </c>
      <c r="F27" s="9" t="str">
        <f t="shared" si="0"/>
        <v/>
      </c>
      <c r="G27" s="7">
        <f>ROUND(SUM(Nursery!L125:M125),0)</f>
        <v>0</v>
      </c>
      <c r="H27" s="7">
        <f>ROUND(+Nursery!F125,0)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45</v>
      </c>
      <c r="C28" t="str">
        <f>+Nursery!B23</f>
        <v>COLUMBIA BASIN HOSPITAL</v>
      </c>
      <c r="D28" s="7">
        <f>ROUND(SUM(Nursery!L23:M23),0)</f>
        <v>0</v>
      </c>
      <c r="E28" s="7">
        <f>ROUND(+Nursery!F23,0)</f>
        <v>0</v>
      </c>
      <c r="F28" s="9" t="str">
        <f t="shared" si="0"/>
        <v/>
      </c>
      <c r="G28" s="7">
        <f>ROUND(SUM(Nursery!L126:M126),0)</f>
        <v>0</v>
      </c>
      <c r="H28" s="7">
        <f>ROUND(+Nursery!F126,0)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46</v>
      </c>
      <c r="C29" t="str">
        <f>+Nursery!B24</f>
        <v>PMH MEDICAL CENTER</v>
      </c>
      <c r="D29" s="7">
        <f>ROUND(SUM(Nursery!L24:M24),0)</f>
        <v>0</v>
      </c>
      <c r="E29" s="7">
        <f>ROUND(+Nursery!F24,0)</f>
        <v>523</v>
      </c>
      <c r="F29" s="9" t="str">
        <f t="shared" si="0"/>
        <v/>
      </c>
      <c r="G29" s="7">
        <f>ROUND(SUM(Nursery!L127:M127),0)</f>
        <v>0</v>
      </c>
      <c r="H29" s="7">
        <f>ROUND(+Nursery!F127,0)</f>
        <v>552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50</v>
      </c>
      <c r="C30" t="str">
        <f>+Nursery!B25</f>
        <v>PROVIDENCE ST MARY MEDICAL CENTER</v>
      </c>
      <c r="D30" s="7">
        <f>ROUND(SUM(Nursery!L25:M25),0)</f>
        <v>0</v>
      </c>
      <c r="E30" s="7">
        <f>ROUND(+Nursery!F25,0)</f>
        <v>0</v>
      </c>
      <c r="F30" s="9" t="str">
        <f t="shared" si="0"/>
        <v/>
      </c>
      <c r="G30" s="7">
        <f>ROUND(SUM(Nursery!L128:M128),0)</f>
        <v>0</v>
      </c>
      <c r="H30" s="7">
        <f>ROUND(+Nursery!F128,0)</f>
        <v>1430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54</v>
      </c>
      <c r="C31" t="str">
        <f>+Nursery!B26</f>
        <v>FORKS COMMUNITY HOSPITAL</v>
      </c>
      <c r="D31" s="7">
        <f>ROUND(SUM(Nursery!L26:M26),0)</f>
        <v>791</v>
      </c>
      <c r="E31" s="7">
        <f>ROUND(+Nursery!F26,0)</f>
        <v>102</v>
      </c>
      <c r="F31" s="9">
        <f t="shared" si="0"/>
        <v>7.75</v>
      </c>
      <c r="G31" s="7">
        <f>ROUND(SUM(Nursery!L129:M129),0)</f>
        <v>183</v>
      </c>
      <c r="H31" s="7">
        <f>ROUND(+Nursery!F129,0)</f>
        <v>127</v>
      </c>
      <c r="I31" s="9">
        <f t="shared" si="1"/>
        <v>1.44</v>
      </c>
      <c r="J31" s="9"/>
      <c r="K31" s="8">
        <f t="shared" si="2"/>
        <v>-0.81420000000000003</v>
      </c>
    </row>
    <row r="32" spans="2:11" x14ac:dyDescent="0.25">
      <c r="B32">
        <f>+Nursery!A27</f>
        <v>56</v>
      </c>
      <c r="C32" t="str">
        <f>+Nursery!B27</f>
        <v>WILLAPA HARBOR HOSPITAL</v>
      </c>
      <c r="D32" s="7">
        <f>ROUND(SUM(Nursery!L27:M27),0)</f>
        <v>0</v>
      </c>
      <c r="E32" s="7">
        <f>ROUND(+Nursery!F27,0)</f>
        <v>0</v>
      </c>
      <c r="F32" s="9" t="str">
        <f t="shared" si="0"/>
        <v/>
      </c>
      <c r="G32" s="7">
        <f>ROUND(SUM(Nursery!L130:M130),0)</f>
        <v>0</v>
      </c>
      <c r="H32" s="7">
        <f>ROUND(+Nursery!F130,0)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58</v>
      </c>
      <c r="C33" t="str">
        <f>+Nursery!B28</f>
        <v>VIRGINIA MASON MEMORIAL</v>
      </c>
      <c r="D33" s="7">
        <f>ROUND(SUM(Nursery!L28:M28),0)</f>
        <v>0</v>
      </c>
      <c r="E33" s="7">
        <f>ROUND(+Nursery!F28,0)</f>
        <v>0</v>
      </c>
      <c r="F33" s="9" t="str">
        <f t="shared" si="0"/>
        <v/>
      </c>
      <c r="G33" s="7">
        <f>ROUND(SUM(Nursery!L131:M131),0)</f>
        <v>0</v>
      </c>
      <c r="H33" s="7">
        <f>ROUND(+Nursery!F131,0)</f>
        <v>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63</v>
      </c>
      <c r="C34" t="str">
        <f>+Nursery!B29</f>
        <v>GRAYS HARBOR COMMUNITY HOSPITAL</v>
      </c>
      <c r="D34" s="7">
        <f>ROUND(SUM(Nursery!L29:M29),0)</f>
        <v>0</v>
      </c>
      <c r="E34" s="7">
        <f>ROUND(+Nursery!F29,0)</f>
        <v>846</v>
      </c>
      <c r="F34" s="9" t="str">
        <f t="shared" si="0"/>
        <v/>
      </c>
      <c r="G34" s="7">
        <f>ROUND(SUM(Nursery!L132:M132),0)</f>
        <v>0</v>
      </c>
      <c r="H34" s="7">
        <f>ROUND(+Nursery!F132,0)</f>
        <v>776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78</v>
      </c>
      <c r="C35" t="str">
        <f>+Nursery!B30</f>
        <v>SAMARITAN HEALTHCARE</v>
      </c>
      <c r="D35" s="7">
        <f>ROUND(SUM(Nursery!L30:M30),0)</f>
        <v>0</v>
      </c>
      <c r="E35" s="7">
        <f>ROUND(+Nursery!F30,0)</f>
        <v>1778</v>
      </c>
      <c r="F35" s="9" t="str">
        <f t="shared" si="0"/>
        <v/>
      </c>
      <c r="G35" s="7">
        <f>ROUND(SUM(Nursery!L133:M133),0)</f>
        <v>0</v>
      </c>
      <c r="H35" s="7">
        <f>ROUND(+Nursery!F133,0)</f>
        <v>1764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79</v>
      </c>
      <c r="C36" t="str">
        <f>+Nursery!B31</f>
        <v>OCEAN BEACH HOSPITAL</v>
      </c>
      <c r="D36" s="7">
        <f>ROUND(SUM(Nursery!L31:M31),0)</f>
        <v>0</v>
      </c>
      <c r="E36" s="7">
        <f>ROUND(+Nursery!F31,0)</f>
        <v>0</v>
      </c>
      <c r="F36" s="9" t="str">
        <f t="shared" si="0"/>
        <v/>
      </c>
      <c r="G36" s="7">
        <f>ROUND(SUM(Nursery!L134:M134),0)</f>
        <v>0</v>
      </c>
      <c r="H36" s="7">
        <f>ROUND(+Nursery!F134,0)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80</v>
      </c>
      <c r="C37" t="str">
        <f>+Nursery!B32</f>
        <v>ODESSA MEMORIAL HEALTHCARE CENTER</v>
      </c>
      <c r="D37" s="7">
        <f>ROUND(SUM(Nursery!L32:M32),0)</f>
        <v>0</v>
      </c>
      <c r="E37" s="7">
        <f>ROUND(+Nursery!F32,0)</f>
        <v>0</v>
      </c>
      <c r="F37" s="9" t="str">
        <f t="shared" si="0"/>
        <v/>
      </c>
      <c r="G37" s="7">
        <f>ROUND(SUM(Nursery!L135:M135),0)</f>
        <v>0</v>
      </c>
      <c r="H37" s="7">
        <f>ROUND(+Nursery!F135,0)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81</v>
      </c>
      <c r="C38" t="str">
        <f>+Nursery!B33</f>
        <v>MULTICARE GOOD SAMARITAN</v>
      </c>
      <c r="D38" s="7">
        <f>ROUND(SUM(Nursery!L33:M33),0)</f>
        <v>0</v>
      </c>
      <c r="E38" s="7">
        <f>ROUND(+Nursery!F33,0)</f>
        <v>0</v>
      </c>
      <c r="F38" s="9" t="str">
        <f t="shared" si="0"/>
        <v/>
      </c>
      <c r="G38" s="7">
        <f>ROUND(SUM(Nursery!L136:M136),0)</f>
        <v>0</v>
      </c>
      <c r="H38" s="7">
        <f>ROUND(+Nursery!F136,0)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82</v>
      </c>
      <c r="C39" t="str">
        <f>+Nursery!B34</f>
        <v>GARFIELD COUNTY MEMORIAL HOSPITAL</v>
      </c>
      <c r="D39" s="7">
        <f>ROUND(SUM(Nursery!L34:M34),0)</f>
        <v>0</v>
      </c>
      <c r="E39" s="7">
        <f>ROUND(+Nursery!F34,0)</f>
        <v>0</v>
      </c>
      <c r="F39" s="9" t="str">
        <f t="shared" si="0"/>
        <v/>
      </c>
      <c r="G39" s="7">
        <f>ROUND(SUM(Nursery!L137:M137),0)</f>
        <v>0</v>
      </c>
      <c r="H39" s="7">
        <f>ROUND(+Nursery!F137,0)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84</v>
      </c>
      <c r="C40" t="str">
        <f>+Nursery!B35</f>
        <v>PROVIDENCE REGIONAL MEDICAL CENTER EVERETT</v>
      </c>
      <c r="D40" s="7">
        <f>ROUND(SUM(Nursery!L35:M35),0)</f>
        <v>0</v>
      </c>
      <c r="E40" s="7">
        <f>ROUND(+Nursery!F35,0)</f>
        <v>5870</v>
      </c>
      <c r="F40" s="9" t="str">
        <f t="shared" si="0"/>
        <v/>
      </c>
      <c r="G40" s="7">
        <f>ROUND(SUM(Nursery!L138:M138),0)</f>
        <v>0</v>
      </c>
      <c r="H40" s="7">
        <f>ROUND(+Nursery!F138,0)</f>
        <v>6250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85</v>
      </c>
      <c r="C41" t="str">
        <f>+Nursery!B36</f>
        <v>JEFFERSON HEALTHCARE</v>
      </c>
      <c r="D41" s="7">
        <f>ROUND(SUM(Nursery!L36:M36),0)</f>
        <v>0</v>
      </c>
      <c r="E41" s="7">
        <f>ROUND(+Nursery!F36,0)</f>
        <v>226</v>
      </c>
      <c r="F41" s="9" t="str">
        <f t="shared" si="0"/>
        <v/>
      </c>
      <c r="G41" s="7">
        <f>ROUND(SUM(Nursery!L139:M139),0)</f>
        <v>0</v>
      </c>
      <c r="H41" s="7">
        <f>ROUND(+Nursery!F139,0)</f>
        <v>191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96</v>
      </c>
      <c r="C42" t="str">
        <f>+Nursery!B37</f>
        <v>SKYLINE HOSPITAL</v>
      </c>
      <c r="D42" s="7">
        <f>ROUND(SUM(Nursery!L37:M37),0)</f>
        <v>0</v>
      </c>
      <c r="E42" s="7">
        <f>ROUND(+Nursery!F37,0)</f>
        <v>0</v>
      </c>
      <c r="F42" s="9" t="str">
        <f t="shared" si="0"/>
        <v/>
      </c>
      <c r="G42" s="7">
        <f>ROUND(SUM(Nursery!L140:M140),0)</f>
        <v>0</v>
      </c>
      <c r="H42" s="7">
        <f>ROUND(+Nursery!F140,0)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102</v>
      </c>
      <c r="C43" t="str">
        <f>+Nursery!B38</f>
        <v>ASTRIA REGIONAL MEDICAL CENTER</v>
      </c>
      <c r="D43" s="7">
        <f>ROUND(SUM(Nursery!L38:M38),0)</f>
        <v>0</v>
      </c>
      <c r="E43" s="7">
        <f>ROUND(+Nursery!F38,0)</f>
        <v>0</v>
      </c>
      <c r="F43" s="9" t="str">
        <f t="shared" si="0"/>
        <v/>
      </c>
      <c r="G43" s="7">
        <f>ROUND(SUM(Nursery!L141:M141),0)</f>
        <v>0</v>
      </c>
      <c r="H43" s="7">
        <f>ROUND(+Nursery!F141,0)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104</v>
      </c>
      <c r="C44" t="str">
        <f>+Nursery!B39</f>
        <v>VALLEY GENERAL HOSPITAL</v>
      </c>
      <c r="D44" s="7">
        <f>ROUND(SUM(Nursery!L39:M39),0)</f>
        <v>0</v>
      </c>
      <c r="E44" s="7">
        <f>ROUND(+Nursery!F39,0)</f>
        <v>0</v>
      </c>
      <c r="F44" s="9" t="str">
        <f t="shared" si="0"/>
        <v/>
      </c>
      <c r="G44" s="7">
        <f>ROUND(SUM(Nursery!L142:M142),0)</f>
        <v>0</v>
      </c>
      <c r="H44" s="7">
        <f>ROUND(+Nursery!F142,0)</f>
        <v>0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+Nursery!A40</f>
        <v>106</v>
      </c>
      <c r="C45" t="str">
        <f>+Nursery!B40</f>
        <v>CASCADE VALLEY HOSPITAL</v>
      </c>
      <c r="D45" s="7">
        <f>ROUND(SUM(Nursery!L40:M40),0)</f>
        <v>0</v>
      </c>
      <c r="E45" s="7">
        <f>ROUND(+Nursery!F40,0)</f>
        <v>0</v>
      </c>
      <c r="F45" s="9" t="str">
        <f t="shared" si="0"/>
        <v/>
      </c>
      <c r="G45" s="7">
        <f>ROUND(SUM(Nursery!L143:M143),0)</f>
        <v>1271</v>
      </c>
      <c r="H45" s="7">
        <f>ROUND(+Nursery!F143,0)</f>
        <v>268</v>
      </c>
      <c r="I45" s="9">
        <f t="shared" si="1"/>
        <v>4.74</v>
      </c>
      <c r="J45" s="9"/>
      <c r="K45" s="8" t="str">
        <f t="shared" si="2"/>
        <v/>
      </c>
    </row>
    <row r="46" spans="2:11" x14ac:dyDescent="0.25">
      <c r="B46">
        <f>+Nursery!A41</f>
        <v>107</v>
      </c>
      <c r="C46" t="str">
        <f>+Nursery!B41</f>
        <v>NORTH VALLEY HOSPITAL</v>
      </c>
      <c r="D46" s="7">
        <f>ROUND(SUM(Nursery!L41:M41),0)</f>
        <v>0</v>
      </c>
      <c r="E46" s="7">
        <f>ROUND(+Nursery!F41,0)</f>
        <v>0</v>
      </c>
      <c r="F46" s="9" t="str">
        <f t="shared" si="0"/>
        <v/>
      </c>
      <c r="G46" s="7">
        <f>ROUND(SUM(Nursery!L144:M144),0)</f>
        <v>0</v>
      </c>
      <c r="H46" s="7">
        <f>ROUND(+Nursery!F144,0)</f>
        <v>60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108</v>
      </c>
      <c r="C47" t="str">
        <f>+Nursery!B42</f>
        <v>TRI-STATE MEMORIAL HOSPITAL</v>
      </c>
      <c r="D47" s="7">
        <f>ROUND(SUM(Nursery!L42:M42),0)</f>
        <v>0</v>
      </c>
      <c r="E47" s="7">
        <f>ROUND(+Nursery!F42,0)</f>
        <v>0</v>
      </c>
      <c r="F47" s="9" t="str">
        <f t="shared" si="0"/>
        <v/>
      </c>
      <c r="G47" s="7">
        <f>ROUND(SUM(Nursery!L145:M145),0)</f>
        <v>0</v>
      </c>
      <c r="H47" s="7">
        <f>ROUND(+Nursery!F145,0)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111</v>
      </c>
      <c r="C48" t="str">
        <f>+Nursery!B43</f>
        <v>EAST ADAMS RURAL HEALTHCARE</v>
      </c>
      <c r="D48" s="7">
        <f>ROUND(SUM(Nursery!L43:M43),0)</f>
        <v>0</v>
      </c>
      <c r="E48" s="7">
        <f>ROUND(+Nursery!F43,0)</f>
        <v>0</v>
      </c>
      <c r="F48" s="9" t="str">
        <f t="shared" si="0"/>
        <v/>
      </c>
      <c r="G48" s="7">
        <f>ROUND(SUM(Nursery!L146:M146),0)</f>
        <v>0</v>
      </c>
      <c r="H48" s="7">
        <f>ROUND(+Nursery!F146,0)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125</v>
      </c>
      <c r="C49" t="str">
        <f>+Nursery!B44</f>
        <v>OTHELLO COMMUNITY HOSPITAL</v>
      </c>
      <c r="D49" s="7">
        <f>ROUND(SUM(Nursery!L44:M44),0)</f>
        <v>0</v>
      </c>
      <c r="E49" s="7">
        <f>ROUND(+Nursery!F44,0)</f>
        <v>0</v>
      </c>
      <c r="F49" s="9" t="str">
        <f t="shared" si="0"/>
        <v/>
      </c>
      <c r="G49" s="7">
        <f>ROUND(SUM(Nursery!L147:M147),0)</f>
        <v>0</v>
      </c>
      <c r="H49" s="7">
        <f>ROUND(+Nursery!F147,0)</f>
        <v>0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+Nursery!A45</f>
        <v>126</v>
      </c>
      <c r="C50" t="str">
        <f>+Nursery!B45</f>
        <v>HIGHLINE MEDICAL CENTER</v>
      </c>
      <c r="D50" s="7">
        <f>ROUND(SUM(Nursery!L45:M45),0)</f>
        <v>657</v>
      </c>
      <c r="E50" s="7">
        <f>ROUND(+Nursery!F45,0)</f>
        <v>1677</v>
      </c>
      <c r="F50" s="9">
        <f t="shared" si="0"/>
        <v>0.39</v>
      </c>
      <c r="G50" s="7">
        <f>ROUND(SUM(Nursery!L148:M148),0)</f>
        <v>0</v>
      </c>
      <c r="H50" s="7">
        <f>ROUND(+Nursery!F148,0)</f>
        <v>1538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128</v>
      </c>
      <c r="C51" t="str">
        <f>+Nursery!B46</f>
        <v>UNIVERSITY OF WASHINGTON MEDICAL CENTER</v>
      </c>
      <c r="D51" s="7">
        <f>ROUND(SUM(Nursery!L46:M46),0)</f>
        <v>0</v>
      </c>
      <c r="E51" s="7">
        <f>ROUND(+Nursery!F46,0)</f>
        <v>3217</v>
      </c>
      <c r="F51" s="9" t="str">
        <f t="shared" si="0"/>
        <v/>
      </c>
      <c r="G51" s="7">
        <f>ROUND(SUM(Nursery!L149:M149),0)</f>
        <v>0</v>
      </c>
      <c r="H51" s="7">
        <f>ROUND(+Nursery!F149,0)</f>
        <v>3073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129</v>
      </c>
      <c r="C52" t="str">
        <f>+Nursery!B47</f>
        <v>QUINCY VALLEY MEDICAL CENTER</v>
      </c>
      <c r="D52" s="7">
        <f>ROUND(SUM(Nursery!L47:M47),0)</f>
        <v>0</v>
      </c>
      <c r="E52" s="7">
        <f>ROUND(+Nursery!F47,0)</f>
        <v>0</v>
      </c>
      <c r="F52" s="9" t="str">
        <f t="shared" si="0"/>
        <v/>
      </c>
      <c r="G52" s="7">
        <f>ROUND(SUM(Nursery!L150:M150),0)</f>
        <v>0</v>
      </c>
      <c r="H52" s="7">
        <f>ROUND(+Nursery!F150,0)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130</v>
      </c>
      <c r="C53" t="str">
        <f>+Nursery!B48</f>
        <v>UW MEDICINE/NORTHWEST HOSPITAL</v>
      </c>
      <c r="D53" s="7">
        <f>ROUND(SUM(Nursery!L48:M48),0)</f>
        <v>0</v>
      </c>
      <c r="E53" s="7">
        <f>ROUND(+Nursery!F48,0)</f>
        <v>0</v>
      </c>
      <c r="F53" s="9" t="str">
        <f t="shared" si="0"/>
        <v/>
      </c>
      <c r="G53" s="7">
        <f>ROUND(SUM(Nursery!L151:M151),0)</f>
        <v>0</v>
      </c>
      <c r="H53" s="7">
        <f>ROUND(+Nursery!F151,0)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131</v>
      </c>
      <c r="C54" t="str">
        <f>+Nursery!B49</f>
        <v>OVERLAKE HOSPITAL MEDICAL CENTER</v>
      </c>
      <c r="D54" s="7">
        <f>ROUND(SUM(Nursery!L49:M49),0)</f>
        <v>0</v>
      </c>
      <c r="E54" s="7">
        <f>ROUND(+Nursery!F49,0)</f>
        <v>5589</v>
      </c>
      <c r="F54" s="9" t="str">
        <f t="shared" si="0"/>
        <v/>
      </c>
      <c r="G54" s="7">
        <f>ROUND(SUM(Nursery!L152:M152),0)</f>
        <v>0</v>
      </c>
      <c r="H54" s="7">
        <f>ROUND(+Nursery!F152,0)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132</v>
      </c>
      <c r="C55" t="str">
        <f>+Nursery!B50</f>
        <v>ST CLARE HOSPITAL</v>
      </c>
      <c r="D55" s="7">
        <f>ROUND(SUM(Nursery!L50:M50),0)</f>
        <v>0</v>
      </c>
      <c r="E55" s="7">
        <f>ROUND(+Nursery!F50,0)</f>
        <v>0</v>
      </c>
      <c r="F55" s="9" t="str">
        <f t="shared" si="0"/>
        <v/>
      </c>
      <c r="G55" s="7">
        <f>ROUND(SUM(Nursery!L153:M153),0)</f>
        <v>0</v>
      </c>
      <c r="H55" s="7">
        <f>ROUND(+Nursery!F153,0)</f>
        <v>0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134</v>
      </c>
      <c r="C56" t="str">
        <f>+Nursery!B51</f>
        <v>ISLAND HOSPITAL</v>
      </c>
      <c r="D56" s="7">
        <f>ROUND(SUM(Nursery!L51:M51),0)</f>
        <v>0</v>
      </c>
      <c r="E56" s="7">
        <f>ROUND(+Nursery!F51,0)</f>
        <v>732</v>
      </c>
      <c r="F56" s="9" t="str">
        <f t="shared" si="0"/>
        <v/>
      </c>
      <c r="G56" s="7">
        <f>ROUND(SUM(Nursery!L154:M154),0)</f>
        <v>0</v>
      </c>
      <c r="H56" s="7">
        <f>ROUND(+Nursery!F154,0)</f>
        <v>704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137</v>
      </c>
      <c r="C57" t="str">
        <f>+Nursery!B52</f>
        <v>LINCOLN HOSPITAL</v>
      </c>
      <c r="D57" s="7">
        <f>ROUND(SUM(Nursery!L52:M52),0)</f>
        <v>0</v>
      </c>
      <c r="E57" s="7">
        <f>ROUND(+Nursery!F52,0)</f>
        <v>0</v>
      </c>
      <c r="F57" s="9" t="str">
        <f t="shared" si="0"/>
        <v/>
      </c>
      <c r="G57" s="7">
        <f>ROUND(SUM(Nursery!L155:M155),0)</f>
        <v>0</v>
      </c>
      <c r="H57" s="7">
        <f>ROUND(+Nursery!F155,0)</f>
        <v>0</v>
      </c>
      <c r="I57" s="9" t="str">
        <f t="shared" si="1"/>
        <v/>
      </c>
      <c r="J57" s="9"/>
      <c r="K57" s="8" t="str">
        <f t="shared" si="2"/>
        <v/>
      </c>
    </row>
    <row r="58" spans="2:11" x14ac:dyDescent="0.25">
      <c r="B58">
        <f>+Nursery!A53</f>
        <v>138</v>
      </c>
      <c r="C58" t="str">
        <f>+Nursery!B53</f>
        <v>SWEDISH EDMONDS</v>
      </c>
      <c r="D58" s="7">
        <f>ROUND(SUM(Nursery!L53:M53),0)</f>
        <v>420292</v>
      </c>
      <c r="E58" s="7">
        <f>ROUND(+Nursery!F53,0)</f>
        <v>1827</v>
      </c>
      <c r="F58" s="9">
        <f t="shared" si="0"/>
        <v>230.04</v>
      </c>
      <c r="G58" s="7">
        <f>ROUND(SUM(Nursery!L156:M156),0)</f>
        <v>2781</v>
      </c>
      <c r="H58" s="7">
        <f>ROUND(+Nursery!F156,0)</f>
        <v>1919</v>
      </c>
      <c r="I58" s="9">
        <f t="shared" si="1"/>
        <v>1.45</v>
      </c>
      <c r="J58" s="9"/>
      <c r="K58" s="8">
        <f t="shared" si="2"/>
        <v>-0.99370000000000003</v>
      </c>
    </row>
    <row r="59" spans="2:11" x14ac:dyDescent="0.25">
      <c r="B59">
        <f>+Nursery!A54</f>
        <v>139</v>
      </c>
      <c r="C59" t="str">
        <f>+Nursery!B54</f>
        <v>PROVIDENCE HOLY FAMILY HOSPITAL</v>
      </c>
      <c r="D59" s="7">
        <f>ROUND(SUM(Nursery!L54:M54),0)</f>
        <v>0</v>
      </c>
      <c r="E59" s="7">
        <f>ROUND(+Nursery!F54,0)</f>
        <v>0</v>
      </c>
      <c r="F59" s="9" t="str">
        <f t="shared" si="0"/>
        <v/>
      </c>
      <c r="G59" s="7">
        <f>ROUND(SUM(Nursery!L157:M157),0)</f>
        <v>0</v>
      </c>
      <c r="H59" s="7">
        <f>ROUND(+Nursery!F157,0)</f>
        <v>2981</v>
      </c>
      <c r="I59" s="9" t="str">
        <f t="shared" si="1"/>
        <v/>
      </c>
      <c r="J59" s="9"/>
      <c r="K59" s="8" t="str">
        <f t="shared" si="2"/>
        <v/>
      </c>
    </row>
    <row r="60" spans="2:11" x14ac:dyDescent="0.25">
      <c r="B60">
        <f>+Nursery!A55</f>
        <v>140</v>
      </c>
      <c r="C60" t="str">
        <f>+Nursery!B55</f>
        <v>KITTITAS VALLEY HEALTHCARE</v>
      </c>
      <c r="D60" s="7">
        <f>ROUND(SUM(Nursery!L55:M55),0)</f>
        <v>9647</v>
      </c>
      <c r="E60" s="7">
        <f>ROUND(+Nursery!F55,0)</f>
        <v>617</v>
      </c>
      <c r="F60" s="9">
        <f t="shared" si="0"/>
        <v>15.64</v>
      </c>
      <c r="G60" s="7">
        <f>ROUND(SUM(Nursery!L158:M158),0)</f>
        <v>12441</v>
      </c>
      <c r="H60" s="7">
        <f>ROUND(+Nursery!F158,0)</f>
        <v>478</v>
      </c>
      <c r="I60" s="9">
        <f t="shared" si="1"/>
        <v>26.03</v>
      </c>
      <c r="J60" s="9"/>
      <c r="K60" s="8">
        <f t="shared" si="2"/>
        <v>0.6643</v>
      </c>
    </row>
    <row r="61" spans="2:11" x14ac:dyDescent="0.25">
      <c r="B61">
        <f>+Nursery!A56</f>
        <v>141</v>
      </c>
      <c r="C61" t="str">
        <f>+Nursery!B56</f>
        <v>DAYTON GENERAL HOSPITAL</v>
      </c>
      <c r="D61" s="7">
        <f>ROUND(SUM(Nursery!L56:M56),0)</f>
        <v>0</v>
      </c>
      <c r="E61" s="7">
        <f>ROUND(+Nursery!F56,0)</f>
        <v>0</v>
      </c>
      <c r="F61" s="9" t="str">
        <f t="shared" si="0"/>
        <v/>
      </c>
      <c r="G61" s="7">
        <f>ROUND(SUM(Nursery!L159:M159),0)</f>
        <v>0</v>
      </c>
      <c r="H61" s="7">
        <f>ROUND(+Nursery!F159,0)</f>
        <v>0</v>
      </c>
      <c r="I61" s="9" t="str">
        <f t="shared" si="1"/>
        <v/>
      </c>
      <c r="J61" s="9"/>
      <c r="K61" s="8" t="str">
        <f t="shared" si="2"/>
        <v/>
      </c>
    </row>
    <row r="62" spans="2:11" x14ac:dyDescent="0.25">
      <c r="B62">
        <f>+Nursery!A57</f>
        <v>142</v>
      </c>
      <c r="C62" t="str">
        <f>+Nursery!B57</f>
        <v>HARRISON MEDICAL CENTER</v>
      </c>
      <c r="D62" s="7">
        <f>ROUND(SUM(Nursery!L57:M57),0)</f>
        <v>184987</v>
      </c>
      <c r="E62" s="7">
        <f>ROUND(+Nursery!F57,0)</f>
        <v>3468</v>
      </c>
      <c r="F62" s="9">
        <f t="shared" si="0"/>
        <v>53.34</v>
      </c>
      <c r="G62" s="7">
        <f>ROUND(SUM(Nursery!L160:M160),0)</f>
        <v>331360</v>
      </c>
      <c r="H62" s="7">
        <f>ROUND(+Nursery!F160,0)</f>
        <v>3618</v>
      </c>
      <c r="I62" s="9">
        <f t="shared" si="1"/>
        <v>91.59</v>
      </c>
      <c r="J62" s="9"/>
      <c r="K62" s="8">
        <f t="shared" si="2"/>
        <v>0.71709999999999996</v>
      </c>
    </row>
    <row r="63" spans="2:11" x14ac:dyDescent="0.25">
      <c r="B63">
        <f>+Nursery!A58</f>
        <v>145</v>
      </c>
      <c r="C63" t="str">
        <f>+Nursery!B58</f>
        <v>PEACEHEALTH ST JOSEPH MEDICAL CENTER</v>
      </c>
      <c r="D63" s="7">
        <f>ROUND(SUM(Nursery!L58:M58),0)</f>
        <v>166</v>
      </c>
      <c r="E63" s="7">
        <f>ROUND(+Nursery!F58,0)</f>
        <v>3535</v>
      </c>
      <c r="F63" s="9">
        <f t="shared" si="0"/>
        <v>0.05</v>
      </c>
      <c r="G63" s="7">
        <f>ROUND(SUM(Nursery!L161:M161),0)</f>
        <v>17860</v>
      </c>
      <c r="H63" s="7">
        <f>ROUND(+Nursery!F161,0)</f>
        <v>3532</v>
      </c>
      <c r="I63" s="9">
        <f t="shared" si="1"/>
        <v>5.0599999999999996</v>
      </c>
      <c r="J63" s="9"/>
      <c r="K63" s="8">
        <f t="shared" si="2"/>
        <v>100.2</v>
      </c>
    </row>
    <row r="64" spans="2:11" x14ac:dyDescent="0.25">
      <c r="B64">
        <f>+Nursery!A59</f>
        <v>147</v>
      </c>
      <c r="C64" t="str">
        <f>+Nursery!B59</f>
        <v>MID VALLEY HOSPITAL</v>
      </c>
      <c r="D64" s="7">
        <f>ROUND(SUM(Nursery!L59:M59),0)</f>
        <v>0</v>
      </c>
      <c r="E64" s="7">
        <f>ROUND(+Nursery!F59,0)</f>
        <v>353</v>
      </c>
      <c r="F64" s="9" t="str">
        <f t="shared" si="0"/>
        <v/>
      </c>
      <c r="G64" s="7">
        <f>ROUND(SUM(Nursery!L162:M162),0)</f>
        <v>0</v>
      </c>
      <c r="H64" s="7">
        <f>ROUND(+Nursery!F162,0)</f>
        <v>358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148</v>
      </c>
      <c r="C65" t="str">
        <f>+Nursery!B60</f>
        <v>KINDRED HOSPITAL SEATTLE - NORTHGATE</v>
      </c>
      <c r="D65" s="7">
        <f>ROUND(SUM(Nursery!L60:M60),0)</f>
        <v>0</v>
      </c>
      <c r="E65" s="7">
        <f>ROUND(+Nursery!F60,0)</f>
        <v>0</v>
      </c>
      <c r="F65" s="9" t="str">
        <f t="shared" si="0"/>
        <v/>
      </c>
      <c r="G65" s="7">
        <f>ROUND(SUM(Nursery!L163:M163),0)</f>
        <v>0</v>
      </c>
      <c r="H65" s="7">
        <f>ROUND(+Nursery!F163,0)</f>
        <v>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150</v>
      </c>
      <c r="C66" t="str">
        <f>+Nursery!B61</f>
        <v>COULEE MEDICAL CENTER</v>
      </c>
      <c r="D66" s="7">
        <f>ROUND(SUM(Nursery!L61:M61),0)</f>
        <v>0</v>
      </c>
      <c r="E66" s="7">
        <f>ROUND(+Nursery!F61,0)</f>
        <v>84</v>
      </c>
      <c r="F66" s="9" t="str">
        <f t="shared" si="0"/>
        <v/>
      </c>
      <c r="G66" s="7">
        <f>ROUND(SUM(Nursery!L164:M164),0)</f>
        <v>0</v>
      </c>
      <c r="H66" s="7">
        <f>ROUND(+Nursery!F164,0)</f>
        <v>128</v>
      </c>
      <c r="I66" s="9" t="str">
        <f t="shared" si="1"/>
        <v/>
      </c>
      <c r="J66" s="9"/>
      <c r="K66" s="8" t="str">
        <f t="shared" si="2"/>
        <v/>
      </c>
    </row>
    <row r="67" spans="2:11" x14ac:dyDescent="0.25">
      <c r="B67">
        <f>+Nursery!A62</f>
        <v>152</v>
      </c>
      <c r="C67" t="str">
        <f>+Nursery!B62</f>
        <v>MASON GENERAL HOSPITAL</v>
      </c>
      <c r="D67" s="7">
        <f>ROUND(SUM(Nursery!L62:M62),0)</f>
        <v>5180</v>
      </c>
      <c r="E67" s="7">
        <f>ROUND(+Nursery!F62,0)</f>
        <v>544</v>
      </c>
      <c r="F67" s="9">
        <f t="shared" si="0"/>
        <v>9.52</v>
      </c>
      <c r="G67" s="7">
        <f>ROUND(SUM(Nursery!L165:M165),0)</f>
        <v>7400</v>
      </c>
      <c r="H67" s="7">
        <f>ROUND(+Nursery!F165,0)</f>
        <v>604</v>
      </c>
      <c r="I67" s="9">
        <f t="shared" si="1"/>
        <v>12.25</v>
      </c>
      <c r="J67" s="9"/>
      <c r="K67" s="8">
        <f t="shared" si="2"/>
        <v>0.2868</v>
      </c>
    </row>
    <row r="68" spans="2:11" x14ac:dyDescent="0.25">
      <c r="B68">
        <f>+Nursery!A63</f>
        <v>153</v>
      </c>
      <c r="C68" t="str">
        <f>+Nursery!B63</f>
        <v>WHITMAN HOSPITAL AND MEDICAL CENTER</v>
      </c>
      <c r="D68" s="7">
        <f>ROUND(SUM(Nursery!L63:M63),0)</f>
        <v>0</v>
      </c>
      <c r="E68" s="7">
        <f>ROUND(+Nursery!F63,0)</f>
        <v>67</v>
      </c>
      <c r="F68" s="9" t="str">
        <f t="shared" si="0"/>
        <v/>
      </c>
      <c r="G68" s="7">
        <f>ROUND(SUM(Nursery!L166:M166),0)</f>
        <v>0</v>
      </c>
      <c r="H68" s="7">
        <f>ROUND(+Nursery!F166,0)</f>
        <v>69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155</v>
      </c>
      <c r="C69" t="str">
        <f>+Nursery!B64</f>
        <v>UW MEDICINE/VALLEY MEDICAL CENTER</v>
      </c>
      <c r="D69" s="7">
        <f>ROUND(SUM(Nursery!L64:M64),0)</f>
        <v>0</v>
      </c>
      <c r="E69" s="7">
        <f>ROUND(+Nursery!F64,0)</f>
        <v>0</v>
      </c>
      <c r="F69" s="9" t="str">
        <f t="shared" si="0"/>
        <v/>
      </c>
      <c r="G69" s="7">
        <f>ROUND(SUM(Nursery!L167:M167),0)</f>
        <v>0</v>
      </c>
      <c r="H69" s="7">
        <f>ROUND(+Nursery!F167,0)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+Nursery!A65</f>
        <v>156</v>
      </c>
      <c r="C70" t="str">
        <f>+Nursery!B65</f>
        <v>WHIDBEYHEALTH MEDICAL CENTER</v>
      </c>
      <c r="D70" s="7">
        <f>ROUND(SUM(Nursery!L65:M65),0)</f>
        <v>8504</v>
      </c>
      <c r="E70" s="7">
        <f>ROUND(+Nursery!F65,0)</f>
        <v>374</v>
      </c>
      <c r="F70" s="9">
        <f t="shared" si="0"/>
        <v>22.74</v>
      </c>
      <c r="G70" s="7">
        <f>ROUND(SUM(Nursery!L168:M168),0)</f>
        <v>10911</v>
      </c>
      <c r="H70" s="7">
        <f>ROUND(+Nursery!F168,0)</f>
        <v>328</v>
      </c>
      <c r="I70" s="9">
        <f t="shared" si="1"/>
        <v>33.270000000000003</v>
      </c>
      <c r="J70" s="9"/>
      <c r="K70" s="8">
        <f t="shared" si="2"/>
        <v>0.46310000000000001</v>
      </c>
    </row>
    <row r="71" spans="2:11" x14ac:dyDescent="0.25">
      <c r="B71">
        <f>+Nursery!A66</f>
        <v>157</v>
      </c>
      <c r="C71" t="str">
        <f>+Nursery!B66</f>
        <v>ST LUKES REHABILIATION INSTITUTE</v>
      </c>
      <c r="D71" s="7">
        <f>ROUND(SUM(Nursery!L66:M66),0)</f>
        <v>0</v>
      </c>
      <c r="E71" s="7">
        <f>ROUND(+Nursery!F66,0)</f>
        <v>0</v>
      </c>
      <c r="F71" s="9" t="str">
        <f t="shared" si="0"/>
        <v/>
      </c>
      <c r="G71" s="7">
        <f>ROUND(SUM(Nursery!L169:M169),0)</f>
        <v>0</v>
      </c>
      <c r="H71" s="7">
        <f>ROUND(+Nursery!F169,0)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158</v>
      </c>
      <c r="C72" t="str">
        <f>+Nursery!B67</f>
        <v>CASCADE MEDICAL CENTER</v>
      </c>
      <c r="D72" s="7">
        <f>ROUND(SUM(Nursery!L67:M67),0)</f>
        <v>0</v>
      </c>
      <c r="E72" s="7">
        <f>ROUND(+Nursery!F67,0)</f>
        <v>0</v>
      </c>
      <c r="F72" s="9" t="str">
        <f t="shared" si="0"/>
        <v/>
      </c>
      <c r="G72" s="7">
        <f>ROUND(SUM(Nursery!L170:M170),0)</f>
        <v>0</v>
      </c>
      <c r="H72" s="7">
        <f>ROUND(+Nursery!F170,0)</f>
        <v>0</v>
      </c>
      <c r="I72" s="9" t="str">
        <f t="shared" si="1"/>
        <v/>
      </c>
      <c r="J72" s="9"/>
      <c r="K72" s="8" t="str">
        <f t="shared" si="2"/>
        <v/>
      </c>
    </row>
    <row r="73" spans="2:11" x14ac:dyDescent="0.25">
      <c r="B73">
        <f>+Nursery!A68</f>
        <v>159</v>
      </c>
      <c r="C73" t="str">
        <f>+Nursery!B68</f>
        <v>PROVIDENCE ST PETER HOSPITAL</v>
      </c>
      <c r="D73" s="7">
        <f>ROUND(SUM(Nursery!L68:M68),0)</f>
        <v>7441</v>
      </c>
      <c r="E73" s="7">
        <f>ROUND(+Nursery!F68,0)</f>
        <v>4854</v>
      </c>
      <c r="F73" s="9">
        <f t="shared" si="0"/>
        <v>1.53</v>
      </c>
      <c r="G73" s="7">
        <f>ROUND(SUM(Nursery!L171:M171),0)</f>
        <v>7647</v>
      </c>
      <c r="H73" s="7">
        <f>ROUND(+Nursery!F171,0)</f>
        <v>4650</v>
      </c>
      <c r="I73" s="9">
        <f t="shared" si="1"/>
        <v>1.64</v>
      </c>
      <c r="J73" s="9"/>
      <c r="K73" s="8">
        <f t="shared" si="2"/>
        <v>7.1900000000000006E-2</v>
      </c>
    </row>
    <row r="74" spans="2:11" x14ac:dyDescent="0.25">
      <c r="B74">
        <f>+Nursery!A69</f>
        <v>161</v>
      </c>
      <c r="C74" t="str">
        <f>+Nursery!B69</f>
        <v>KADLEC REGIONAL MEDICAL CENTER</v>
      </c>
      <c r="D74" s="7">
        <f>ROUND(SUM(Nursery!L69:M69),0)</f>
        <v>0</v>
      </c>
      <c r="E74" s="7">
        <f>ROUND(+Nursery!F69,0)</f>
        <v>0</v>
      </c>
      <c r="F74" s="9" t="str">
        <f t="shared" si="0"/>
        <v/>
      </c>
      <c r="G74" s="7">
        <f>ROUND(SUM(Nursery!L172:M172),0)</f>
        <v>0</v>
      </c>
      <c r="H74" s="7">
        <f>ROUND(+Nursery!F172,0)</f>
        <v>4761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162</v>
      </c>
      <c r="C75" t="str">
        <f>+Nursery!B70</f>
        <v>PROVIDENCE SACRED HEART MEDICAL CENTER</v>
      </c>
      <c r="D75" s="7">
        <f>ROUND(SUM(Nursery!L70:M70),0)</f>
        <v>0</v>
      </c>
      <c r="E75" s="7">
        <f>ROUND(+Nursery!F70,0)</f>
        <v>4202</v>
      </c>
      <c r="F75" s="9" t="str">
        <f t="shared" ref="F75:F110" si="3">IF(D75=0,"",IF(E75=0,"",ROUND(D75/E75,2)))</f>
        <v/>
      </c>
      <c r="G75" s="7">
        <f>ROUND(SUM(Nursery!L173:M173),0)</f>
        <v>0</v>
      </c>
      <c r="H75" s="7">
        <f>ROUND(+Nursery!F173,0)</f>
        <v>4184</v>
      </c>
      <c r="I75" s="9" t="str">
        <f t="shared" ref="I75:I110" si="4">IF(G75=0,"",IF(H75=0,"",ROUND(G75/H75,2)))</f>
        <v/>
      </c>
      <c r="J75" s="9"/>
      <c r="K75" s="8" t="str">
        <f t="shared" ref="K75:K110" si="5">IF(D75=0,"",IF(E75=0,"",IF(G75=0,"",IF(H75=0,"",ROUND(I75/F75-1,4)))))</f>
        <v/>
      </c>
    </row>
    <row r="76" spans="2:11" x14ac:dyDescent="0.25">
      <c r="B76">
        <f>+Nursery!A71</f>
        <v>164</v>
      </c>
      <c r="C76" t="str">
        <f>+Nursery!B71</f>
        <v>EVERGREENHEALTH MEDICAL CENTER</v>
      </c>
      <c r="D76" s="7">
        <f>ROUND(SUM(Nursery!L71:M71),0)</f>
        <v>0</v>
      </c>
      <c r="E76" s="7">
        <f>ROUND(+Nursery!F71,0)</f>
        <v>0</v>
      </c>
      <c r="F76" s="9" t="str">
        <f t="shared" si="3"/>
        <v/>
      </c>
      <c r="G76" s="7">
        <f>ROUND(SUM(Nursery!L174:M174),0)</f>
        <v>0</v>
      </c>
      <c r="H76" s="7">
        <f>ROUND(+Nursery!F174,0)</f>
        <v>0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165</v>
      </c>
      <c r="C77" t="str">
        <f>+Nursery!B72</f>
        <v>LAKE CHELAN COMMUNITY HOSPITAL</v>
      </c>
      <c r="D77" s="7">
        <f>ROUND(SUM(Nursery!L72:M72),0)</f>
        <v>0</v>
      </c>
      <c r="E77" s="7">
        <f>ROUND(+Nursery!F72,0)</f>
        <v>137</v>
      </c>
      <c r="F77" s="9" t="str">
        <f t="shared" si="3"/>
        <v/>
      </c>
      <c r="G77" s="7">
        <f>ROUND(SUM(Nursery!L175:M175),0)</f>
        <v>0</v>
      </c>
      <c r="H77" s="7">
        <f>ROUND(+Nursery!F175,0)</f>
        <v>180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167</v>
      </c>
      <c r="C78" t="str">
        <f>+Nursery!B73</f>
        <v>FERRY COUNTY MEMORIAL HOSPITAL</v>
      </c>
      <c r="D78" s="7">
        <f>ROUND(SUM(Nursery!L73:M73),0)</f>
        <v>0</v>
      </c>
      <c r="E78" s="7">
        <f>ROUND(+Nursery!F73,0)</f>
        <v>0</v>
      </c>
      <c r="F78" s="9" t="str">
        <f t="shared" si="3"/>
        <v/>
      </c>
      <c r="G78" s="7">
        <f>ROUND(SUM(Nursery!L176:M176),0)</f>
        <v>0</v>
      </c>
      <c r="H78" s="7">
        <f>ROUND(+Nursery!F176,0)</f>
        <v>0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+Nursery!A74</f>
        <v>168</v>
      </c>
      <c r="C79" t="str">
        <f>+Nursery!B74</f>
        <v>CENTRAL WASHINGTON HOSPITAL</v>
      </c>
      <c r="D79" s="7">
        <f>ROUND(SUM(Nursery!L74:M74),0)</f>
        <v>0</v>
      </c>
      <c r="E79" s="7">
        <f>ROUND(+Nursery!F74,0)</f>
        <v>2145</v>
      </c>
      <c r="F79" s="9" t="str">
        <f t="shared" si="3"/>
        <v/>
      </c>
      <c r="G79" s="7">
        <f>ROUND(SUM(Nursery!L177:M177),0)</f>
        <v>0</v>
      </c>
      <c r="H79" s="7">
        <f>ROUND(+Nursery!F177,0)</f>
        <v>1940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170</v>
      </c>
      <c r="C80" t="str">
        <f>+Nursery!B75</f>
        <v>PEACEHEALTH SOUTHWEST MEDICAL CENTER</v>
      </c>
      <c r="D80" s="7">
        <f>ROUND(SUM(Nursery!L75:M75),0)</f>
        <v>0</v>
      </c>
      <c r="E80" s="7">
        <f>ROUND(+Nursery!F75,0)</f>
        <v>0</v>
      </c>
      <c r="F80" s="9" t="str">
        <f t="shared" si="3"/>
        <v/>
      </c>
      <c r="G80" s="7">
        <f>ROUND(SUM(Nursery!L178:M178),0)</f>
        <v>0</v>
      </c>
      <c r="H80" s="7">
        <f>ROUND(+Nursery!F178,0)</f>
        <v>0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172</v>
      </c>
      <c r="C81" t="str">
        <f>+Nursery!B76</f>
        <v>PULLMAN REGIONAL HOSPITAL</v>
      </c>
      <c r="D81" s="7">
        <f>ROUND(SUM(Nursery!L76:M76),0)</f>
        <v>0</v>
      </c>
      <c r="E81" s="7">
        <f>ROUND(+Nursery!F76,0)</f>
        <v>874</v>
      </c>
      <c r="F81" s="9" t="str">
        <f t="shared" si="3"/>
        <v/>
      </c>
      <c r="G81" s="7">
        <f>ROUND(SUM(Nursery!L179:M179),0)</f>
        <v>0</v>
      </c>
      <c r="H81" s="7">
        <f>ROUND(+Nursery!F179,0)</f>
        <v>818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173</v>
      </c>
      <c r="C82" t="str">
        <f>+Nursery!B77</f>
        <v>MORTON GENERAL HOSPITAL</v>
      </c>
      <c r="D82" s="7">
        <f>ROUND(SUM(Nursery!L77:M77),0)</f>
        <v>0</v>
      </c>
      <c r="E82" s="7">
        <f>ROUND(+Nursery!F77,0)</f>
        <v>0</v>
      </c>
      <c r="F82" s="9" t="str">
        <f t="shared" si="3"/>
        <v/>
      </c>
      <c r="G82" s="7">
        <f>ROUND(SUM(Nursery!L180:M180),0)</f>
        <v>0</v>
      </c>
      <c r="H82" s="7">
        <f>ROUND(+Nursery!F180,0)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175</v>
      </c>
      <c r="C83" t="str">
        <f>+Nursery!B78</f>
        <v>MARY BRIDGE CHILDRENS HEALTH CENTER</v>
      </c>
      <c r="D83" s="7">
        <f>ROUND(SUM(Nursery!L78:M78),0)</f>
        <v>0</v>
      </c>
      <c r="E83" s="7">
        <f>ROUND(+Nursery!F78,0)</f>
        <v>0</v>
      </c>
      <c r="F83" s="9" t="str">
        <f t="shared" si="3"/>
        <v/>
      </c>
      <c r="G83" s="7">
        <f>ROUND(SUM(Nursery!L181:M181),0)</f>
        <v>0</v>
      </c>
      <c r="H83" s="7">
        <f>ROUND(+Nursery!F181,0)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176</v>
      </c>
      <c r="C84" t="str">
        <f>+Nursery!B79</f>
        <v>TACOMA GENERAL/ALLENMORE HOSPITAL</v>
      </c>
      <c r="D84" s="7">
        <f>ROUND(SUM(Nursery!L79:M79),0)</f>
        <v>0</v>
      </c>
      <c r="E84" s="7">
        <f>ROUND(+Nursery!F79,0)</f>
        <v>0</v>
      </c>
      <c r="F84" s="9" t="str">
        <f t="shared" si="3"/>
        <v/>
      </c>
      <c r="G84" s="7">
        <f>ROUND(SUM(Nursery!L182:M182),0)</f>
        <v>0</v>
      </c>
      <c r="H84" s="7">
        <f>ROUND(+Nursery!F182,0)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180</v>
      </c>
      <c r="C85" t="str">
        <f>+Nursery!B80</f>
        <v>MULTICARE VALLEY HOSPITAL</v>
      </c>
      <c r="D85" s="7">
        <f>ROUND(SUM(Nursery!L80:M80),0)</f>
        <v>0</v>
      </c>
      <c r="E85" s="7">
        <f>ROUND(+Nursery!F80,0)</f>
        <v>157</v>
      </c>
      <c r="F85" s="9" t="str">
        <f t="shared" si="3"/>
        <v/>
      </c>
      <c r="G85" s="7">
        <f>ROUND(SUM(Nursery!L183:M183),0)</f>
        <v>0</v>
      </c>
      <c r="H85" s="7">
        <f>ROUND(+Nursery!F183,0)</f>
        <v>137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183</v>
      </c>
      <c r="C86" t="str">
        <f>+Nursery!B81</f>
        <v>MULTICARE AUBURN MEDICAL CENTER</v>
      </c>
      <c r="D86" s="7">
        <f>ROUND(SUM(Nursery!L81:M81),0)</f>
        <v>0</v>
      </c>
      <c r="E86" s="7">
        <f>ROUND(+Nursery!F81,0)</f>
        <v>0</v>
      </c>
      <c r="F86" s="9" t="str">
        <f t="shared" si="3"/>
        <v/>
      </c>
      <c r="G86" s="7">
        <f>ROUND(SUM(Nursery!L184:M184),0)</f>
        <v>0</v>
      </c>
      <c r="H86" s="7">
        <f>ROUND(+Nursery!F184,0)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186</v>
      </c>
      <c r="C87" t="str">
        <f>+Nursery!B82</f>
        <v>SUMMIT PACIFIC MEDICAL CENTER</v>
      </c>
      <c r="D87" s="7">
        <f>ROUND(SUM(Nursery!L82:M82),0)</f>
        <v>0</v>
      </c>
      <c r="E87" s="7">
        <f>ROUND(+Nursery!F82,0)</f>
        <v>0</v>
      </c>
      <c r="F87" s="9" t="str">
        <f t="shared" si="3"/>
        <v/>
      </c>
      <c r="G87" s="7">
        <f>ROUND(SUM(Nursery!L185:M185),0)</f>
        <v>0</v>
      </c>
      <c r="H87" s="7">
        <f>ROUND(+Nursery!F185,0)</f>
        <v>0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+Nursery!A83</f>
        <v>191</v>
      </c>
      <c r="C88" t="str">
        <f>+Nursery!B83</f>
        <v>PROVIDENCE CENTRALIA HOSPITAL</v>
      </c>
      <c r="D88" s="7">
        <f>ROUND(SUM(Nursery!L83:M83),0)</f>
        <v>0</v>
      </c>
      <c r="E88" s="7">
        <f>ROUND(+Nursery!F83,0)</f>
        <v>1072</v>
      </c>
      <c r="F88" s="9" t="str">
        <f t="shared" si="3"/>
        <v/>
      </c>
      <c r="G88" s="7">
        <f>ROUND(SUM(Nursery!L186:M186),0)</f>
        <v>0</v>
      </c>
      <c r="H88" s="7">
        <f>ROUND(+Nursery!F186,0)</f>
        <v>1227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193</v>
      </c>
      <c r="C89" t="str">
        <f>+Nursery!B84</f>
        <v>PROVIDENCE MOUNT CARMEL HOSPITAL</v>
      </c>
      <c r="D89" s="7">
        <f>ROUND(SUM(Nursery!L84:M84),0)</f>
        <v>0</v>
      </c>
      <c r="E89" s="7">
        <f>ROUND(+Nursery!F84,0)</f>
        <v>0</v>
      </c>
      <c r="F89" s="9" t="str">
        <f t="shared" si="3"/>
        <v/>
      </c>
      <c r="G89" s="7">
        <f>ROUND(SUM(Nursery!L187:M187),0)</f>
        <v>350</v>
      </c>
      <c r="H89" s="7">
        <f>ROUND(+Nursery!F187,0)</f>
        <v>361</v>
      </c>
      <c r="I89" s="9">
        <f t="shared" si="4"/>
        <v>0.97</v>
      </c>
      <c r="J89" s="9"/>
      <c r="K89" s="8" t="str">
        <f t="shared" si="5"/>
        <v/>
      </c>
    </row>
    <row r="90" spans="2:11" x14ac:dyDescent="0.25">
      <c r="B90">
        <f>+Nursery!A85</f>
        <v>194</v>
      </c>
      <c r="C90" t="str">
        <f>+Nursery!B85</f>
        <v>PROVIDENCE ST JOSEPHS HOSPITAL</v>
      </c>
      <c r="D90" s="7">
        <f>ROUND(SUM(Nursery!L85:M85),0)</f>
        <v>0</v>
      </c>
      <c r="E90" s="7">
        <f>ROUND(+Nursery!F85,0)</f>
        <v>0</v>
      </c>
      <c r="F90" s="9" t="str">
        <f t="shared" si="3"/>
        <v/>
      </c>
      <c r="G90" s="7">
        <f>ROUND(SUM(Nursery!L188:M188),0)</f>
        <v>0</v>
      </c>
      <c r="H90" s="7">
        <f>ROUND(+Nursery!F188,0)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195</v>
      </c>
      <c r="C91" t="str">
        <f>+Nursery!B86</f>
        <v>SNOQUALMIE VALLEY HOSPITAL</v>
      </c>
      <c r="D91" s="7">
        <f>ROUND(SUM(Nursery!L86:M86),0)</f>
        <v>0</v>
      </c>
      <c r="E91" s="7">
        <f>ROUND(+Nursery!F86,0)</f>
        <v>0</v>
      </c>
      <c r="F91" s="9" t="str">
        <f t="shared" si="3"/>
        <v/>
      </c>
      <c r="G91" s="7">
        <f>ROUND(SUM(Nursery!L189:M189),0)</f>
        <v>0</v>
      </c>
      <c r="H91" s="7">
        <f>ROUND(+Nursery!F189,0)</f>
        <v>0</v>
      </c>
      <c r="I91" s="9" t="str">
        <f t="shared" si="4"/>
        <v/>
      </c>
      <c r="J91" s="9"/>
      <c r="K91" s="8" t="str">
        <f t="shared" si="5"/>
        <v/>
      </c>
    </row>
    <row r="92" spans="2:11" x14ac:dyDescent="0.25">
      <c r="B92">
        <f>+Nursery!A87</f>
        <v>197</v>
      </c>
      <c r="C92" t="str">
        <f>+Nursery!B87</f>
        <v>CAPITAL MEDICAL CENTER</v>
      </c>
      <c r="D92" s="7">
        <f>ROUND(SUM(Nursery!L87:M87),0)</f>
        <v>0</v>
      </c>
      <c r="E92" s="7">
        <f>ROUND(+Nursery!F87,0)</f>
        <v>1106</v>
      </c>
      <c r="F92" s="9" t="str">
        <f t="shared" si="3"/>
        <v/>
      </c>
      <c r="G92" s="7">
        <f>ROUND(SUM(Nursery!L190:M190),0)</f>
        <v>0</v>
      </c>
      <c r="H92" s="7">
        <f>ROUND(+Nursery!F190,0)</f>
        <v>1136</v>
      </c>
      <c r="I92" s="9" t="str">
        <f t="shared" si="4"/>
        <v/>
      </c>
      <c r="J92" s="9"/>
      <c r="K92" s="8" t="str">
        <f t="shared" si="5"/>
        <v/>
      </c>
    </row>
    <row r="93" spans="2:11" x14ac:dyDescent="0.25">
      <c r="B93">
        <f>+Nursery!A88</f>
        <v>198</v>
      </c>
      <c r="C93" t="str">
        <f>+Nursery!B88</f>
        <v>ASTRIA SUNNYSIDE HOSPITAL</v>
      </c>
      <c r="D93" s="7">
        <f>ROUND(SUM(Nursery!L88:M88),0)</f>
        <v>0</v>
      </c>
      <c r="E93" s="7">
        <f>ROUND(+Nursery!F88,0)</f>
        <v>865</v>
      </c>
      <c r="F93" s="9" t="str">
        <f t="shared" si="3"/>
        <v/>
      </c>
      <c r="G93" s="7">
        <f>ROUND(SUM(Nursery!L191:M191),0)</f>
        <v>0</v>
      </c>
      <c r="H93" s="7">
        <f>ROUND(+Nursery!F191,0)</f>
        <v>828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199</v>
      </c>
      <c r="C94" t="str">
        <f>+Nursery!B89</f>
        <v>ASTRIA TOPPENISH HOSPITAL</v>
      </c>
      <c r="D94" s="7">
        <f>ROUND(SUM(Nursery!L89:M89),0)</f>
        <v>0</v>
      </c>
      <c r="E94" s="7">
        <f>ROUND(+Nursery!F89,0)</f>
        <v>811</v>
      </c>
      <c r="F94" s="9" t="str">
        <f t="shared" si="3"/>
        <v/>
      </c>
      <c r="G94" s="7">
        <f>ROUND(SUM(Nursery!L192:M192),0)</f>
        <v>0</v>
      </c>
      <c r="H94" s="7">
        <f>ROUND(+Nursery!F192,0)</f>
        <v>805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+Nursery!A90</f>
        <v>201</v>
      </c>
      <c r="C95" t="str">
        <f>+Nursery!B90</f>
        <v>ST FRANCIS COMMUNITY HOSPITAL</v>
      </c>
      <c r="D95" s="7">
        <f>ROUND(SUM(Nursery!L90:M90),0)</f>
        <v>0</v>
      </c>
      <c r="E95" s="7">
        <f>ROUND(+Nursery!F90,0)</f>
        <v>0</v>
      </c>
      <c r="F95" s="9" t="str">
        <f t="shared" si="3"/>
        <v/>
      </c>
      <c r="G95" s="7">
        <f>ROUND(SUM(Nursery!L193:M193),0)</f>
        <v>0</v>
      </c>
      <c r="H95" s="7">
        <f>ROUND(+Nursery!F193,0)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202</v>
      </c>
      <c r="C96" t="str">
        <f>+Nursery!B91</f>
        <v>REGIONAL HOSPITAL</v>
      </c>
      <c r="D96" s="7">
        <f>ROUND(SUM(Nursery!L91:M91),0)</f>
        <v>0</v>
      </c>
      <c r="E96" s="7">
        <f>ROUND(+Nursery!F91,0)</f>
        <v>0</v>
      </c>
      <c r="F96" s="9" t="str">
        <f t="shared" si="3"/>
        <v/>
      </c>
      <c r="G96" s="7">
        <f>ROUND(SUM(Nursery!L194:M194),0)</f>
        <v>0</v>
      </c>
      <c r="H96" s="7">
        <f>ROUND(+Nursery!F194,0)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204</v>
      </c>
      <c r="C97" t="str">
        <f>+Nursery!B92</f>
        <v>SEATTLE CANCER CARE ALLIANCE</v>
      </c>
      <c r="D97" s="7">
        <f>ROUND(SUM(Nursery!L92:M92),0)</f>
        <v>0</v>
      </c>
      <c r="E97" s="7">
        <f>ROUND(+Nursery!F92,0)</f>
        <v>0</v>
      </c>
      <c r="F97" s="9" t="str">
        <f t="shared" si="3"/>
        <v/>
      </c>
      <c r="G97" s="7">
        <f>ROUND(SUM(Nursery!L195:M195),0)</f>
        <v>0</v>
      </c>
      <c r="H97" s="7">
        <f>ROUND(+Nursery!F195,0)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205</v>
      </c>
      <c r="C98" t="str">
        <f>+Nursery!B93</f>
        <v>WENATCHEE VALLEY HOSPITAL</v>
      </c>
      <c r="D98" s="7">
        <f>ROUND(SUM(Nursery!L93:M93),0)</f>
        <v>0</v>
      </c>
      <c r="E98" s="7">
        <f>ROUND(+Nursery!F93,0)</f>
        <v>0</v>
      </c>
      <c r="F98" s="9" t="str">
        <f t="shared" si="3"/>
        <v/>
      </c>
      <c r="G98" s="7">
        <f>ROUND(SUM(Nursery!L196:M196),0)</f>
        <v>0</v>
      </c>
      <c r="H98" s="7">
        <f>ROUND(+Nursery!F196,0)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206</v>
      </c>
      <c r="C99" t="str">
        <f>+Nursery!B94</f>
        <v>PEACEHEALTH UNITED GENERAL MEDICAL CENTER</v>
      </c>
      <c r="D99" s="7">
        <f>ROUND(SUM(Nursery!L94:M94),0)</f>
        <v>0</v>
      </c>
      <c r="E99" s="7">
        <f>ROUND(+Nursery!F94,0)</f>
        <v>0</v>
      </c>
      <c r="F99" s="9" t="str">
        <f t="shared" si="3"/>
        <v/>
      </c>
      <c r="G99" s="7">
        <f>ROUND(SUM(Nursery!L197:M197),0)</f>
        <v>0</v>
      </c>
      <c r="H99" s="7">
        <f>ROUND(+Nursery!F197,0)</f>
        <v>0</v>
      </c>
      <c r="I99" s="9" t="str">
        <f t="shared" si="4"/>
        <v/>
      </c>
      <c r="J99" s="9"/>
      <c r="K99" s="8" t="str">
        <f t="shared" si="5"/>
        <v/>
      </c>
    </row>
    <row r="100" spans="2:11" x14ac:dyDescent="0.25">
      <c r="B100">
        <f>+Nursery!A95</f>
        <v>207</v>
      </c>
      <c r="C100" t="str">
        <f>+Nursery!B95</f>
        <v>SKAGIT REGIONAL HEALTH</v>
      </c>
      <c r="D100" s="7">
        <f>ROUND(SUM(Nursery!L95:M95),0)</f>
        <v>75319</v>
      </c>
      <c r="E100" s="7">
        <f>ROUND(+Nursery!F95,0)</f>
        <v>2657</v>
      </c>
      <c r="F100" s="9">
        <f t="shared" si="3"/>
        <v>28.35</v>
      </c>
      <c r="G100" s="7">
        <f>ROUND(SUM(Nursery!L198:M198),0)</f>
        <v>32633</v>
      </c>
      <c r="H100" s="7">
        <f>ROUND(+Nursery!F198,0)</f>
        <v>2403</v>
      </c>
      <c r="I100" s="9">
        <f t="shared" si="4"/>
        <v>13.58</v>
      </c>
      <c r="J100" s="9"/>
      <c r="K100" s="8">
        <f t="shared" si="5"/>
        <v>-0.52100000000000002</v>
      </c>
    </row>
    <row r="101" spans="2:11" x14ac:dyDescent="0.25">
      <c r="B101">
        <f>+Nursery!A96</f>
        <v>208</v>
      </c>
      <c r="C101" t="str">
        <f>+Nursery!B96</f>
        <v>LEGACY SALMON CREEK HOSPITAL</v>
      </c>
      <c r="D101" s="7">
        <f>ROUND(SUM(Nursery!L96:M96),0)</f>
        <v>0</v>
      </c>
      <c r="E101" s="7">
        <f>ROUND(+Nursery!F96,0)</f>
        <v>0</v>
      </c>
      <c r="F101" s="9" t="str">
        <f t="shared" si="3"/>
        <v/>
      </c>
      <c r="G101" s="7">
        <f>ROUND(SUM(Nursery!L199:M199),0)</f>
        <v>0</v>
      </c>
      <c r="H101" s="7">
        <f>ROUND(+Nursery!F199,0)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209</v>
      </c>
      <c r="C102" t="str">
        <f>+Nursery!B97</f>
        <v>ST ANTHONY HOSPITAL</v>
      </c>
      <c r="D102" s="7">
        <f>ROUND(SUM(Nursery!L97:M97),0)</f>
        <v>0</v>
      </c>
      <c r="E102" s="7">
        <f>ROUND(+Nursery!F97,0)</f>
        <v>0</v>
      </c>
      <c r="F102" s="9" t="str">
        <f t="shared" si="3"/>
        <v/>
      </c>
      <c r="G102" s="7">
        <f>ROUND(SUM(Nursery!L200:M200),0)</f>
        <v>0</v>
      </c>
      <c r="H102" s="7">
        <f>ROUND(+Nursery!F200,0)</f>
        <v>0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210</v>
      </c>
      <c r="C103" t="str">
        <f>+Nursery!B98</f>
        <v>SWEDISH MEDICAL CENTER - ISSAQUAH CAMPUS</v>
      </c>
      <c r="D103" s="7">
        <f>ROUND(SUM(Nursery!L98:M98),0)</f>
        <v>0</v>
      </c>
      <c r="E103" s="7">
        <f>ROUND(+Nursery!F98,0)</f>
        <v>2048</v>
      </c>
      <c r="F103" s="9" t="str">
        <f t="shared" si="3"/>
        <v/>
      </c>
      <c r="G103" s="7">
        <f>ROUND(SUM(Nursery!L201:M201),0)</f>
        <v>208</v>
      </c>
      <c r="H103" s="7">
        <f>ROUND(+Nursery!F201,0)</f>
        <v>2517</v>
      </c>
      <c r="I103" s="9">
        <f t="shared" si="4"/>
        <v>0.08</v>
      </c>
      <c r="J103" s="9"/>
      <c r="K103" s="8" t="str">
        <f t="shared" si="5"/>
        <v/>
      </c>
    </row>
    <row r="104" spans="2:11" x14ac:dyDescent="0.25">
      <c r="B104">
        <f>+Nursery!A99</f>
        <v>211</v>
      </c>
      <c r="C104" t="str">
        <f>+Nursery!B99</f>
        <v>PEACEHEALTH PEACE ISLAND MEDICAL CENTER</v>
      </c>
      <c r="D104" s="7">
        <f>ROUND(SUM(Nursery!L99:M99),0)</f>
        <v>0</v>
      </c>
      <c r="E104" s="7">
        <f>ROUND(+Nursery!F99,0)</f>
        <v>0</v>
      </c>
      <c r="F104" s="9" t="str">
        <f t="shared" si="3"/>
        <v/>
      </c>
      <c r="G104" s="7">
        <f>ROUND(SUM(Nursery!L202:M202),0)</f>
        <v>0</v>
      </c>
      <c r="H104" s="7">
        <f>ROUND(+Nursery!F202,0)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904</v>
      </c>
      <c r="C105" t="str">
        <f>+Nursery!B100</f>
        <v>BHC FAIRFAX HOSPITAL</v>
      </c>
      <c r="D105" s="7">
        <f>ROUND(SUM(Nursery!L100:M100),0)</f>
        <v>0</v>
      </c>
      <c r="E105" s="7">
        <f>ROUND(+Nursery!F100,0)</f>
        <v>0</v>
      </c>
      <c r="F105" s="9" t="str">
        <f t="shared" si="3"/>
        <v/>
      </c>
      <c r="G105" s="7">
        <f>ROUND(SUM(Nursery!L203:M203),0)</f>
        <v>0</v>
      </c>
      <c r="H105" s="7">
        <f>ROUND(+Nursery!F203,0)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915</v>
      </c>
      <c r="C106" t="str">
        <f>+Nursery!B101</f>
        <v>LOURDES COUNSELING CENTER</v>
      </c>
      <c r="D106" s="7">
        <f>ROUND(SUM(Nursery!L101:M101),0)</f>
        <v>0</v>
      </c>
      <c r="E106" s="7">
        <f>ROUND(+Nursery!F101,0)</f>
        <v>0</v>
      </c>
      <c r="F106" s="9" t="str">
        <f t="shared" si="3"/>
        <v/>
      </c>
      <c r="G106" s="7">
        <f>ROUND(SUM(Nursery!L204:M204),0)</f>
        <v>0</v>
      </c>
      <c r="H106" s="7">
        <f>ROUND(+Nursery!F204,0)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919</v>
      </c>
      <c r="C107" t="str">
        <f>+Nursery!B102</f>
        <v>NAVOS</v>
      </c>
      <c r="D107" s="7">
        <f>ROUND(SUM(Nursery!L102:M102),0)</f>
        <v>0</v>
      </c>
      <c r="E107" s="7">
        <f>ROUND(+Nursery!F102,0)</f>
        <v>0</v>
      </c>
      <c r="F107" s="9" t="str">
        <f t="shared" si="3"/>
        <v/>
      </c>
      <c r="G107" s="7">
        <f>ROUND(SUM(Nursery!L205:M205),0)</f>
        <v>0</v>
      </c>
      <c r="H107" s="7">
        <f>ROUND(+Nursery!F205,0)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+Nursery!A103</f>
        <v>921</v>
      </c>
      <c r="C108" t="str">
        <f>+Nursery!B103</f>
        <v>CASCADE BEHAVIORAL HOSPITAL</v>
      </c>
      <c r="D108" s="7">
        <f>ROUND(SUM(Nursery!L103:M103),0)</f>
        <v>0</v>
      </c>
      <c r="E108" s="7">
        <f>ROUND(+Nursery!F103,0)</f>
        <v>0</v>
      </c>
      <c r="F108" s="9" t="str">
        <f t="shared" si="3"/>
        <v/>
      </c>
      <c r="G108" s="7">
        <f>ROUND(SUM(Nursery!L206:M206),0)</f>
        <v>0</v>
      </c>
      <c r="H108" s="7">
        <f>ROUND(+Nursery!F206,0)</f>
        <v>0</v>
      </c>
      <c r="I108" s="9" t="str">
        <f t="shared" si="4"/>
        <v/>
      </c>
      <c r="J108" s="9"/>
      <c r="K108" s="8" t="str">
        <f t="shared" si="5"/>
        <v/>
      </c>
    </row>
    <row r="109" spans="2:11" x14ac:dyDescent="0.25">
      <c r="B109">
        <f>+Nursery!A104</f>
        <v>922</v>
      </c>
      <c r="C109" t="str">
        <f>+Nursery!B104</f>
        <v>BHC FAIRFAX HOSPITAL NORTH</v>
      </c>
      <c r="D109" s="7">
        <f>ROUND(SUM(Nursery!L104:M104),0)</f>
        <v>0</v>
      </c>
      <c r="E109" s="7">
        <f>ROUND(+Nursery!F104,0)</f>
        <v>0</v>
      </c>
      <c r="F109" s="9" t="str">
        <f t="shared" si="3"/>
        <v/>
      </c>
      <c r="G109" s="7">
        <f>ROUND(SUM(Nursery!L207:M207),0)</f>
        <v>0</v>
      </c>
      <c r="H109" s="7">
        <f>ROUND(+Nursery!F207,0)</f>
        <v>0</v>
      </c>
      <c r="I109" s="9" t="str">
        <f t="shared" si="4"/>
        <v/>
      </c>
      <c r="J109" s="9"/>
      <c r="K109" s="8" t="str">
        <f t="shared" si="5"/>
        <v/>
      </c>
    </row>
    <row r="110" spans="2:11" x14ac:dyDescent="0.25">
      <c r="B110">
        <f>+Nursery!A105</f>
        <v>923</v>
      </c>
      <c r="C110" t="str">
        <f>+Nursery!B105</f>
        <v>FAIRFAX BEHAVIORAL HEALTH MONROE</v>
      </c>
      <c r="D110" s="7">
        <f>ROUND(SUM(Nursery!L105:M105),0)</f>
        <v>0</v>
      </c>
      <c r="E110" s="7">
        <f>ROUND(+Nursery!F105,0)</f>
        <v>0</v>
      </c>
      <c r="F110" s="9" t="str">
        <f t="shared" si="3"/>
        <v/>
      </c>
      <c r="G110" s="7">
        <f>ROUND(SUM(Nursery!L208:M208),0)</f>
        <v>0</v>
      </c>
      <c r="H110" s="7">
        <f>ROUND(+Nursery!F208,0)</f>
        <v>0</v>
      </c>
      <c r="I110" s="9" t="str">
        <f t="shared" si="4"/>
        <v/>
      </c>
      <c r="J110" s="9"/>
      <c r="K110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K110"/>
  <sheetViews>
    <sheetView zoomScale="75" workbookViewId="0">
      <selection activeCell="B10" sqref="B10:K110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1.6640625" bestFit="1" customWidth="1"/>
    <col min="5" max="6" width="6.44140625" bestFit="1" customWidth="1"/>
    <col min="7" max="7" width="11.6640625" bestFit="1" customWidth="1"/>
    <col min="8" max="9" width="6.44140625" bestFit="1" customWidth="1"/>
    <col min="10" max="10" width="2.6640625" customWidth="1"/>
    <col min="11" max="11" width="10.33203125" bestFit="1" customWidth="1"/>
  </cols>
  <sheetData>
    <row r="1" spans="1:11" x14ac:dyDescent="0.25">
      <c r="A1" s="1" t="s">
        <v>37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127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38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2015</v>
      </c>
      <c r="F7" s="3">
        <f>+E7</f>
        <v>2015</v>
      </c>
      <c r="G7" s="3"/>
      <c r="H7" s="5">
        <f>+F7+1</f>
        <v>2016</v>
      </c>
      <c r="I7" s="3">
        <f>+H7</f>
        <v>2016</v>
      </c>
    </row>
    <row r="8" spans="1:11" x14ac:dyDescent="0.25">
      <c r="A8" s="3"/>
      <c r="B8" s="3"/>
      <c r="C8" s="3"/>
      <c r="D8" s="5" t="s">
        <v>39</v>
      </c>
      <c r="F8" s="5" t="s">
        <v>5</v>
      </c>
      <c r="G8" s="5" t="s">
        <v>39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14</v>
      </c>
      <c r="E9" s="5" t="s">
        <v>9</v>
      </c>
      <c r="F9" s="5" t="s">
        <v>9</v>
      </c>
      <c r="G9" s="5" t="s">
        <v>14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ROUND(+Nursery!O5,0)</f>
        <v>59710</v>
      </c>
      <c r="E10" s="7">
        <f>ROUND(+Nursery!F5,0)</f>
        <v>12745</v>
      </c>
      <c r="F10" s="9">
        <f>IF(D10=0,"",IF(E10=0,"",ROUND(D10/E10,2)))</f>
        <v>4.68</v>
      </c>
      <c r="G10" s="7">
        <f>ROUND(+Nursery!O108,0)</f>
        <v>6464</v>
      </c>
      <c r="H10" s="7">
        <f>ROUND(+Nursery!F108,0)</f>
        <v>13415</v>
      </c>
      <c r="I10" s="9">
        <f>IF(G10=0,"",IF(H10=0,"",ROUND(G10/H10,2)))</f>
        <v>0.48</v>
      </c>
      <c r="J10" s="9"/>
      <c r="K10" s="8">
        <f>IF(D10=0,"",IF(E10=0,"",IF(G10=0,"",IF(H10=0,"",ROUND(I10/F10-1,4)))))</f>
        <v>-0.89739999999999998</v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ROUND(+Nursery!O6,0)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7">
        <f>ROUND(+Nursery!O109,0)</f>
        <v>0</v>
      </c>
      <c r="H11" s="7">
        <f>ROUND(+Nursery!F109,0)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ROUND(+Nursery!O7,0)</f>
        <v>0</v>
      </c>
      <c r="E12" s="7">
        <f>ROUND(+Nursery!F7,0)</f>
        <v>0</v>
      </c>
      <c r="F12" s="9" t="str">
        <f t="shared" si="0"/>
        <v/>
      </c>
      <c r="G12" s="7">
        <f>ROUND(+Nursery!O110,0)</f>
        <v>0</v>
      </c>
      <c r="H12" s="7">
        <f>ROUND(+Nursery!F110,0)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ROUND(+Nursery!O8,0)</f>
        <v>0</v>
      </c>
      <c r="E13" s="7">
        <f>ROUND(+Nursery!F8,0)</f>
        <v>0</v>
      </c>
      <c r="F13" s="9" t="str">
        <f t="shared" si="0"/>
        <v/>
      </c>
      <c r="G13" s="7">
        <f>ROUND(+Nursery!O111,0)</f>
        <v>0</v>
      </c>
      <c r="H13" s="7">
        <f>ROUND(+Nursery!F111,0)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ROUND(+Nursery!O9,0)</f>
        <v>0</v>
      </c>
      <c r="E14" s="7">
        <f>ROUND(+Nursery!F9,0)</f>
        <v>0</v>
      </c>
      <c r="F14" s="9" t="str">
        <f t="shared" si="0"/>
        <v/>
      </c>
      <c r="G14" s="7">
        <f>ROUND(+Nursery!O112,0)</f>
        <v>0</v>
      </c>
      <c r="H14" s="7">
        <f>ROUND(+Nursery!F112,0)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ROUND(+Nursery!O10,0)</f>
        <v>0</v>
      </c>
      <c r="E15" s="7">
        <f>ROUND(+Nursery!F10,0)</f>
        <v>299</v>
      </c>
      <c r="F15" s="9" t="str">
        <f t="shared" si="0"/>
        <v/>
      </c>
      <c r="G15" s="7">
        <f>ROUND(+Nursery!O113,0)</f>
        <v>0</v>
      </c>
      <c r="H15" s="7">
        <f>ROUND(+Nursery!F113,0)</f>
        <v>0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ROUND(+Nursery!O11,0)</f>
        <v>0</v>
      </c>
      <c r="E16" s="7">
        <f>ROUND(+Nursery!F11,0)</f>
        <v>112</v>
      </c>
      <c r="F16" s="9" t="str">
        <f t="shared" si="0"/>
        <v/>
      </c>
      <c r="G16" s="7">
        <f>ROUND(+Nursery!O114,0)</f>
        <v>0</v>
      </c>
      <c r="H16" s="7">
        <f>ROUND(+Nursery!F114,0)</f>
        <v>0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ROUND(+Nursery!O12,0)</f>
        <v>22367</v>
      </c>
      <c r="E17" s="7">
        <f>ROUND(+Nursery!F12,0)</f>
        <v>0</v>
      </c>
      <c r="F17" s="9" t="str">
        <f t="shared" si="0"/>
        <v/>
      </c>
      <c r="G17" s="7">
        <f>ROUND(+Nursery!O115,0)</f>
        <v>5898</v>
      </c>
      <c r="H17" s="7">
        <f>ROUND(+Nursery!F115,0)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ROUND(+Nursery!O13,0)</f>
        <v>0</v>
      </c>
      <c r="E18" s="7">
        <f>ROUND(+Nursery!F13,0)</f>
        <v>137</v>
      </c>
      <c r="F18" s="9" t="str">
        <f t="shared" si="0"/>
        <v/>
      </c>
      <c r="G18" s="7">
        <f>ROUND(+Nursery!O116,0)</f>
        <v>0</v>
      </c>
      <c r="H18" s="7">
        <f>ROUND(+Nursery!F116,0)</f>
        <v>171</v>
      </c>
      <c r="I18" s="9" t="str">
        <f t="shared" si="1"/>
        <v/>
      </c>
      <c r="J18" s="9"/>
      <c r="K18" s="8" t="str">
        <f t="shared" si="2"/>
        <v/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ROUND(+Nursery!O14,0)</f>
        <v>325</v>
      </c>
      <c r="E19" s="7">
        <f>ROUND(+Nursery!F14,0)</f>
        <v>1733</v>
      </c>
      <c r="F19" s="9">
        <f t="shared" si="0"/>
        <v>0.19</v>
      </c>
      <c r="G19" s="7">
        <f>ROUND(+Nursery!O117,0)</f>
        <v>338</v>
      </c>
      <c r="H19" s="7">
        <f>ROUND(+Nursery!F117,0)</f>
        <v>1709</v>
      </c>
      <c r="I19" s="9">
        <f t="shared" si="1"/>
        <v>0.2</v>
      </c>
      <c r="J19" s="9"/>
      <c r="K19" s="8">
        <f t="shared" si="2"/>
        <v>5.2600000000000001E-2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ROUND(+Nursery!O15,0)</f>
        <v>0</v>
      </c>
      <c r="E20" s="7">
        <f>ROUND(+Nursery!F15,0)</f>
        <v>0</v>
      </c>
      <c r="F20" s="9" t="str">
        <f t="shared" si="0"/>
        <v/>
      </c>
      <c r="G20" s="7">
        <f>ROUND(+Nursery!O118,0)</f>
        <v>0</v>
      </c>
      <c r="H20" s="7">
        <f>ROUND(+Nursery!F118,0)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ROUND(+Nursery!O16,0)</f>
        <v>2911</v>
      </c>
      <c r="E21" s="7">
        <f>ROUND(+Nursery!F16,0)</f>
        <v>9183</v>
      </c>
      <c r="F21" s="9">
        <f t="shared" si="0"/>
        <v>0.32</v>
      </c>
      <c r="G21" s="7">
        <f>ROUND(+Nursery!O119,0)</f>
        <v>18042</v>
      </c>
      <c r="H21" s="7">
        <f>ROUND(+Nursery!F119,0)</f>
        <v>10211</v>
      </c>
      <c r="I21" s="9">
        <f t="shared" si="1"/>
        <v>1.77</v>
      </c>
      <c r="J21" s="9"/>
      <c r="K21" s="8">
        <f t="shared" si="2"/>
        <v>4.5312999999999999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ROUND(+Nursery!O17,0)</f>
        <v>0</v>
      </c>
      <c r="E22" s="7">
        <f>ROUND(+Nursery!F17,0)</f>
        <v>472</v>
      </c>
      <c r="F22" s="9" t="str">
        <f t="shared" si="0"/>
        <v/>
      </c>
      <c r="G22" s="7">
        <f>ROUND(+Nursery!O120,0)</f>
        <v>0</v>
      </c>
      <c r="H22" s="7">
        <f>ROUND(+Nursery!F120,0)</f>
        <v>532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MULTICARE DEACONESS HOSPITAL</v>
      </c>
      <c r="D23" s="7">
        <f>ROUND(+Nursery!O18,0)</f>
        <v>0</v>
      </c>
      <c r="E23" s="7">
        <f>ROUND(+Nursery!F18,0)</f>
        <v>2199</v>
      </c>
      <c r="F23" s="9" t="str">
        <f t="shared" si="0"/>
        <v/>
      </c>
      <c r="G23" s="7">
        <f>ROUND(+Nursery!O121,0)</f>
        <v>0</v>
      </c>
      <c r="H23" s="7">
        <f>ROUND(+Nursery!F121,0)</f>
        <v>2459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ROUND(+Nursery!O19,0)</f>
        <v>5382</v>
      </c>
      <c r="E24" s="7">
        <f>ROUND(+Nursery!F19,0)</f>
        <v>986</v>
      </c>
      <c r="F24" s="9">
        <f t="shared" si="0"/>
        <v>5.46</v>
      </c>
      <c r="G24" s="7">
        <f>ROUND(+Nursery!O122,0)</f>
        <v>8744</v>
      </c>
      <c r="H24" s="7">
        <f>ROUND(+Nursery!F122,0)</f>
        <v>944</v>
      </c>
      <c r="I24" s="9">
        <f t="shared" si="1"/>
        <v>9.26</v>
      </c>
      <c r="J24" s="9"/>
      <c r="K24" s="8">
        <f t="shared" si="2"/>
        <v>0.69599999999999995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ROUND(+Nursery!O20,0)</f>
        <v>3213</v>
      </c>
      <c r="E25" s="7">
        <f>ROUND(+Nursery!F20,0)</f>
        <v>2708</v>
      </c>
      <c r="F25" s="9">
        <f t="shared" si="0"/>
        <v>1.19</v>
      </c>
      <c r="G25" s="7">
        <f>ROUND(+Nursery!O123,0)</f>
        <v>778</v>
      </c>
      <c r="H25" s="7">
        <f>ROUND(+Nursery!F123,0)</f>
        <v>2982</v>
      </c>
      <c r="I25" s="9">
        <f t="shared" si="1"/>
        <v>0.26</v>
      </c>
      <c r="J25" s="9"/>
      <c r="K25" s="8">
        <f t="shared" si="2"/>
        <v>-0.78149999999999997</v>
      </c>
    </row>
    <row r="26" spans="2:11" x14ac:dyDescent="0.25">
      <c r="B26">
        <f>+Nursery!A21</f>
        <v>42</v>
      </c>
      <c r="C26" t="str">
        <f>+Nursery!B21</f>
        <v>SHRINERS HOSPITAL FOR CHILDREN</v>
      </c>
      <c r="D26" s="7">
        <f>ROUND(+Nursery!O21,0)</f>
        <v>0</v>
      </c>
      <c r="E26" s="7">
        <f>ROUND(+Nursery!F21,0)</f>
        <v>0</v>
      </c>
      <c r="F26" s="9" t="str">
        <f t="shared" si="0"/>
        <v/>
      </c>
      <c r="G26" s="7">
        <f>ROUND(+Nursery!O124,0)</f>
        <v>0</v>
      </c>
      <c r="H26" s="7">
        <f>ROUND(+Nursery!F124,0)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43</v>
      </c>
      <c r="C27" t="str">
        <f>+Nursery!B22</f>
        <v>WALLA WALLA GENERAL HOSPITAL</v>
      </c>
      <c r="D27" s="7">
        <f>ROUND(+Nursery!O22,0)</f>
        <v>0</v>
      </c>
      <c r="E27" s="7">
        <f>ROUND(+Nursery!F22,0)</f>
        <v>0</v>
      </c>
      <c r="F27" s="9" t="str">
        <f t="shared" si="0"/>
        <v/>
      </c>
      <c r="G27" s="7">
        <f>ROUND(+Nursery!O125,0)</f>
        <v>0</v>
      </c>
      <c r="H27" s="7">
        <f>ROUND(+Nursery!F125,0)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45</v>
      </c>
      <c r="C28" t="str">
        <f>+Nursery!B23</f>
        <v>COLUMBIA BASIN HOSPITAL</v>
      </c>
      <c r="D28" s="7">
        <f>ROUND(+Nursery!O23,0)</f>
        <v>0</v>
      </c>
      <c r="E28" s="7">
        <f>ROUND(+Nursery!F23,0)</f>
        <v>0</v>
      </c>
      <c r="F28" s="9" t="str">
        <f t="shared" si="0"/>
        <v/>
      </c>
      <c r="G28" s="7">
        <f>ROUND(+Nursery!O126,0)</f>
        <v>0</v>
      </c>
      <c r="H28" s="7">
        <f>ROUND(+Nursery!F126,0)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46</v>
      </c>
      <c r="C29" t="str">
        <f>+Nursery!B24</f>
        <v>PMH MEDICAL CENTER</v>
      </c>
      <c r="D29" s="7">
        <f>ROUND(+Nursery!O24,0)</f>
        <v>0</v>
      </c>
      <c r="E29" s="7">
        <f>ROUND(+Nursery!F24,0)</f>
        <v>523</v>
      </c>
      <c r="F29" s="9" t="str">
        <f t="shared" si="0"/>
        <v/>
      </c>
      <c r="G29" s="7">
        <f>ROUND(+Nursery!O127,0)</f>
        <v>0</v>
      </c>
      <c r="H29" s="7">
        <f>ROUND(+Nursery!F127,0)</f>
        <v>552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50</v>
      </c>
      <c r="C30" t="str">
        <f>+Nursery!B25</f>
        <v>PROVIDENCE ST MARY MEDICAL CENTER</v>
      </c>
      <c r="D30" s="7">
        <f>ROUND(+Nursery!O25,0)</f>
        <v>0</v>
      </c>
      <c r="E30" s="7">
        <f>ROUND(+Nursery!F25,0)</f>
        <v>0</v>
      </c>
      <c r="F30" s="9" t="str">
        <f t="shared" si="0"/>
        <v/>
      </c>
      <c r="G30" s="7">
        <f>ROUND(+Nursery!O128,0)</f>
        <v>0</v>
      </c>
      <c r="H30" s="7">
        <f>ROUND(+Nursery!F128,0)</f>
        <v>1430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54</v>
      </c>
      <c r="C31" t="str">
        <f>+Nursery!B26</f>
        <v>FORKS COMMUNITY HOSPITAL</v>
      </c>
      <c r="D31" s="7">
        <f>ROUND(+Nursery!O26,0)</f>
        <v>0</v>
      </c>
      <c r="E31" s="7">
        <f>ROUND(+Nursery!F26,0)</f>
        <v>102</v>
      </c>
      <c r="F31" s="9" t="str">
        <f t="shared" si="0"/>
        <v/>
      </c>
      <c r="G31" s="7">
        <f>ROUND(+Nursery!O129,0)</f>
        <v>0</v>
      </c>
      <c r="H31" s="7">
        <f>ROUND(+Nursery!F129,0)</f>
        <v>127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+Nursery!A27</f>
        <v>56</v>
      </c>
      <c r="C32" t="str">
        <f>+Nursery!B27</f>
        <v>WILLAPA HARBOR HOSPITAL</v>
      </c>
      <c r="D32" s="7">
        <f>ROUND(+Nursery!O27,0)</f>
        <v>0</v>
      </c>
      <c r="E32" s="7">
        <f>ROUND(+Nursery!F27,0)</f>
        <v>0</v>
      </c>
      <c r="F32" s="9" t="str">
        <f t="shared" si="0"/>
        <v/>
      </c>
      <c r="G32" s="7">
        <f>ROUND(+Nursery!O130,0)</f>
        <v>0</v>
      </c>
      <c r="H32" s="7">
        <f>ROUND(+Nursery!F130,0)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58</v>
      </c>
      <c r="C33" t="str">
        <f>+Nursery!B28</f>
        <v>VIRGINIA MASON MEMORIAL</v>
      </c>
      <c r="D33" s="7">
        <f>ROUND(+Nursery!O28,0)</f>
        <v>0</v>
      </c>
      <c r="E33" s="7">
        <f>ROUND(+Nursery!F28,0)</f>
        <v>0</v>
      </c>
      <c r="F33" s="9" t="str">
        <f t="shared" si="0"/>
        <v/>
      </c>
      <c r="G33" s="7">
        <f>ROUND(+Nursery!O131,0)</f>
        <v>0</v>
      </c>
      <c r="H33" s="7">
        <f>ROUND(+Nursery!F131,0)</f>
        <v>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63</v>
      </c>
      <c r="C34" t="str">
        <f>+Nursery!B29</f>
        <v>GRAYS HARBOR COMMUNITY HOSPITAL</v>
      </c>
      <c r="D34" s="7">
        <f>ROUND(+Nursery!O29,0)</f>
        <v>0</v>
      </c>
      <c r="E34" s="7">
        <f>ROUND(+Nursery!F29,0)</f>
        <v>846</v>
      </c>
      <c r="F34" s="9" t="str">
        <f t="shared" si="0"/>
        <v/>
      </c>
      <c r="G34" s="7">
        <f>ROUND(+Nursery!O132,0)</f>
        <v>0</v>
      </c>
      <c r="H34" s="7">
        <f>ROUND(+Nursery!F132,0)</f>
        <v>776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78</v>
      </c>
      <c r="C35" t="str">
        <f>+Nursery!B30</f>
        <v>SAMARITAN HEALTHCARE</v>
      </c>
      <c r="D35" s="7">
        <f>ROUND(+Nursery!O30,0)</f>
        <v>0</v>
      </c>
      <c r="E35" s="7">
        <f>ROUND(+Nursery!F30,0)</f>
        <v>1778</v>
      </c>
      <c r="F35" s="9" t="str">
        <f t="shared" si="0"/>
        <v/>
      </c>
      <c r="G35" s="7">
        <f>ROUND(+Nursery!O133,0)</f>
        <v>0</v>
      </c>
      <c r="H35" s="7">
        <f>ROUND(+Nursery!F133,0)</f>
        <v>1764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79</v>
      </c>
      <c r="C36" t="str">
        <f>+Nursery!B31</f>
        <v>OCEAN BEACH HOSPITAL</v>
      </c>
      <c r="D36" s="7">
        <f>ROUND(+Nursery!O31,0)</f>
        <v>0</v>
      </c>
      <c r="E36" s="7">
        <f>ROUND(+Nursery!F31,0)</f>
        <v>0</v>
      </c>
      <c r="F36" s="9" t="str">
        <f t="shared" si="0"/>
        <v/>
      </c>
      <c r="G36" s="7">
        <f>ROUND(+Nursery!O134,0)</f>
        <v>0</v>
      </c>
      <c r="H36" s="7">
        <f>ROUND(+Nursery!F134,0)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80</v>
      </c>
      <c r="C37" t="str">
        <f>+Nursery!B32</f>
        <v>ODESSA MEMORIAL HEALTHCARE CENTER</v>
      </c>
      <c r="D37" s="7">
        <f>ROUND(+Nursery!O32,0)</f>
        <v>0</v>
      </c>
      <c r="E37" s="7">
        <f>ROUND(+Nursery!F32,0)</f>
        <v>0</v>
      </c>
      <c r="F37" s="9" t="str">
        <f t="shared" si="0"/>
        <v/>
      </c>
      <c r="G37" s="7">
        <f>ROUND(+Nursery!O135,0)</f>
        <v>0</v>
      </c>
      <c r="H37" s="7">
        <f>ROUND(+Nursery!F135,0)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81</v>
      </c>
      <c r="C38" t="str">
        <f>+Nursery!B33</f>
        <v>MULTICARE GOOD SAMARITAN</v>
      </c>
      <c r="D38" s="7">
        <f>ROUND(+Nursery!O33,0)</f>
        <v>0</v>
      </c>
      <c r="E38" s="7">
        <f>ROUND(+Nursery!F33,0)</f>
        <v>0</v>
      </c>
      <c r="F38" s="9" t="str">
        <f t="shared" si="0"/>
        <v/>
      </c>
      <c r="G38" s="7">
        <f>ROUND(+Nursery!O136,0)</f>
        <v>0</v>
      </c>
      <c r="H38" s="7">
        <f>ROUND(+Nursery!F136,0)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82</v>
      </c>
      <c r="C39" t="str">
        <f>+Nursery!B34</f>
        <v>GARFIELD COUNTY MEMORIAL HOSPITAL</v>
      </c>
      <c r="D39" s="7">
        <f>ROUND(+Nursery!O34,0)</f>
        <v>0</v>
      </c>
      <c r="E39" s="7">
        <f>ROUND(+Nursery!F34,0)</f>
        <v>0</v>
      </c>
      <c r="F39" s="9" t="str">
        <f t="shared" si="0"/>
        <v/>
      </c>
      <c r="G39" s="7">
        <f>ROUND(+Nursery!O137,0)</f>
        <v>0</v>
      </c>
      <c r="H39" s="7">
        <f>ROUND(+Nursery!F137,0)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84</v>
      </c>
      <c r="C40" t="str">
        <f>+Nursery!B35</f>
        <v>PROVIDENCE REGIONAL MEDICAL CENTER EVERETT</v>
      </c>
      <c r="D40" s="7">
        <f>ROUND(+Nursery!O35,0)</f>
        <v>0</v>
      </c>
      <c r="E40" s="7">
        <f>ROUND(+Nursery!F35,0)</f>
        <v>5870</v>
      </c>
      <c r="F40" s="9" t="str">
        <f t="shared" si="0"/>
        <v/>
      </c>
      <c r="G40" s="7">
        <f>ROUND(+Nursery!O138,0)</f>
        <v>0</v>
      </c>
      <c r="H40" s="7">
        <f>ROUND(+Nursery!F138,0)</f>
        <v>6250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85</v>
      </c>
      <c r="C41" t="str">
        <f>+Nursery!B36</f>
        <v>JEFFERSON HEALTHCARE</v>
      </c>
      <c r="D41" s="7">
        <f>ROUND(+Nursery!O36,0)</f>
        <v>0</v>
      </c>
      <c r="E41" s="7">
        <f>ROUND(+Nursery!F36,0)</f>
        <v>226</v>
      </c>
      <c r="F41" s="9" t="str">
        <f t="shared" si="0"/>
        <v/>
      </c>
      <c r="G41" s="7">
        <f>ROUND(+Nursery!O139,0)</f>
        <v>0</v>
      </c>
      <c r="H41" s="7">
        <f>ROUND(+Nursery!F139,0)</f>
        <v>191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96</v>
      </c>
      <c r="C42" t="str">
        <f>+Nursery!B37</f>
        <v>SKYLINE HOSPITAL</v>
      </c>
      <c r="D42" s="7">
        <f>ROUND(+Nursery!O37,0)</f>
        <v>0</v>
      </c>
      <c r="E42" s="7">
        <f>ROUND(+Nursery!F37,0)</f>
        <v>0</v>
      </c>
      <c r="F42" s="9" t="str">
        <f t="shared" si="0"/>
        <v/>
      </c>
      <c r="G42" s="7">
        <f>ROUND(+Nursery!O140,0)</f>
        <v>0</v>
      </c>
      <c r="H42" s="7">
        <f>ROUND(+Nursery!F140,0)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102</v>
      </c>
      <c r="C43" t="str">
        <f>+Nursery!B38</f>
        <v>ASTRIA REGIONAL MEDICAL CENTER</v>
      </c>
      <c r="D43" s="7">
        <f>ROUND(+Nursery!O38,0)</f>
        <v>0</v>
      </c>
      <c r="E43" s="7">
        <f>ROUND(+Nursery!F38,0)</f>
        <v>0</v>
      </c>
      <c r="F43" s="9" t="str">
        <f t="shared" si="0"/>
        <v/>
      </c>
      <c r="G43" s="7">
        <f>ROUND(+Nursery!O141,0)</f>
        <v>0</v>
      </c>
      <c r="H43" s="7">
        <f>ROUND(+Nursery!F141,0)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104</v>
      </c>
      <c r="C44" t="str">
        <f>+Nursery!B39</f>
        <v>VALLEY GENERAL HOSPITAL</v>
      </c>
      <c r="D44" s="7">
        <f>ROUND(+Nursery!O39,0)</f>
        <v>0</v>
      </c>
      <c r="E44" s="7">
        <f>ROUND(+Nursery!F39,0)</f>
        <v>0</v>
      </c>
      <c r="F44" s="9" t="str">
        <f t="shared" si="0"/>
        <v/>
      </c>
      <c r="G44" s="7">
        <f>ROUND(+Nursery!O142,0)</f>
        <v>0</v>
      </c>
      <c r="H44" s="7">
        <f>ROUND(+Nursery!F142,0)</f>
        <v>0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+Nursery!A40</f>
        <v>106</v>
      </c>
      <c r="C45" t="str">
        <f>+Nursery!B40</f>
        <v>CASCADE VALLEY HOSPITAL</v>
      </c>
      <c r="D45" s="7">
        <f>ROUND(+Nursery!O40,0)</f>
        <v>0</v>
      </c>
      <c r="E45" s="7">
        <f>ROUND(+Nursery!F40,0)</f>
        <v>0</v>
      </c>
      <c r="F45" s="9" t="str">
        <f t="shared" si="0"/>
        <v/>
      </c>
      <c r="G45" s="7">
        <f>ROUND(+Nursery!O143,0)</f>
        <v>0</v>
      </c>
      <c r="H45" s="7">
        <f>ROUND(+Nursery!F143,0)</f>
        <v>268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+Nursery!A41</f>
        <v>107</v>
      </c>
      <c r="C46" t="str">
        <f>+Nursery!B41</f>
        <v>NORTH VALLEY HOSPITAL</v>
      </c>
      <c r="D46" s="7">
        <f>ROUND(+Nursery!O41,0)</f>
        <v>0</v>
      </c>
      <c r="E46" s="7">
        <f>ROUND(+Nursery!F41,0)</f>
        <v>0</v>
      </c>
      <c r="F46" s="9" t="str">
        <f t="shared" si="0"/>
        <v/>
      </c>
      <c r="G46" s="7">
        <f>ROUND(+Nursery!O144,0)</f>
        <v>0</v>
      </c>
      <c r="H46" s="7">
        <f>ROUND(+Nursery!F144,0)</f>
        <v>60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108</v>
      </c>
      <c r="C47" t="str">
        <f>+Nursery!B42</f>
        <v>TRI-STATE MEMORIAL HOSPITAL</v>
      </c>
      <c r="D47" s="7">
        <f>ROUND(+Nursery!O42,0)</f>
        <v>0</v>
      </c>
      <c r="E47" s="7">
        <f>ROUND(+Nursery!F42,0)</f>
        <v>0</v>
      </c>
      <c r="F47" s="9" t="str">
        <f t="shared" si="0"/>
        <v/>
      </c>
      <c r="G47" s="7">
        <f>ROUND(+Nursery!O145,0)</f>
        <v>0</v>
      </c>
      <c r="H47" s="7">
        <f>ROUND(+Nursery!F145,0)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111</v>
      </c>
      <c r="C48" t="str">
        <f>+Nursery!B43</f>
        <v>EAST ADAMS RURAL HEALTHCARE</v>
      </c>
      <c r="D48" s="7">
        <f>ROUND(+Nursery!O43,0)</f>
        <v>0</v>
      </c>
      <c r="E48" s="7">
        <f>ROUND(+Nursery!F43,0)</f>
        <v>0</v>
      </c>
      <c r="F48" s="9" t="str">
        <f t="shared" si="0"/>
        <v/>
      </c>
      <c r="G48" s="7">
        <f>ROUND(+Nursery!O146,0)</f>
        <v>0</v>
      </c>
      <c r="H48" s="7">
        <f>ROUND(+Nursery!F146,0)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125</v>
      </c>
      <c r="C49" t="str">
        <f>+Nursery!B44</f>
        <v>OTHELLO COMMUNITY HOSPITAL</v>
      </c>
      <c r="D49" s="7">
        <f>ROUND(+Nursery!O44,0)</f>
        <v>0</v>
      </c>
      <c r="E49" s="7">
        <f>ROUND(+Nursery!F44,0)</f>
        <v>0</v>
      </c>
      <c r="F49" s="9" t="str">
        <f t="shared" si="0"/>
        <v/>
      </c>
      <c r="G49" s="7">
        <f>ROUND(+Nursery!O147,0)</f>
        <v>0</v>
      </c>
      <c r="H49" s="7">
        <f>ROUND(+Nursery!F147,0)</f>
        <v>0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+Nursery!A45</f>
        <v>126</v>
      </c>
      <c r="C50" t="str">
        <f>+Nursery!B45</f>
        <v>HIGHLINE MEDICAL CENTER</v>
      </c>
      <c r="D50" s="7">
        <f>ROUND(+Nursery!O45,0)</f>
        <v>0</v>
      </c>
      <c r="E50" s="7">
        <f>ROUND(+Nursery!F45,0)</f>
        <v>1677</v>
      </c>
      <c r="F50" s="9" t="str">
        <f t="shared" si="0"/>
        <v/>
      </c>
      <c r="G50" s="7">
        <f>ROUND(+Nursery!O148,0)</f>
        <v>0</v>
      </c>
      <c r="H50" s="7">
        <f>ROUND(+Nursery!F148,0)</f>
        <v>1538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128</v>
      </c>
      <c r="C51" t="str">
        <f>+Nursery!B46</f>
        <v>UNIVERSITY OF WASHINGTON MEDICAL CENTER</v>
      </c>
      <c r="D51" s="7">
        <f>ROUND(+Nursery!O46,0)</f>
        <v>0</v>
      </c>
      <c r="E51" s="7">
        <f>ROUND(+Nursery!F46,0)</f>
        <v>3217</v>
      </c>
      <c r="F51" s="9" t="str">
        <f t="shared" si="0"/>
        <v/>
      </c>
      <c r="G51" s="7">
        <f>ROUND(+Nursery!O149,0)</f>
        <v>0</v>
      </c>
      <c r="H51" s="7">
        <f>ROUND(+Nursery!F149,0)</f>
        <v>3073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129</v>
      </c>
      <c r="C52" t="str">
        <f>+Nursery!B47</f>
        <v>QUINCY VALLEY MEDICAL CENTER</v>
      </c>
      <c r="D52" s="7">
        <f>ROUND(+Nursery!O47,0)</f>
        <v>0</v>
      </c>
      <c r="E52" s="7">
        <f>ROUND(+Nursery!F47,0)</f>
        <v>0</v>
      </c>
      <c r="F52" s="9" t="str">
        <f t="shared" si="0"/>
        <v/>
      </c>
      <c r="G52" s="7">
        <f>ROUND(+Nursery!O150,0)</f>
        <v>0</v>
      </c>
      <c r="H52" s="7">
        <f>ROUND(+Nursery!F150,0)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130</v>
      </c>
      <c r="C53" t="str">
        <f>+Nursery!B48</f>
        <v>UW MEDICINE/NORTHWEST HOSPITAL</v>
      </c>
      <c r="D53" s="7">
        <f>ROUND(+Nursery!O48,0)</f>
        <v>0</v>
      </c>
      <c r="E53" s="7">
        <f>ROUND(+Nursery!F48,0)</f>
        <v>0</v>
      </c>
      <c r="F53" s="9" t="str">
        <f t="shared" si="0"/>
        <v/>
      </c>
      <c r="G53" s="7">
        <f>ROUND(+Nursery!O151,0)</f>
        <v>0</v>
      </c>
      <c r="H53" s="7">
        <f>ROUND(+Nursery!F151,0)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131</v>
      </c>
      <c r="C54" t="str">
        <f>+Nursery!B49</f>
        <v>OVERLAKE HOSPITAL MEDICAL CENTER</v>
      </c>
      <c r="D54" s="7">
        <f>ROUND(+Nursery!O49,0)</f>
        <v>0</v>
      </c>
      <c r="E54" s="7">
        <f>ROUND(+Nursery!F49,0)</f>
        <v>5589</v>
      </c>
      <c r="F54" s="9" t="str">
        <f t="shared" si="0"/>
        <v/>
      </c>
      <c r="G54" s="7">
        <f>ROUND(+Nursery!O152,0)</f>
        <v>0</v>
      </c>
      <c r="H54" s="7">
        <f>ROUND(+Nursery!F152,0)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132</v>
      </c>
      <c r="C55" t="str">
        <f>+Nursery!B50</f>
        <v>ST CLARE HOSPITAL</v>
      </c>
      <c r="D55" s="7">
        <f>ROUND(+Nursery!O50,0)</f>
        <v>0</v>
      </c>
      <c r="E55" s="7">
        <f>ROUND(+Nursery!F50,0)</f>
        <v>0</v>
      </c>
      <c r="F55" s="9" t="str">
        <f t="shared" si="0"/>
        <v/>
      </c>
      <c r="G55" s="7">
        <f>ROUND(+Nursery!O153,0)</f>
        <v>0</v>
      </c>
      <c r="H55" s="7">
        <f>ROUND(+Nursery!F153,0)</f>
        <v>0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134</v>
      </c>
      <c r="C56" t="str">
        <f>+Nursery!B51</f>
        <v>ISLAND HOSPITAL</v>
      </c>
      <c r="D56" s="7">
        <f>ROUND(+Nursery!O51,0)</f>
        <v>0</v>
      </c>
      <c r="E56" s="7">
        <f>ROUND(+Nursery!F51,0)</f>
        <v>732</v>
      </c>
      <c r="F56" s="9" t="str">
        <f t="shared" si="0"/>
        <v/>
      </c>
      <c r="G56" s="7">
        <f>ROUND(+Nursery!O154,0)</f>
        <v>0</v>
      </c>
      <c r="H56" s="7">
        <f>ROUND(+Nursery!F154,0)</f>
        <v>704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137</v>
      </c>
      <c r="C57" t="str">
        <f>+Nursery!B52</f>
        <v>LINCOLN HOSPITAL</v>
      </c>
      <c r="D57" s="7">
        <f>ROUND(+Nursery!O52,0)</f>
        <v>0</v>
      </c>
      <c r="E57" s="7">
        <f>ROUND(+Nursery!F52,0)</f>
        <v>0</v>
      </c>
      <c r="F57" s="9" t="str">
        <f t="shared" si="0"/>
        <v/>
      </c>
      <c r="G57" s="7">
        <f>ROUND(+Nursery!O155,0)</f>
        <v>0</v>
      </c>
      <c r="H57" s="7">
        <f>ROUND(+Nursery!F155,0)</f>
        <v>0</v>
      </c>
      <c r="I57" s="9" t="str">
        <f t="shared" si="1"/>
        <v/>
      </c>
      <c r="J57" s="9"/>
      <c r="K57" s="8" t="str">
        <f t="shared" si="2"/>
        <v/>
      </c>
    </row>
    <row r="58" spans="2:11" x14ac:dyDescent="0.25">
      <c r="B58">
        <f>+Nursery!A53</f>
        <v>138</v>
      </c>
      <c r="C58" t="str">
        <f>+Nursery!B53</f>
        <v>SWEDISH EDMONDS</v>
      </c>
      <c r="D58" s="7">
        <f>ROUND(+Nursery!O53,0)</f>
        <v>-5053</v>
      </c>
      <c r="E58" s="7">
        <f>ROUND(+Nursery!F53,0)</f>
        <v>1827</v>
      </c>
      <c r="F58" s="9">
        <f t="shared" si="0"/>
        <v>-2.77</v>
      </c>
      <c r="G58" s="7">
        <f>ROUND(+Nursery!O156,0)</f>
        <v>1630</v>
      </c>
      <c r="H58" s="7">
        <f>ROUND(+Nursery!F156,0)</f>
        <v>1919</v>
      </c>
      <c r="I58" s="9">
        <f t="shared" si="1"/>
        <v>0.85</v>
      </c>
      <c r="J58" s="9"/>
      <c r="K58" s="8">
        <f t="shared" si="2"/>
        <v>-1.3069</v>
      </c>
    </row>
    <row r="59" spans="2:11" x14ac:dyDescent="0.25">
      <c r="B59">
        <f>+Nursery!A54</f>
        <v>139</v>
      </c>
      <c r="C59" t="str">
        <f>+Nursery!B54</f>
        <v>PROVIDENCE HOLY FAMILY HOSPITAL</v>
      </c>
      <c r="D59" s="7">
        <f>ROUND(+Nursery!O54,0)</f>
        <v>0</v>
      </c>
      <c r="E59" s="7">
        <f>ROUND(+Nursery!F54,0)</f>
        <v>0</v>
      </c>
      <c r="F59" s="9" t="str">
        <f t="shared" si="0"/>
        <v/>
      </c>
      <c r="G59" s="7">
        <f>ROUND(+Nursery!O157,0)</f>
        <v>0</v>
      </c>
      <c r="H59" s="7">
        <f>ROUND(+Nursery!F157,0)</f>
        <v>2981</v>
      </c>
      <c r="I59" s="9" t="str">
        <f t="shared" si="1"/>
        <v/>
      </c>
      <c r="J59" s="9"/>
      <c r="K59" s="8" t="str">
        <f t="shared" si="2"/>
        <v/>
      </c>
    </row>
    <row r="60" spans="2:11" x14ac:dyDescent="0.25">
      <c r="B60">
        <f>+Nursery!A55</f>
        <v>140</v>
      </c>
      <c r="C60" t="str">
        <f>+Nursery!B55</f>
        <v>KITTITAS VALLEY HEALTHCARE</v>
      </c>
      <c r="D60" s="7">
        <f>ROUND(+Nursery!O55,0)</f>
        <v>1755</v>
      </c>
      <c r="E60" s="7">
        <f>ROUND(+Nursery!F55,0)</f>
        <v>617</v>
      </c>
      <c r="F60" s="9">
        <f t="shared" si="0"/>
        <v>2.84</v>
      </c>
      <c r="G60" s="7">
        <f>ROUND(+Nursery!O158,0)</f>
        <v>0</v>
      </c>
      <c r="H60" s="7">
        <f>ROUND(+Nursery!F158,0)</f>
        <v>478</v>
      </c>
      <c r="I60" s="9" t="str">
        <f t="shared" si="1"/>
        <v/>
      </c>
      <c r="J60" s="9"/>
      <c r="K60" s="8" t="str">
        <f t="shared" si="2"/>
        <v/>
      </c>
    </row>
    <row r="61" spans="2:11" x14ac:dyDescent="0.25">
      <c r="B61">
        <f>+Nursery!A56</f>
        <v>141</v>
      </c>
      <c r="C61" t="str">
        <f>+Nursery!B56</f>
        <v>DAYTON GENERAL HOSPITAL</v>
      </c>
      <c r="D61" s="7">
        <f>ROUND(+Nursery!O56,0)</f>
        <v>0</v>
      </c>
      <c r="E61" s="7">
        <f>ROUND(+Nursery!F56,0)</f>
        <v>0</v>
      </c>
      <c r="F61" s="9" t="str">
        <f t="shared" si="0"/>
        <v/>
      </c>
      <c r="G61" s="7">
        <f>ROUND(+Nursery!O159,0)</f>
        <v>0</v>
      </c>
      <c r="H61" s="7">
        <f>ROUND(+Nursery!F159,0)</f>
        <v>0</v>
      </c>
      <c r="I61" s="9" t="str">
        <f t="shared" si="1"/>
        <v/>
      </c>
      <c r="J61" s="9"/>
      <c r="K61" s="8" t="str">
        <f t="shared" si="2"/>
        <v/>
      </c>
    </row>
    <row r="62" spans="2:11" x14ac:dyDescent="0.25">
      <c r="B62">
        <f>+Nursery!A57</f>
        <v>142</v>
      </c>
      <c r="C62" t="str">
        <f>+Nursery!B57</f>
        <v>HARRISON MEDICAL CENTER</v>
      </c>
      <c r="D62" s="7">
        <f>ROUND(+Nursery!O57,0)</f>
        <v>22099</v>
      </c>
      <c r="E62" s="7">
        <f>ROUND(+Nursery!F57,0)</f>
        <v>3468</v>
      </c>
      <c r="F62" s="9">
        <f t="shared" si="0"/>
        <v>6.37</v>
      </c>
      <c r="G62" s="7">
        <f>ROUND(+Nursery!O160,0)</f>
        <v>10822</v>
      </c>
      <c r="H62" s="7">
        <f>ROUND(+Nursery!F160,0)</f>
        <v>3618</v>
      </c>
      <c r="I62" s="9">
        <f t="shared" si="1"/>
        <v>2.99</v>
      </c>
      <c r="J62" s="9"/>
      <c r="K62" s="8">
        <f t="shared" si="2"/>
        <v>-0.53059999999999996</v>
      </c>
    </row>
    <row r="63" spans="2:11" x14ac:dyDescent="0.25">
      <c r="B63">
        <f>+Nursery!A58</f>
        <v>145</v>
      </c>
      <c r="C63" t="str">
        <f>+Nursery!B58</f>
        <v>PEACEHEALTH ST JOSEPH MEDICAL CENTER</v>
      </c>
      <c r="D63" s="7">
        <f>ROUND(+Nursery!O58,0)</f>
        <v>1695</v>
      </c>
      <c r="E63" s="7">
        <f>ROUND(+Nursery!F58,0)</f>
        <v>3535</v>
      </c>
      <c r="F63" s="9">
        <f t="shared" si="0"/>
        <v>0.48</v>
      </c>
      <c r="G63" s="7">
        <f>ROUND(+Nursery!O161,0)</f>
        <v>108</v>
      </c>
      <c r="H63" s="7">
        <f>ROUND(+Nursery!F161,0)</f>
        <v>3532</v>
      </c>
      <c r="I63" s="9">
        <f t="shared" si="1"/>
        <v>0.03</v>
      </c>
      <c r="J63" s="9"/>
      <c r="K63" s="8">
        <f t="shared" si="2"/>
        <v>-0.9375</v>
      </c>
    </row>
    <row r="64" spans="2:11" x14ac:dyDescent="0.25">
      <c r="B64">
        <f>+Nursery!A59</f>
        <v>147</v>
      </c>
      <c r="C64" t="str">
        <f>+Nursery!B59</f>
        <v>MID VALLEY HOSPITAL</v>
      </c>
      <c r="D64" s="7">
        <f>ROUND(+Nursery!O59,0)</f>
        <v>0</v>
      </c>
      <c r="E64" s="7">
        <f>ROUND(+Nursery!F59,0)</f>
        <v>353</v>
      </c>
      <c r="F64" s="9" t="str">
        <f t="shared" si="0"/>
        <v/>
      </c>
      <c r="G64" s="7">
        <f>ROUND(+Nursery!O162,0)</f>
        <v>0</v>
      </c>
      <c r="H64" s="7">
        <f>ROUND(+Nursery!F162,0)</f>
        <v>358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148</v>
      </c>
      <c r="C65" t="str">
        <f>+Nursery!B60</f>
        <v>KINDRED HOSPITAL SEATTLE - NORTHGATE</v>
      </c>
      <c r="D65" s="7">
        <f>ROUND(+Nursery!O60,0)</f>
        <v>0</v>
      </c>
      <c r="E65" s="7">
        <f>ROUND(+Nursery!F60,0)</f>
        <v>0</v>
      </c>
      <c r="F65" s="9" t="str">
        <f t="shared" si="0"/>
        <v/>
      </c>
      <c r="G65" s="7">
        <f>ROUND(+Nursery!O163,0)</f>
        <v>0</v>
      </c>
      <c r="H65" s="7">
        <f>ROUND(+Nursery!F163,0)</f>
        <v>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150</v>
      </c>
      <c r="C66" t="str">
        <f>+Nursery!B61</f>
        <v>COULEE MEDICAL CENTER</v>
      </c>
      <c r="D66" s="7">
        <f>ROUND(+Nursery!O61,0)</f>
        <v>0</v>
      </c>
      <c r="E66" s="7">
        <f>ROUND(+Nursery!F61,0)</f>
        <v>84</v>
      </c>
      <c r="F66" s="9" t="str">
        <f t="shared" si="0"/>
        <v/>
      </c>
      <c r="G66" s="7">
        <f>ROUND(+Nursery!O164,0)</f>
        <v>0</v>
      </c>
      <c r="H66" s="7">
        <f>ROUND(+Nursery!F164,0)</f>
        <v>128</v>
      </c>
      <c r="I66" s="9" t="str">
        <f t="shared" si="1"/>
        <v/>
      </c>
      <c r="J66" s="9"/>
      <c r="K66" s="8" t="str">
        <f t="shared" si="2"/>
        <v/>
      </c>
    </row>
    <row r="67" spans="2:11" x14ac:dyDescent="0.25">
      <c r="B67">
        <f>+Nursery!A62</f>
        <v>152</v>
      </c>
      <c r="C67" t="str">
        <f>+Nursery!B62</f>
        <v>MASON GENERAL HOSPITAL</v>
      </c>
      <c r="D67" s="7">
        <f>ROUND(+Nursery!O62,0)</f>
        <v>3283</v>
      </c>
      <c r="E67" s="7">
        <f>ROUND(+Nursery!F62,0)</f>
        <v>544</v>
      </c>
      <c r="F67" s="9">
        <f t="shared" si="0"/>
        <v>6.03</v>
      </c>
      <c r="G67" s="7">
        <f>ROUND(+Nursery!O165,0)</f>
        <v>2046</v>
      </c>
      <c r="H67" s="7">
        <f>ROUND(+Nursery!F165,0)</f>
        <v>604</v>
      </c>
      <c r="I67" s="9">
        <f t="shared" si="1"/>
        <v>3.39</v>
      </c>
      <c r="J67" s="9"/>
      <c r="K67" s="8">
        <f t="shared" si="2"/>
        <v>-0.43780000000000002</v>
      </c>
    </row>
    <row r="68" spans="2:11" x14ac:dyDescent="0.25">
      <c r="B68">
        <f>+Nursery!A63</f>
        <v>153</v>
      </c>
      <c r="C68" t="str">
        <f>+Nursery!B63</f>
        <v>WHITMAN HOSPITAL AND MEDICAL CENTER</v>
      </c>
      <c r="D68" s="7">
        <f>ROUND(+Nursery!O63,0)</f>
        <v>1054</v>
      </c>
      <c r="E68" s="7">
        <f>ROUND(+Nursery!F63,0)</f>
        <v>67</v>
      </c>
      <c r="F68" s="9">
        <f t="shared" si="0"/>
        <v>15.73</v>
      </c>
      <c r="G68" s="7">
        <f>ROUND(+Nursery!O166,0)</f>
        <v>0</v>
      </c>
      <c r="H68" s="7">
        <f>ROUND(+Nursery!F166,0)</f>
        <v>69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155</v>
      </c>
      <c r="C69" t="str">
        <f>+Nursery!B64</f>
        <v>UW MEDICINE/VALLEY MEDICAL CENTER</v>
      </c>
      <c r="D69" s="7">
        <f>ROUND(+Nursery!O64,0)</f>
        <v>0</v>
      </c>
      <c r="E69" s="7">
        <f>ROUND(+Nursery!F64,0)</f>
        <v>0</v>
      </c>
      <c r="F69" s="9" t="str">
        <f t="shared" si="0"/>
        <v/>
      </c>
      <c r="G69" s="7">
        <f>ROUND(+Nursery!O167,0)</f>
        <v>0</v>
      </c>
      <c r="H69" s="7">
        <f>ROUND(+Nursery!F167,0)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+Nursery!A65</f>
        <v>156</v>
      </c>
      <c r="C70" t="str">
        <f>+Nursery!B65</f>
        <v>WHIDBEYHEALTH MEDICAL CENTER</v>
      </c>
      <c r="D70" s="7">
        <f>ROUND(+Nursery!O65,0)</f>
        <v>125</v>
      </c>
      <c r="E70" s="7">
        <f>ROUND(+Nursery!F65,0)</f>
        <v>374</v>
      </c>
      <c r="F70" s="9">
        <f t="shared" si="0"/>
        <v>0.33</v>
      </c>
      <c r="G70" s="7">
        <f>ROUND(+Nursery!O168,0)</f>
        <v>1500</v>
      </c>
      <c r="H70" s="7">
        <f>ROUND(+Nursery!F168,0)</f>
        <v>328</v>
      </c>
      <c r="I70" s="9">
        <f t="shared" si="1"/>
        <v>4.57</v>
      </c>
      <c r="J70" s="9"/>
      <c r="K70" s="8">
        <f t="shared" si="2"/>
        <v>12.8485</v>
      </c>
    </row>
    <row r="71" spans="2:11" x14ac:dyDescent="0.25">
      <c r="B71">
        <f>+Nursery!A66</f>
        <v>157</v>
      </c>
      <c r="C71" t="str">
        <f>+Nursery!B66</f>
        <v>ST LUKES REHABILIATION INSTITUTE</v>
      </c>
      <c r="D71" s="7">
        <f>ROUND(+Nursery!O66,0)</f>
        <v>0</v>
      </c>
      <c r="E71" s="7">
        <f>ROUND(+Nursery!F66,0)</f>
        <v>0</v>
      </c>
      <c r="F71" s="9" t="str">
        <f t="shared" si="0"/>
        <v/>
      </c>
      <c r="G71" s="7">
        <f>ROUND(+Nursery!O169,0)</f>
        <v>0</v>
      </c>
      <c r="H71" s="7">
        <f>ROUND(+Nursery!F169,0)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158</v>
      </c>
      <c r="C72" t="str">
        <f>+Nursery!B67</f>
        <v>CASCADE MEDICAL CENTER</v>
      </c>
      <c r="D72" s="7">
        <f>ROUND(+Nursery!O67,0)</f>
        <v>0</v>
      </c>
      <c r="E72" s="7">
        <f>ROUND(+Nursery!F67,0)</f>
        <v>0</v>
      </c>
      <c r="F72" s="9" t="str">
        <f t="shared" si="0"/>
        <v/>
      </c>
      <c r="G72" s="7">
        <f>ROUND(+Nursery!O170,0)</f>
        <v>0</v>
      </c>
      <c r="H72" s="7">
        <f>ROUND(+Nursery!F170,0)</f>
        <v>0</v>
      </c>
      <c r="I72" s="9" t="str">
        <f t="shared" si="1"/>
        <v/>
      </c>
      <c r="J72" s="9"/>
      <c r="K72" s="8" t="str">
        <f t="shared" si="2"/>
        <v/>
      </c>
    </row>
    <row r="73" spans="2:11" x14ac:dyDescent="0.25">
      <c r="B73">
        <f>+Nursery!A68</f>
        <v>159</v>
      </c>
      <c r="C73" t="str">
        <f>+Nursery!B68</f>
        <v>PROVIDENCE ST PETER HOSPITAL</v>
      </c>
      <c r="D73" s="7">
        <f>ROUND(+Nursery!O68,0)</f>
        <v>34705</v>
      </c>
      <c r="E73" s="7">
        <f>ROUND(+Nursery!F68,0)</f>
        <v>4854</v>
      </c>
      <c r="F73" s="9">
        <f t="shared" si="0"/>
        <v>7.15</v>
      </c>
      <c r="G73" s="7">
        <f>ROUND(+Nursery!O171,0)</f>
        <v>5319</v>
      </c>
      <c r="H73" s="7">
        <f>ROUND(+Nursery!F171,0)</f>
        <v>4650</v>
      </c>
      <c r="I73" s="9">
        <f t="shared" si="1"/>
        <v>1.1399999999999999</v>
      </c>
      <c r="J73" s="9"/>
      <c r="K73" s="8">
        <f t="shared" si="2"/>
        <v>-0.84060000000000001</v>
      </c>
    </row>
    <row r="74" spans="2:11" x14ac:dyDescent="0.25">
      <c r="B74">
        <f>+Nursery!A69</f>
        <v>161</v>
      </c>
      <c r="C74" t="str">
        <f>+Nursery!B69</f>
        <v>KADLEC REGIONAL MEDICAL CENTER</v>
      </c>
      <c r="D74" s="7">
        <f>ROUND(+Nursery!O69,0)</f>
        <v>0</v>
      </c>
      <c r="E74" s="7">
        <f>ROUND(+Nursery!F69,0)</f>
        <v>0</v>
      </c>
      <c r="F74" s="9" t="str">
        <f t="shared" si="0"/>
        <v/>
      </c>
      <c r="G74" s="7">
        <f>ROUND(+Nursery!O172,0)</f>
        <v>0</v>
      </c>
      <c r="H74" s="7">
        <f>ROUND(+Nursery!F172,0)</f>
        <v>4761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162</v>
      </c>
      <c r="C75" t="str">
        <f>+Nursery!B70</f>
        <v>PROVIDENCE SACRED HEART MEDICAL CENTER</v>
      </c>
      <c r="D75" s="7">
        <f>ROUND(+Nursery!O70,0)</f>
        <v>0</v>
      </c>
      <c r="E75" s="7">
        <f>ROUND(+Nursery!F70,0)</f>
        <v>4202</v>
      </c>
      <c r="F75" s="9" t="str">
        <f t="shared" ref="F75:F110" si="3">IF(D75=0,"",IF(E75=0,"",ROUND(D75/E75,2)))</f>
        <v/>
      </c>
      <c r="G75" s="7">
        <f>ROUND(+Nursery!O173,0)</f>
        <v>0</v>
      </c>
      <c r="H75" s="7">
        <f>ROUND(+Nursery!F173,0)</f>
        <v>4184</v>
      </c>
      <c r="I75" s="9" t="str">
        <f t="shared" ref="I75:I110" si="4">IF(G75=0,"",IF(H75=0,"",ROUND(G75/H75,2)))</f>
        <v/>
      </c>
      <c r="J75" s="9"/>
      <c r="K75" s="8" t="str">
        <f t="shared" ref="K75:K110" si="5">IF(D75=0,"",IF(E75=0,"",IF(G75=0,"",IF(H75=0,"",ROUND(I75/F75-1,4)))))</f>
        <v/>
      </c>
    </row>
    <row r="76" spans="2:11" x14ac:dyDescent="0.25">
      <c r="B76">
        <f>+Nursery!A71</f>
        <v>164</v>
      </c>
      <c r="C76" t="str">
        <f>+Nursery!B71</f>
        <v>EVERGREENHEALTH MEDICAL CENTER</v>
      </c>
      <c r="D76" s="7">
        <f>ROUND(+Nursery!O71,0)</f>
        <v>0</v>
      </c>
      <c r="E76" s="7">
        <f>ROUND(+Nursery!F71,0)</f>
        <v>0</v>
      </c>
      <c r="F76" s="9" t="str">
        <f t="shared" si="3"/>
        <v/>
      </c>
      <c r="G76" s="7">
        <f>ROUND(+Nursery!O174,0)</f>
        <v>0</v>
      </c>
      <c r="H76" s="7">
        <f>ROUND(+Nursery!F174,0)</f>
        <v>0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165</v>
      </c>
      <c r="C77" t="str">
        <f>+Nursery!B72</f>
        <v>LAKE CHELAN COMMUNITY HOSPITAL</v>
      </c>
      <c r="D77" s="7">
        <f>ROUND(+Nursery!O72,0)</f>
        <v>550</v>
      </c>
      <c r="E77" s="7">
        <f>ROUND(+Nursery!F72,0)</f>
        <v>137</v>
      </c>
      <c r="F77" s="9">
        <f t="shared" si="3"/>
        <v>4.01</v>
      </c>
      <c r="G77" s="7">
        <f>ROUND(+Nursery!O175,0)</f>
        <v>0</v>
      </c>
      <c r="H77" s="7">
        <f>ROUND(+Nursery!F175,0)</f>
        <v>180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167</v>
      </c>
      <c r="C78" t="str">
        <f>+Nursery!B73</f>
        <v>FERRY COUNTY MEMORIAL HOSPITAL</v>
      </c>
      <c r="D78" s="7">
        <f>ROUND(+Nursery!O73,0)</f>
        <v>0</v>
      </c>
      <c r="E78" s="7">
        <f>ROUND(+Nursery!F73,0)</f>
        <v>0</v>
      </c>
      <c r="F78" s="9" t="str">
        <f t="shared" si="3"/>
        <v/>
      </c>
      <c r="G78" s="7">
        <f>ROUND(+Nursery!O176,0)</f>
        <v>0</v>
      </c>
      <c r="H78" s="7">
        <f>ROUND(+Nursery!F176,0)</f>
        <v>0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+Nursery!A74</f>
        <v>168</v>
      </c>
      <c r="C79" t="str">
        <f>+Nursery!B74</f>
        <v>CENTRAL WASHINGTON HOSPITAL</v>
      </c>
      <c r="D79" s="7">
        <f>ROUND(+Nursery!O74,0)</f>
        <v>0</v>
      </c>
      <c r="E79" s="7">
        <f>ROUND(+Nursery!F74,0)</f>
        <v>2145</v>
      </c>
      <c r="F79" s="9" t="str">
        <f t="shared" si="3"/>
        <v/>
      </c>
      <c r="G79" s="7">
        <f>ROUND(+Nursery!O177,0)</f>
        <v>0</v>
      </c>
      <c r="H79" s="7">
        <f>ROUND(+Nursery!F177,0)</f>
        <v>1940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170</v>
      </c>
      <c r="C80" t="str">
        <f>+Nursery!B75</f>
        <v>PEACEHEALTH SOUTHWEST MEDICAL CENTER</v>
      </c>
      <c r="D80" s="7">
        <f>ROUND(+Nursery!O75,0)</f>
        <v>0</v>
      </c>
      <c r="E80" s="7">
        <f>ROUND(+Nursery!F75,0)</f>
        <v>0</v>
      </c>
      <c r="F80" s="9" t="str">
        <f t="shared" si="3"/>
        <v/>
      </c>
      <c r="G80" s="7">
        <f>ROUND(+Nursery!O178,0)</f>
        <v>0</v>
      </c>
      <c r="H80" s="7">
        <f>ROUND(+Nursery!F178,0)</f>
        <v>0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172</v>
      </c>
      <c r="C81" t="str">
        <f>+Nursery!B76</f>
        <v>PULLMAN REGIONAL HOSPITAL</v>
      </c>
      <c r="D81" s="7">
        <f>ROUND(+Nursery!O76,0)</f>
        <v>0</v>
      </c>
      <c r="E81" s="7">
        <f>ROUND(+Nursery!F76,0)</f>
        <v>874</v>
      </c>
      <c r="F81" s="9" t="str">
        <f t="shared" si="3"/>
        <v/>
      </c>
      <c r="G81" s="7">
        <f>ROUND(+Nursery!O179,0)</f>
        <v>0</v>
      </c>
      <c r="H81" s="7">
        <f>ROUND(+Nursery!F179,0)</f>
        <v>818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173</v>
      </c>
      <c r="C82" t="str">
        <f>+Nursery!B77</f>
        <v>MORTON GENERAL HOSPITAL</v>
      </c>
      <c r="D82" s="7">
        <f>ROUND(+Nursery!O77,0)</f>
        <v>0</v>
      </c>
      <c r="E82" s="7">
        <f>ROUND(+Nursery!F77,0)</f>
        <v>0</v>
      </c>
      <c r="F82" s="9" t="str">
        <f t="shared" si="3"/>
        <v/>
      </c>
      <c r="G82" s="7">
        <f>ROUND(+Nursery!O180,0)</f>
        <v>0</v>
      </c>
      <c r="H82" s="7">
        <f>ROUND(+Nursery!F180,0)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175</v>
      </c>
      <c r="C83" t="str">
        <f>+Nursery!B78</f>
        <v>MARY BRIDGE CHILDRENS HEALTH CENTER</v>
      </c>
      <c r="D83" s="7">
        <f>ROUND(+Nursery!O78,0)</f>
        <v>0</v>
      </c>
      <c r="E83" s="7">
        <f>ROUND(+Nursery!F78,0)</f>
        <v>0</v>
      </c>
      <c r="F83" s="9" t="str">
        <f t="shared" si="3"/>
        <v/>
      </c>
      <c r="G83" s="7">
        <f>ROUND(+Nursery!O181,0)</f>
        <v>0</v>
      </c>
      <c r="H83" s="7">
        <f>ROUND(+Nursery!F181,0)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176</v>
      </c>
      <c r="C84" t="str">
        <f>+Nursery!B79</f>
        <v>TACOMA GENERAL/ALLENMORE HOSPITAL</v>
      </c>
      <c r="D84" s="7">
        <f>ROUND(+Nursery!O79,0)</f>
        <v>0</v>
      </c>
      <c r="E84" s="7">
        <f>ROUND(+Nursery!F79,0)</f>
        <v>0</v>
      </c>
      <c r="F84" s="9" t="str">
        <f t="shared" si="3"/>
        <v/>
      </c>
      <c r="G84" s="7">
        <f>ROUND(+Nursery!O182,0)</f>
        <v>0</v>
      </c>
      <c r="H84" s="7">
        <f>ROUND(+Nursery!F182,0)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180</v>
      </c>
      <c r="C85" t="str">
        <f>+Nursery!B80</f>
        <v>MULTICARE VALLEY HOSPITAL</v>
      </c>
      <c r="D85" s="7">
        <f>ROUND(+Nursery!O80,0)</f>
        <v>0</v>
      </c>
      <c r="E85" s="7">
        <f>ROUND(+Nursery!F80,0)</f>
        <v>157</v>
      </c>
      <c r="F85" s="9" t="str">
        <f t="shared" si="3"/>
        <v/>
      </c>
      <c r="G85" s="7">
        <f>ROUND(+Nursery!O183,0)</f>
        <v>0</v>
      </c>
      <c r="H85" s="7">
        <f>ROUND(+Nursery!F183,0)</f>
        <v>137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183</v>
      </c>
      <c r="C86" t="str">
        <f>+Nursery!B81</f>
        <v>MULTICARE AUBURN MEDICAL CENTER</v>
      </c>
      <c r="D86" s="7">
        <f>ROUND(+Nursery!O81,0)</f>
        <v>0</v>
      </c>
      <c r="E86" s="7">
        <f>ROUND(+Nursery!F81,0)</f>
        <v>0</v>
      </c>
      <c r="F86" s="9" t="str">
        <f t="shared" si="3"/>
        <v/>
      </c>
      <c r="G86" s="7">
        <f>ROUND(+Nursery!O184,0)</f>
        <v>0</v>
      </c>
      <c r="H86" s="7">
        <f>ROUND(+Nursery!F184,0)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186</v>
      </c>
      <c r="C87" t="str">
        <f>+Nursery!B82</f>
        <v>SUMMIT PACIFIC MEDICAL CENTER</v>
      </c>
      <c r="D87" s="7">
        <f>ROUND(+Nursery!O82,0)</f>
        <v>0</v>
      </c>
      <c r="E87" s="7">
        <f>ROUND(+Nursery!F82,0)</f>
        <v>0</v>
      </c>
      <c r="F87" s="9" t="str">
        <f t="shared" si="3"/>
        <v/>
      </c>
      <c r="G87" s="7">
        <f>ROUND(+Nursery!O185,0)</f>
        <v>0</v>
      </c>
      <c r="H87" s="7">
        <f>ROUND(+Nursery!F185,0)</f>
        <v>0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+Nursery!A83</f>
        <v>191</v>
      </c>
      <c r="C88" t="str">
        <f>+Nursery!B83</f>
        <v>PROVIDENCE CENTRALIA HOSPITAL</v>
      </c>
      <c r="D88" s="7">
        <f>ROUND(+Nursery!O83,0)</f>
        <v>0</v>
      </c>
      <c r="E88" s="7">
        <f>ROUND(+Nursery!F83,0)</f>
        <v>1072</v>
      </c>
      <c r="F88" s="9" t="str">
        <f t="shared" si="3"/>
        <v/>
      </c>
      <c r="G88" s="7">
        <f>ROUND(+Nursery!O186,0)</f>
        <v>0</v>
      </c>
      <c r="H88" s="7">
        <f>ROUND(+Nursery!F186,0)</f>
        <v>1227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193</v>
      </c>
      <c r="C89" t="str">
        <f>+Nursery!B84</f>
        <v>PROVIDENCE MOUNT CARMEL HOSPITAL</v>
      </c>
      <c r="D89" s="7">
        <f>ROUND(+Nursery!O84,0)</f>
        <v>0</v>
      </c>
      <c r="E89" s="7">
        <f>ROUND(+Nursery!F84,0)</f>
        <v>0</v>
      </c>
      <c r="F89" s="9" t="str">
        <f t="shared" si="3"/>
        <v/>
      </c>
      <c r="G89" s="7">
        <f>ROUND(+Nursery!O187,0)</f>
        <v>0</v>
      </c>
      <c r="H89" s="7">
        <f>ROUND(+Nursery!F187,0)</f>
        <v>361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194</v>
      </c>
      <c r="C90" t="str">
        <f>+Nursery!B85</f>
        <v>PROVIDENCE ST JOSEPHS HOSPITAL</v>
      </c>
      <c r="D90" s="7">
        <f>ROUND(+Nursery!O85,0)</f>
        <v>0</v>
      </c>
      <c r="E90" s="7">
        <f>ROUND(+Nursery!F85,0)</f>
        <v>0</v>
      </c>
      <c r="F90" s="9" t="str">
        <f t="shared" si="3"/>
        <v/>
      </c>
      <c r="G90" s="7">
        <f>ROUND(+Nursery!O188,0)</f>
        <v>0</v>
      </c>
      <c r="H90" s="7">
        <f>ROUND(+Nursery!F188,0)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195</v>
      </c>
      <c r="C91" t="str">
        <f>+Nursery!B86</f>
        <v>SNOQUALMIE VALLEY HOSPITAL</v>
      </c>
      <c r="D91" s="7">
        <f>ROUND(+Nursery!O86,0)</f>
        <v>0</v>
      </c>
      <c r="E91" s="7">
        <f>ROUND(+Nursery!F86,0)</f>
        <v>0</v>
      </c>
      <c r="F91" s="9" t="str">
        <f t="shared" si="3"/>
        <v/>
      </c>
      <c r="G91" s="7">
        <f>ROUND(+Nursery!O189,0)</f>
        <v>0</v>
      </c>
      <c r="H91" s="7">
        <f>ROUND(+Nursery!F189,0)</f>
        <v>0</v>
      </c>
      <c r="I91" s="9" t="str">
        <f t="shared" si="4"/>
        <v/>
      </c>
      <c r="J91" s="9"/>
      <c r="K91" s="8" t="str">
        <f t="shared" si="5"/>
        <v/>
      </c>
    </row>
    <row r="92" spans="2:11" x14ac:dyDescent="0.25">
      <c r="B92">
        <f>+Nursery!A87</f>
        <v>197</v>
      </c>
      <c r="C92" t="str">
        <f>+Nursery!B87</f>
        <v>CAPITAL MEDICAL CENTER</v>
      </c>
      <c r="D92" s="7">
        <f>ROUND(+Nursery!O87,0)</f>
        <v>1179</v>
      </c>
      <c r="E92" s="7">
        <f>ROUND(+Nursery!F87,0)</f>
        <v>1106</v>
      </c>
      <c r="F92" s="9">
        <f t="shared" si="3"/>
        <v>1.07</v>
      </c>
      <c r="G92" s="7">
        <f>ROUND(+Nursery!O190,0)</f>
        <v>2029</v>
      </c>
      <c r="H92" s="7">
        <f>ROUND(+Nursery!F190,0)</f>
        <v>1136</v>
      </c>
      <c r="I92" s="9">
        <f t="shared" si="4"/>
        <v>1.79</v>
      </c>
      <c r="J92" s="9"/>
      <c r="K92" s="8">
        <f t="shared" si="5"/>
        <v>0.67290000000000005</v>
      </c>
    </row>
    <row r="93" spans="2:11" x14ac:dyDescent="0.25">
      <c r="B93">
        <f>+Nursery!A88</f>
        <v>198</v>
      </c>
      <c r="C93" t="str">
        <f>+Nursery!B88</f>
        <v>ASTRIA SUNNYSIDE HOSPITAL</v>
      </c>
      <c r="D93" s="7">
        <f>ROUND(+Nursery!O88,0)</f>
        <v>0</v>
      </c>
      <c r="E93" s="7">
        <f>ROUND(+Nursery!F88,0)</f>
        <v>865</v>
      </c>
      <c r="F93" s="9" t="str">
        <f t="shared" si="3"/>
        <v/>
      </c>
      <c r="G93" s="7">
        <f>ROUND(+Nursery!O191,0)</f>
        <v>0</v>
      </c>
      <c r="H93" s="7">
        <f>ROUND(+Nursery!F191,0)</f>
        <v>828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199</v>
      </c>
      <c r="C94" t="str">
        <f>+Nursery!B89</f>
        <v>ASTRIA TOPPENISH HOSPITAL</v>
      </c>
      <c r="D94" s="7">
        <f>ROUND(+Nursery!O89,0)</f>
        <v>0</v>
      </c>
      <c r="E94" s="7">
        <f>ROUND(+Nursery!F89,0)</f>
        <v>811</v>
      </c>
      <c r="F94" s="9" t="str">
        <f t="shared" si="3"/>
        <v/>
      </c>
      <c r="G94" s="7">
        <f>ROUND(+Nursery!O192,0)</f>
        <v>0</v>
      </c>
      <c r="H94" s="7">
        <f>ROUND(+Nursery!F192,0)</f>
        <v>805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+Nursery!A90</f>
        <v>201</v>
      </c>
      <c r="C95" t="str">
        <f>+Nursery!B90</f>
        <v>ST FRANCIS COMMUNITY HOSPITAL</v>
      </c>
      <c r="D95" s="7">
        <f>ROUND(+Nursery!O90,0)</f>
        <v>0</v>
      </c>
      <c r="E95" s="7">
        <f>ROUND(+Nursery!F90,0)</f>
        <v>0</v>
      </c>
      <c r="F95" s="9" t="str">
        <f t="shared" si="3"/>
        <v/>
      </c>
      <c r="G95" s="7">
        <f>ROUND(+Nursery!O193,0)</f>
        <v>0</v>
      </c>
      <c r="H95" s="7">
        <f>ROUND(+Nursery!F193,0)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202</v>
      </c>
      <c r="C96" t="str">
        <f>+Nursery!B91</f>
        <v>REGIONAL HOSPITAL</v>
      </c>
      <c r="D96" s="7">
        <f>ROUND(+Nursery!O91,0)</f>
        <v>0</v>
      </c>
      <c r="E96" s="7">
        <f>ROUND(+Nursery!F91,0)</f>
        <v>0</v>
      </c>
      <c r="F96" s="9" t="str">
        <f t="shared" si="3"/>
        <v/>
      </c>
      <c r="G96" s="7">
        <f>ROUND(+Nursery!O194,0)</f>
        <v>0</v>
      </c>
      <c r="H96" s="7">
        <f>ROUND(+Nursery!F194,0)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204</v>
      </c>
      <c r="C97" t="str">
        <f>+Nursery!B92</f>
        <v>SEATTLE CANCER CARE ALLIANCE</v>
      </c>
      <c r="D97" s="7">
        <f>ROUND(+Nursery!O92,0)</f>
        <v>0</v>
      </c>
      <c r="E97" s="7">
        <f>ROUND(+Nursery!F92,0)</f>
        <v>0</v>
      </c>
      <c r="F97" s="9" t="str">
        <f t="shared" si="3"/>
        <v/>
      </c>
      <c r="G97" s="7">
        <f>ROUND(+Nursery!O195,0)</f>
        <v>0</v>
      </c>
      <c r="H97" s="7">
        <f>ROUND(+Nursery!F195,0)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205</v>
      </c>
      <c r="C98" t="str">
        <f>+Nursery!B93</f>
        <v>WENATCHEE VALLEY HOSPITAL</v>
      </c>
      <c r="D98" s="7">
        <f>ROUND(+Nursery!O93,0)</f>
        <v>0</v>
      </c>
      <c r="E98" s="7">
        <f>ROUND(+Nursery!F93,0)</f>
        <v>0</v>
      </c>
      <c r="F98" s="9" t="str">
        <f t="shared" si="3"/>
        <v/>
      </c>
      <c r="G98" s="7">
        <f>ROUND(+Nursery!O196,0)</f>
        <v>0</v>
      </c>
      <c r="H98" s="7">
        <f>ROUND(+Nursery!F196,0)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206</v>
      </c>
      <c r="C99" t="str">
        <f>+Nursery!B94</f>
        <v>PEACEHEALTH UNITED GENERAL MEDICAL CENTER</v>
      </c>
      <c r="D99" s="7">
        <f>ROUND(+Nursery!O94,0)</f>
        <v>0</v>
      </c>
      <c r="E99" s="7">
        <f>ROUND(+Nursery!F94,0)</f>
        <v>0</v>
      </c>
      <c r="F99" s="9" t="str">
        <f t="shared" si="3"/>
        <v/>
      </c>
      <c r="G99" s="7">
        <f>ROUND(+Nursery!O197,0)</f>
        <v>0</v>
      </c>
      <c r="H99" s="7">
        <f>ROUND(+Nursery!F197,0)</f>
        <v>0</v>
      </c>
      <c r="I99" s="9" t="str">
        <f t="shared" si="4"/>
        <v/>
      </c>
      <c r="J99" s="9"/>
      <c r="K99" s="8" t="str">
        <f t="shared" si="5"/>
        <v/>
      </c>
    </row>
    <row r="100" spans="2:11" x14ac:dyDescent="0.25">
      <c r="B100">
        <f>+Nursery!A95</f>
        <v>207</v>
      </c>
      <c r="C100" t="str">
        <f>+Nursery!B95</f>
        <v>SKAGIT REGIONAL HEALTH</v>
      </c>
      <c r="D100" s="7">
        <f>ROUND(+Nursery!O95,0)</f>
        <v>0</v>
      </c>
      <c r="E100" s="7">
        <f>ROUND(+Nursery!F95,0)</f>
        <v>2657</v>
      </c>
      <c r="F100" s="9" t="str">
        <f t="shared" si="3"/>
        <v/>
      </c>
      <c r="G100" s="7">
        <f>ROUND(+Nursery!O198,0)</f>
        <v>0</v>
      </c>
      <c r="H100" s="7">
        <f>ROUND(+Nursery!F198,0)</f>
        <v>2403</v>
      </c>
      <c r="I100" s="9" t="str">
        <f t="shared" si="4"/>
        <v/>
      </c>
      <c r="J100" s="9"/>
      <c r="K100" s="8" t="str">
        <f t="shared" si="5"/>
        <v/>
      </c>
    </row>
    <row r="101" spans="2:11" x14ac:dyDescent="0.25">
      <c r="B101">
        <f>+Nursery!A96</f>
        <v>208</v>
      </c>
      <c r="C101" t="str">
        <f>+Nursery!B96</f>
        <v>LEGACY SALMON CREEK HOSPITAL</v>
      </c>
      <c r="D101" s="7">
        <f>ROUND(+Nursery!O96,0)</f>
        <v>0</v>
      </c>
      <c r="E101" s="7">
        <f>ROUND(+Nursery!F96,0)</f>
        <v>0</v>
      </c>
      <c r="F101" s="9" t="str">
        <f t="shared" si="3"/>
        <v/>
      </c>
      <c r="G101" s="7">
        <f>ROUND(+Nursery!O199,0)</f>
        <v>0</v>
      </c>
      <c r="H101" s="7">
        <f>ROUND(+Nursery!F199,0)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209</v>
      </c>
      <c r="C102" t="str">
        <f>+Nursery!B97</f>
        <v>ST ANTHONY HOSPITAL</v>
      </c>
      <c r="D102" s="7">
        <f>ROUND(+Nursery!O97,0)</f>
        <v>0</v>
      </c>
      <c r="E102" s="7">
        <f>ROUND(+Nursery!F97,0)</f>
        <v>0</v>
      </c>
      <c r="F102" s="9" t="str">
        <f t="shared" si="3"/>
        <v/>
      </c>
      <c r="G102" s="7">
        <f>ROUND(+Nursery!O200,0)</f>
        <v>0</v>
      </c>
      <c r="H102" s="7">
        <f>ROUND(+Nursery!F200,0)</f>
        <v>0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210</v>
      </c>
      <c r="C103" t="str">
        <f>+Nursery!B98</f>
        <v>SWEDISH MEDICAL CENTER - ISSAQUAH CAMPUS</v>
      </c>
      <c r="D103" s="7">
        <f>ROUND(+Nursery!O98,0)</f>
        <v>0</v>
      </c>
      <c r="E103" s="7">
        <f>ROUND(+Nursery!F98,0)</f>
        <v>2048</v>
      </c>
      <c r="F103" s="9" t="str">
        <f t="shared" si="3"/>
        <v/>
      </c>
      <c r="G103" s="7">
        <f>ROUND(+Nursery!O201,0)</f>
        <v>3374</v>
      </c>
      <c r="H103" s="7">
        <f>ROUND(+Nursery!F201,0)</f>
        <v>2517</v>
      </c>
      <c r="I103" s="9">
        <f t="shared" si="4"/>
        <v>1.34</v>
      </c>
      <c r="J103" s="9"/>
      <c r="K103" s="8" t="str">
        <f t="shared" si="5"/>
        <v/>
      </c>
    </row>
    <row r="104" spans="2:11" x14ac:dyDescent="0.25">
      <c r="B104">
        <f>+Nursery!A99</f>
        <v>211</v>
      </c>
      <c r="C104" t="str">
        <f>+Nursery!B99</f>
        <v>PEACEHEALTH PEACE ISLAND MEDICAL CENTER</v>
      </c>
      <c r="D104" s="7">
        <f>ROUND(+Nursery!O99,0)</f>
        <v>0</v>
      </c>
      <c r="E104" s="7">
        <f>ROUND(+Nursery!F99,0)</f>
        <v>0</v>
      </c>
      <c r="F104" s="9" t="str">
        <f t="shared" si="3"/>
        <v/>
      </c>
      <c r="G104" s="7">
        <f>ROUND(+Nursery!O202,0)</f>
        <v>0</v>
      </c>
      <c r="H104" s="7">
        <f>ROUND(+Nursery!F202,0)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904</v>
      </c>
      <c r="C105" t="str">
        <f>+Nursery!B100</f>
        <v>BHC FAIRFAX HOSPITAL</v>
      </c>
      <c r="D105" s="7">
        <f>ROUND(+Nursery!O100,0)</f>
        <v>0</v>
      </c>
      <c r="E105" s="7">
        <f>ROUND(+Nursery!F100,0)</f>
        <v>0</v>
      </c>
      <c r="F105" s="9" t="str">
        <f t="shared" si="3"/>
        <v/>
      </c>
      <c r="G105" s="7">
        <f>ROUND(+Nursery!O203,0)</f>
        <v>0</v>
      </c>
      <c r="H105" s="7">
        <f>ROUND(+Nursery!F203,0)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915</v>
      </c>
      <c r="C106" t="str">
        <f>+Nursery!B101</f>
        <v>LOURDES COUNSELING CENTER</v>
      </c>
      <c r="D106" s="7">
        <f>ROUND(+Nursery!O101,0)</f>
        <v>0</v>
      </c>
      <c r="E106" s="7">
        <f>ROUND(+Nursery!F101,0)</f>
        <v>0</v>
      </c>
      <c r="F106" s="9" t="str">
        <f t="shared" si="3"/>
        <v/>
      </c>
      <c r="G106" s="7">
        <f>ROUND(+Nursery!O204,0)</f>
        <v>0</v>
      </c>
      <c r="H106" s="7">
        <f>ROUND(+Nursery!F204,0)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919</v>
      </c>
      <c r="C107" t="str">
        <f>+Nursery!B102</f>
        <v>NAVOS</v>
      </c>
      <c r="D107" s="7">
        <f>ROUND(+Nursery!O102,0)</f>
        <v>0</v>
      </c>
      <c r="E107" s="7">
        <f>ROUND(+Nursery!F102,0)</f>
        <v>0</v>
      </c>
      <c r="F107" s="9" t="str">
        <f t="shared" si="3"/>
        <v/>
      </c>
      <c r="G107" s="7">
        <f>ROUND(+Nursery!O205,0)</f>
        <v>0</v>
      </c>
      <c r="H107" s="7">
        <f>ROUND(+Nursery!F205,0)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+Nursery!A103</f>
        <v>921</v>
      </c>
      <c r="C108" t="str">
        <f>+Nursery!B103</f>
        <v>CASCADE BEHAVIORAL HOSPITAL</v>
      </c>
      <c r="D108" s="7">
        <f>ROUND(+Nursery!O103,0)</f>
        <v>0</v>
      </c>
      <c r="E108" s="7">
        <f>ROUND(+Nursery!F103,0)</f>
        <v>0</v>
      </c>
      <c r="F108" s="9" t="str">
        <f t="shared" si="3"/>
        <v/>
      </c>
      <c r="G108" s="7">
        <f>ROUND(+Nursery!O206,0)</f>
        <v>0</v>
      </c>
      <c r="H108" s="7">
        <f>ROUND(+Nursery!F206,0)</f>
        <v>0</v>
      </c>
      <c r="I108" s="9" t="str">
        <f t="shared" si="4"/>
        <v/>
      </c>
      <c r="J108" s="9"/>
      <c r="K108" s="8" t="str">
        <f t="shared" si="5"/>
        <v/>
      </c>
    </row>
    <row r="109" spans="2:11" x14ac:dyDescent="0.25">
      <c r="B109">
        <f>+Nursery!A104</f>
        <v>922</v>
      </c>
      <c r="C109" t="str">
        <f>+Nursery!B104</f>
        <v>BHC FAIRFAX HOSPITAL NORTH</v>
      </c>
      <c r="D109" s="7">
        <f>ROUND(+Nursery!O104,0)</f>
        <v>0</v>
      </c>
      <c r="E109" s="7">
        <f>ROUND(+Nursery!F104,0)</f>
        <v>0</v>
      </c>
      <c r="F109" s="9" t="str">
        <f t="shared" si="3"/>
        <v/>
      </c>
      <c r="G109" s="7">
        <f>ROUND(+Nursery!O207,0)</f>
        <v>0</v>
      </c>
      <c r="H109" s="7">
        <f>ROUND(+Nursery!F207,0)</f>
        <v>0</v>
      </c>
      <c r="I109" s="9" t="str">
        <f t="shared" si="4"/>
        <v/>
      </c>
      <c r="J109" s="9"/>
      <c r="K109" s="8" t="str">
        <f t="shared" si="5"/>
        <v/>
      </c>
    </row>
    <row r="110" spans="2:11" x14ac:dyDescent="0.25">
      <c r="B110">
        <f>+Nursery!A105</f>
        <v>923</v>
      </c>
      <c r="C110" t="str">
        <f>+Nursery!B105</f>
        <v>FAIRFAX BEHAVIORAL HEALTH MONROE</v>
      </c>
      <c r="D110" s="7">
        <f>ROUND(+Nursery!O105,0)</f>
        <v>0</v>
      </c>
      <c r="E110" s="7">
        <f>ROUND(+Nursery!F105,0)</f>
        <v>0</v>
      </c>
      <c r="F110" s="9" t="str">
        <f t="shared" si="3"/>
        <v/>
      </c>
      <c r="G110" s="7">
        <f>ROUND(+Nursery!O208,0)</f>
        <v>0</v>
      </c>
      <c r="H110" s="7">
        <f>ROUND(+Nursery!F208,0)</f>
        <v>0</v>
      </c>
      <c r="I110" s="9" t="str">
        <f t="shared" si="4"/>
        <v/>
      </c>
      <c r="J110" s="9"/>
      <c r="K110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26</vt:i4>
      </vt:variant>
    </vt:vector>
  </HeadingPairs>
  <TitlesOfParts>
    <vt:vector size="40" baseType="lpstr">
      <vt:lpstr>TR_ND</vt:lpstr>
      <vt:lpstr>OE_ND</vt:lpstr>
      <vt:lpstr>SW_ND</vt:lpstr>
      <vt:lpstr>EB_ND</vt:lpstr>
      <vt:lpstr>PF_ND</vt:lpstr>
      <vt:lpstr>SE_ND</vt:lpstr>
      <vt:lpstr>PS_ND</vt:lpstr>
      <vt:lpstr>DRL_ND</vt:lpstr>
      <vt:lpstr>ODE_ND</vt:lpstr>
      <vt:lpstr>SW_FTE</vt:lpstr>
      <vt:lpstr>EB_FTE</vt:lpstr>
      <vt:lpstr>PH_ND</vt:lpstr>
      <vt:lpstr>%Occ</vt:lpstr>
      <vt:lpstr>Nursery</vt:lpstr>
      <vt:lpstr>'%Occ'!Print_Area</vt:lpstr>
      <vt:lpstr>DRL_ND!Print_Area</vt:lpstr>
      <vt:lpstr>EB_FTE!Print_Area</vt:lpstr>
      <vt:lpstr>EB_ND!Print_Area</vt:lpstr>
      <vt:lpstr>ODE_ND!Print_Area</vt:lpstr>
      <vt:lpstr>OE_ND!Print_Area</vt:lpstr>
      <vt:lpstr>PF_ND!Print_Area</vt:lpstr>
      <vt:lpstr>PH_ND!Print_Area</vt:lpstr>
      <vt:lpstr>PS_ND!Print_Area</vt:lpstr>
      <vt:lpstr>SE_ND!Print_Area</vt:lpstr>
      <vt:lpstr>SW_FTE!Print_Area</vt:lpstr>
      <vt:lpstr>SW_ND!Print_Area</vt:lpstr>
      <vt:lpstr>TR_ND!Print_Area</vt:lpstr>
      <vt:lpstr>'%Occ'!Print_Titles</vt:lpstr>
      <vt:lpstr>DRL_ND!Print_Titles</vt:lpstr>
      <vt:lpstr>EB_FTE!Print_Titles</vt:lpstr>
      <vt:lpstr>EB_ND!Print_Titles</vt:lpstr>
      <vt:lpstr>ODE_ND!Print_Titles</vt:lpstr>
      <vt:lpstr>OE_ND!Print_Titles</vt:lpstr>
      <vt:lpstr>PF_ND!Print_Titles</vt:lpstr>
      <vt:lpstr>PH_ND!Print_Titles</vt:lpstr>
      <vt:lpstr>PS_ND!Print_Titles</vt:lpstr>
      <vt:lpstr>SE_ND!Print_Titles</vt:lpstr>
      <vt:lpstr>SW_FTE!Print_Titles</vt:lpstr>
      <vt:lpstr>SW_ND!Print_Titles</vt:lpstr>
      <vt:lpstr>TR_ND!Print_Titles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Nursery Cost Center Screens</dc:title>
  <dc:subject>2016 comparative screens - Nursery</dc:subject>
  <dc:creator>Washington State Dept of Health - HSQA - Community Health Systems</dc:creator>
  <cp:lastModifiedBy>Huyck, Randall  (DOH)</cp:lastModifiedBy>
  <cp:lastPrinted>2000-11-08T22:05:03Z</cp:lastPrinted>
  <dcterms:created xsi:type="dcterms:W3CDTF">2000-10-16T14:22:54Z</dcterms:created>
  <dcterms:modified xsi:type="dcterms:W3CDTF">2018-06-11T18:24:54Z</dcterms:modified>
</cp:coreProperties>
</file>