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" yWindow="-12" windowWidth="11976" windowHeight="6876" tabRatio="854"/>
  </bookViews>
  <sheets>
    <sheet name="TR_A" sheetId="25" r:id="rId1"/>
    <sheet name="OE_A" sheetId="23" r:id="rId2"/>
    <sheet name="SW_A" sheetId="21" r:id="rId3"/>
    <sheet name="EB_A" sheetId="19" r:id="rId4"/>
    <sheet name="PF_A" sheetId="17" r:id="rId5"/>
    <sheet name="SE_A" sheetId="15" r:id="rId6"/>
    <sheet name="PS_A" sheetId="13" r:id="rId7"/>
    <sheet name="DRL_A" sheetId="11" r:id="rId8"/>
    <sheet name="ODE_A" sheetId="9" r:id="rId9"/>
    <sheet name="SW_FTE" sheetId="7" r:id="rId10"/>
    <sheet name="EB_FTE" sheetId="5" r:id="rId11"/>
    <sheet name="PH_A" sheetId="3" r:id="rId12"/>
    <sheet name="Pharmacy" sheetId="26" r:id="rId13"/>
  </sheets>
  <definedNames>
    <definedName name="\a">#REF!</definedName>
    <definedName name="\q">#REF!</definedName>
    <definedName name="BK3.145">#REF!</definedName>
    <definedName name="BK3.146">#REF!</definedName>
    <definedName name="BK3.147">#REF!</definedName>
    <definedName name="BK3.148">#REF!</definedName>
    <definedName name="BK3.149">#REF!</definedName>
    <definedName name="BK3.150">#REF!</definedName>
    <definedName name="BK3.151">#REF!</definedName>
    <definedName name="BK3.152">#REF!</definedName>
    <definedName name="BK3.153">#REF!</definedName>
    <definedName name="BK3.154">#REF!</definedName>
    <definedName name="BK3.155">#REF!</definedName>
    <definedName name="BK3.156">#REF!</definedName>
    <definedName name="BK3.157">#REF!</definedName>
    <definedName name="BK3.158">#REF!</definedName>
    <definedName name="BK3.159">#REF!</definedName>
    <definedName name="BK3.160">#REF!</definedName>
    <definedName name="BK3.161">#REF!</definedName>
    <definedName name="BK3.162">#REF!</definedName>
    <definedName name="BK3.163">#REF!</definedName>
    <definedName name="BK3.164">#REF!</definedName>
    <definedName name="BK3.165">#REF!</definedName>
    <definedName name="BK3.166">#REF!</definedName>
    <definedName name="BK3.167">#REF!</definedName>
    <definedName name="BK3.168">#REF!</definedName>
    <definedName name="CCHEADING">#REF!</definedName>
  </definedNames>
  <calcPr calcId="145621"/>
</workbook>
</file>

<file path=xl/calcChain.xml><?xml version="1.0" encoding="utf-8"?>
<calcChain xmlns="http://schemas.openxmlformats.org/spreadsheetml/2006/main">
  <c r="H107" i="3" l="1"/>
  <c r="G107" i="3"/>
  <c r="I107" i="3"/>
  <c r="E107" i="3"/>
  <c r="D107" i="3"/>
  <c r="K107" i="3"/>
  <c r="C107" i="3"/>
  <c r="B107" i="3"/>
  <c r="H106" i="3"/>
  <c r="G106" i="3"/>
  <c r="I106" i="3"/>
  <c r="E106" i="3"/>
  <c r="D106" i="3"/>
  <c r="C106" i="3"/>
  <c r="B106" i="3"/>
  <c r="I105" i="3"/>
  <c r="H105" i="3"/>
  <c r="G105" i="3"/>
  <c r="E105" i="3"/>
  <c r="D105" i="3"/>
  <c r="K105" i="3"/>
  <c r="C105" i="3"/>
  <c r="B105" i="3"/>
  <c r="I104" i="3"/>
  <c r="H104" i="3"/>
  <c r="G104" i="3"/>
  <c r="E104" i="3"/>
  <c r="D104" i="3"/>
  <c r="C104" i="3"/>
  <c r="B104" i="3"/>
  <c r="K103" i="3"/>
  <c r="H103" i="3"/>
  <c r="G103" i="3"/>
  <c r="I103" i="3"/>
  <c r="F103" i="3"/>
  <c r="E103" i="3"/>
  <c r="D103" i="3"/>
  <c r="C103" i="3"/>
  <c r="B103" i="3"/>
  <c r="H102" i="3"/>
  <c r="G102" i="3"/>
  <c r="I102" i="3"/>
  <c r="E102" i="3"/>
  <c r="D102" i="3"/>
  <c r="C102" i="3"/>
  <c r="B102" i="3"/>
  <c r="H101" i="3"/>
  <c r="I101" i="3"/>
  <c r="G101" i="3"/>
  <c r="E101" i="3"/>
  <c r="D101" i="3"/>
  <c r="C101" i="3"/>
  <c r="B101" i="3"/>
  <c r="I100" i="3"/>
  <c r="H100" i="3"/>
  <c r="G100" i="3"/>
  <c r="E100" i="3"/>
  <c r="D100" i="3"/>
  <c r="C100" i="3"/>
  <c r="B100" i="3"/>
  <c r="H99" i="3"/>
  <c r="G99" i="3"/>
  <c r="I99" i="3"/>
  <c r="K99" i="3"/>
  <c r="F99" i="3"/>
  <c r="E99" i="3"/>
  <c r="D99" i="3"/>
  <c r="C99" i="3"/>
  <c r="B99" i="3"/>
  <c r="H98" i="3"/>
  <c r="G98" i="3"/>
  <c r="I98" i="3"/>
  <c r="E98" i="3"/>
  <c r="D98" i="3"/>
  <c r="C98" i="3"/>
  <c r="B98" i="3"/>
  <c r="H97" i="3"/>
  <c r="I97" i="3"/>
  <c r="G97" i="3"/>
  <c r="E97" i="3"/>
  <c r="D97" i="3"/>
  <c r="K97" i="3"/>
  <c r="C97" i="3"/>
  <c r="B97" i="3"/>
  <c r="I96" i="3"/>
  <c r="H96" i="3"/>
  <c r="G96" i="3"/>
  <c r="E96" i="3"/>
  <c r="D96" i="3"/>
  <c r="C96" i="3"/>
  <c r="B96" i="3"/>
  <c r="K95" i="3"/>
  <c r="H95" i="3"/>
  <c r="G95" i="3"/>
  <c r="I95" i="3"/>
  <c r="F95" i="3"/>
  <c r="E95" i="3"/>
  <c r="D95" i="3"/>
  <c r="C95" i="3"/>
  <c r="B95" i="3"/>
  <c r="H94" i="3"/>
  <c r="G94" i="3"/>
  <c r="I94" i="3"/>
  <c r="E94" i="3"/>
  <c r="D94" i="3"/>
  <c r="C94" i="3"/>
  <c r="B94" i="3"/>
  <c r="H93" i="3"/>
  <c r="I93" i="3"/>
  <c r="G93" i="3"/>
  <c r="E93" i="3"/>
  <c r="D93" i="3"/>
  <c r="C93" i="3"/>
  <c r="B93" i="3"/>
  <c r="I92" i="3"/>
  <c r="H92" i="3"/>
  <c r="G92" i="3"/>
  <c r="E92" i="3"/>
  <c r="K92" i="3"/>
  <c r="D92" i="3"/>
  <c r="C92" i="3"/>
  <c r="B92" i="3"/>
  <c r="H91" i="3"/>
  <c r="G91" i="3"/>
  <c r="I91" i="3"/>
  <c r="K91" i="3"/>
  <c r="F91" i="3"/>
  <c r="E91" i="3"/>
  <c r="D91" i="3"/>
  <c r="C91" i="3"/>
  <c r="B91" i="3"/>
  <c r="H90" i="3"/>
  <c r="G90" i="3"/>
  <c r="I90" i="3"/>
  <c r="E90" i="3"/>
  <c r="D90" i="3"/>
  <c r="C90" i="3"/>
  <c r="B90" i="3"/>
  <c r="H89" i="3"/>
  <c r="I89" i="3"/>
  <c r="G89" i="3"/>
  <c r="E89" i="3"/>
  <c r="D89" i="3"/>
  <c r="C89" i="3"/>
  <c r="B89" i="3"/>
  <c r="I88" i="3"/>
  <c r="H88" i="3"/>
  <c r="G88" i="3"/>
  <c r="E88" i="3"/>
  <c r="D88" i="3"/>
  <c r="C88" i="3"/>
  <c r="B88" i="3"/>
  <c r="H87" i="3"/>
  <c r="G87" i="3"/>
  <c r="I87" i="3"/>
  <c r="K87" i="3"/>
  <c r="F87" i="3"/>
  <c r="E87" i="3"/>
  <c r="D87" i="3"/>
  <c r="C87" i="3"/>
  <c r="B87" i="3"/>
  <c r="H86" i="3"/>
  <c r="G86" i="3"/>
  <c r="I86" i="3"/>
  <c r="E86" i="3"/>
  <c r="D86" i="3"/>
  <c r="K86" i="3"/>
  <c r="C86" i="3"/>
  <c r="B86" i="3"/>
  <c r="H85" i="3"/>
  <c r="I85" i="3"/>
  <c r="G85" i="3"/>
  <c r="E85" i="3"/>
  <c r="D85" i="3"/>
  <c r="C85" i="3"/>
  <c r="B85" i="3"/>
  <c r="I84" i="3"/>
  <c r="H84" i="3"/>
  <c r="G84" i="3"/>
  <c r="E84" i="3"/>
  <c r="D84" i="3"/>
  <c r="C84" i="3"/>
  <c r="B84" i="3"/>
  <c r="H83" i="3"/>
  <c r="G83" i="3"/>
  <c r="I83" i="3"/>
  <c r="K83" i="3"/>
  <c r="F83" i="3"/>
  <c r="E83" i="3"/>
  <c r="D83" i="3"/>
  <c r="C83" i="3"/>
  <c r="B83" i="3"/>
  <c r="H82" i="3"/>
  <c r="G82" i="3"/>
  <c r="I82" i="3"/>
  <c r="E82" i="3"/>
  <c r="D82" i="3"/>
  <c r="K82" i="3"/>
  <c r="C82" i="3"/>
  <c r="B82" i="3"/>
  <c r="H81" i="3"/>
  <c r="I81" i="3"/>
  <c r="G81" i="3"/>
  <c r="E81" i="3"/>
  <c r="D81" i="3"/>
  <c r="C81" i="3"/>
  <c r="B81" i="3"/>
  <c r="I80" i="3"/>
  <c r="H80" i="3"/>
  <c r="G80" i="3"/>
  <c r="E80" i="3"/>
  <c r="D80" i="3"/>
  <c r="C80" i="3"/>
  <c r="B80" i="3"/>
  <c r="H79" i="3"/>
  <c r="G79" i="3"/>
  <c r="I79" i="3"/>
  <c r="K79" i="3"/>
  <c r="F79" i="3"/>
  <c r="E79" i="3"/>
  <c r="D79" i="3"/>
  <c r="C79" i="3"/>
  <c r="B79" i="3"/>
  <c r="H78" i="3"/>
  <c r="G78" i="3"/>
  <c r="I78" i="3"/>
  <c r="E78" i="3"/>
  <c r="D78" i="3"/>
  <c r="C78" i="3"/>
  <c r="B78" i="3"/>
  <c r="I77" i="3"/>
  <c r="H77" i="3"/>
  <c r="G77" i="3"/>
  <c r="E77" i="3"/>
  <c r="D77" i="3"/>
  <c r="K77" i="3"/>
  <c r="C77" i="3"/>
  <c r="B77" i="3"/>
  <c r="I76" i="3"/>
  <c r="H76" i="3"/>
  <c r="G76" i="3"/>
  <c r="E76" i="3"/>
  <c r="D76" i="3"/>
  <c r="C76" i="3"/>
  <c r="B76" i="3"/>
  <c r="H75" i="3"/>
  <c r="G75" i="3"/>
  <c r="I75" i="3"/>
  <c r="K75" i="3"/>
  <c r="F75" i="3"/>
  <c r="E75" i="3"/>
  <c r="D75" i="3"/>
  <c r="C75" i="3"/>
  <c r="B75" i="3"/>
  <c r="H74" i="3"/>
  <c r="G74" i="3"/>
  <c r="I74" i="3"/>
  <c r="E74" i="3"/>
  <c r="D74" i="3"/>
  <c r="C74" i="3"/>
  <c r="B74" i="3"/>
  <c r="H73" i="3"/>
  <c r="I73" i="3"/>
  <c r="G73" i="3"/>
  <c r="E73" i="3"/>
  <c r="D73" i="3"/>
  <c r="C73" i="3"/>
  <c r="B73" i="3"/>
  <c r="I72" i="3"/>
  <c r="H72" i="3"/>
  <c r="G72" i="3"/>
  <c r="E72" i="3"/>
  <c r="D72" i="3"/>
  <c r="C72" i="3"/>
  <c r="B72" i="3"/>
  <c r="H71" i="3"/>
  <c r="G71" i="3"/>
  <c r="I71" i="3"/>
  <c r="K71" i="3"/>
  <c r="F71" i="3"/>
  <c r="E71" i="3"/>
  <c r="D71" i="3"/>
  <c r="C71" i="3"/>
  <c r="B71" i="3"/>
  <c r="H70" i="3"/>
  <c r="G70" i="3"/>
  <c r="I70" i="3"/>
  <c r="E70" i="3"/>
  <c r="D70" i="3"/>
  <c r="C70" i="3"/>
  <c r="B70" i="3"/>
  <c r="I69" i="3"/>
  <c r="H69" i="3"/>
  <c r="G69" i="3"/>
  <c r="E69" i="3"/>
  <c r="D69" i="3"/>
  <c r="K69" i="3"/>
  <c r="C69" i="3"/>
  <c r="B69" i="3"/>
  <c r="I68" i="3"/>
  <c r="H68" i="3"/>
  <c r="G68" i="3"/>
  <c r="E68" i="3"/>
  <c r="D68" i="3"/>
  <c r="C68" i="3"/>
  <c r="B68" i="3"/>
  <c r="H67" i="3"/>
  <c r="G67" i="3"/>
  <c r="I67" i="3"/>
  <c r="K67" i="3"/>
  <c r="F67" i="3"/>
  <c r="E67" i="3"/>
  <c r="D67" i="3"/>
  <c r="C67" i="3"/>
  <c r="B67" i="3"/>
  <c r="H66" i="3"/>
  <c r="G66" i="3"/>
  <c r="I66" i="3"/>
  <c r="E66" i="3"/>
  <c r="D66" i="3"/>
  <c r="C66" i="3"/>
  <c r="B66" i="3"/>
  <c r="H65" i="3"/>
  <c r="I65" i="3"/>
  <c r="G65" i="3"/>
  <c r="E65" i="3"/>
  <c r="D65" i="3"/>
  <c r="C65" i="3"/>
  <c r="B65" i="3"/>
  <c r="K64" i="3"/>
  <c r="I64" i="3"/>
  <c r="H64" i="3"/>
  <c r="G64" i="3"/>
  <c r="F64" i="3"/>
  <c r="E64" i="3"/>
  <c r="D64" i="3"/>
  <c r="C64" i="3"/>
  <c r="B64" i="3"/>
  <c r="H63" i="3"/>
  <c r="G63" i="3"/>
  <c r="I63" i="3"/>
  <c r="K63" i="3"/>
  <c r="F63" i="3"/>
  <c r="E63" i="3"/>
  <c r="D63" i="3"/>
  <c r="C63" i="3"/>
  <c r="B63" i="3"/>
  <c r="H62" i="3"/>
  <c r="G62" i="3"/>
  <c r="I62" i="3"/>
  <c r="E62" i="3"/>
  <c r="D62" i="3"/>
  <c r="C62" i="3"/>
  <c r="B62" i="3"/>
  <c r="H61" i="3"/>
  <c r="I61" i="3"/>
  <c r="G61" i="3"/>
  <c r="E61" i="3"/>
  <c r="D61" i="3"/>
  <c r="C61" i="3"/>
  <c r="B61" i="3"/>
  <c r="K60" i="3"/>
  <c r="I60" i="3"/>
  <c r="H60" i="3"/>
  <c r="G60" i="3"/>
  <c r="F60" i="3"/>
  <c r="E60" i="3"/>
  <c r="D60" i="3"/>
  <c r="C60" i="3"/>
  <c r="B60" i="3"/>
  <c r="H59" i="3"/>
  <c r="G59" i="3"/>
  <c r="I59" i="3"/>
  <c r="K59" i="3"/>
  <c r="F59" i="3"/>
  <c r="E59" i="3"/>
  <c r="D59" i="3"/>
  <c r="C59" i="3"/>
  <c r="B59" i="3"/>
  <c r="H58" i="3"/>
  <c r="G58" i="3"/>
  <c r="I58" i="3"/>
  <c r="E58" i="3"/>
  <c r="D58" i="3"/>
  <c r="C58" i="3"/>
  <c r="B58" i="3"/>
  <c r="H57" i="3"/>
  <c r="I57" i="3"/>
  <c r="G57" i="3"/>
  <c r="E57" i="3"/>
  <c r="D57" i="3"/>
  <c r="C57" i="3"/>
  <c r="B57" i="3"/>
  <c r="I56" i="3"/>
  <c r="H56" i="3"/>
  <c r="G56" i="3"/>
  <c r="E56" i="3"/>
  <c r="D56" i="3"/>
  <c r="C56" i="3"/>
  <c r="B56" i="3"/>
  <c r="H55" i="3"/>
  <c r="G55" i="3"/>
  <c r="I55" i="3"/>
  <c r="K55" i="3"/>
  <c r="F55" i="3"/>
  <c r="E55" i="3"/>
  <c r="D55" i="3"/>
  <c r="C55" i="3"/>
  <c r="B55" i="3"/>
  <c r="H54" i="3"/>
  <c r="G54" i="3"/>
  <c r="I54" i="3"/>
  <c r="E54" i="3"/>
  <c r="D54" i="3"/>
  <c r="C54" i="3"/>
  <c r="B54" i="3"/>
  <c r="H53" i="3"/>
  <c r="I53" i="3"/>
  <c r="G53" i="3"/>
  <c r="E53" i="3"/>
  <c r="D53" i="3"/>
  <c r="C53" i="3"/>
  <c r="B53" i="3"/>
  <c r="I52" i="3"/>
  <c r="H52" i="3"/>
  <c r="G52" i="3"/>
  <c r="E52" i="3"/>
  <c r="D52" i="3"/>
  <c r="C52" i="3"/>
  <c r="B52" i="3"/>
  <c r="K51" i="3"/>
  <c r="H51" i="3"/>
  <c r="G51" i="3"/>
  <c r="I51" i="3"/>
  <c r="F51" i="3"/>
  <c r="E51" i="3"/>
  <c r="D51" i="3"/>
  <c r="C51" i="3"/>
  <c r="B51" i="3"/>
  <c r="H50" i="3"/>
  <c r="G50" i="3"/>
  <c r="I50" i="3"/>
  <c r="E50" i="3"/>
  <c r="D50" i="3"/>
  <c r="C50" i="3"/>
  <c r="B50" i="3"/>
  <c r="H49" i="3"/>
  <c r="I49" i="3"/>
  <c r="G49" i="3"/>
  <c r="E49" i="3"/>
  <c r="D49" i="3"/>
  <c r="C49" i="3"/>
  <c r="B49" i="3"/>
  <c r="K48" i="3"/>
  <c r="I48" i="3"/>
  <c r="H48" i="3"/>
  <c r="G48" i="3"/>
  <c r="F48" i="3"/>
  <c r="E48" i="3"/>
  <c r="D48" i="3"/>
  <c r="C48" i="3"/>
  <c r="B48" i="3"/>
  <c r="K47" i="3"/>
  <c r="H47" i="3"/>
  <c r="G47" i="3"/>
  <c r="I47" i="3"/>
  <c r="F47" i="3"/>
  <c r="E47" i="3"/>
  <c r="D47" i="3"/>
  <c r="C47" i="3"/>
  <c r="B47" i="3"/>
  <c r="H46" i="3"/>
  <c r="G46" i="3"/>
  <c r="I46" i="3"/>
  <c r="E46" i="3"/>
  <c r="D46" i="3"/>
  <c r="C46" i="3"/>
  <c r="B46" i="3"/>
  <c r="H45" i="3"/>
  <c r="I45" i="3"/>
  <c r="G45" i="3"/>
  <c r="E45" i="3"/>
  <c r="D45" i="3"/>
  <c r="C45" i="3"/>
  <c r="B45" i="3"/>
  <c r="I44" i="3"/>
  <c r="H44" i="3"/>
  <c r="G44" i="3"/>
  <c r="E44" i="3"/>
  <c r="D44" i="3"/>
  <c r="C44" i="3"/>
  <c r="B44" i="3"/>
  <c r="K43" i="3"/>
  <c r="H43" i="3"/>
  <c r="G43" i="3"/>
  <c r="I43" i="3"/>
  <c r="F43" i="3"/>
  <c r="E43" i="3"/>
  <c r="D43" i="3"/>
  <c r="C43" i="3"/>
  <c r="B43" i="3"/>
  <c r="H42" i="3"/>
  <c r="G42" i="3"/>
  <c r="I42" i="3"/>
  <c r="E42" i="3"/>
  <c r="D42" i="3"/>
  <c r="C42" i="3"/>
  <c r="B42" i="3"/>
  <c r="I41" i="3"/>
  <c r="H41" i="3"/>
  <c r="G41" i="3"/>
  <c r="E41" i="3"/>
  <c r="D41" i="3"/>
  <c r="K41" i="3"/>
  <c r="C41" i="3"/>
  <c r="B41" i="3"/>
  <c r="I40" i="3"/>
  <c r="H40" i="3"/>
  <c r="G40" i="3"/>
  <c r="E40" i="3"/>
  <c r="D40" i="3"/>
  <c r="C40" i="3"/>
  <c r="B40" i="3"/>
  <c r="H39" i="3"/>
  <c r="G39" i="3"/>
  <c r="I39" i="3"/>
  <c r="K39" i="3"/>
  <c r="F39" i="3"/>
  <c r="E39" i="3"/>
  <c r="D39" i="3"/>
  <c r="C39" i="3"/>
  <c r="B39" i="3"/>
  <c r="H38" i="3"/>
  <c r="G38" i="3"/>
  <c r="I38" i="3"/>
  <c r="E38" i="3"/>
  <c r="D38" i="3"/>
  <c r="K38" i="3"/>
  <c r="C38" i="3"/>
  <c r="B38" i="3"/>
  <c r="H37" i="3"/>
  <c r="I37" i="3"/>
  <c r="G37" i="3"/>
  <c r="E37" i="3"/>
  <c r="D37" i="3"/>
  <c r="C37" i="3"/>
  <c r="B37" i="3"/>
  <c r="K36" i="3"/>
  <c r="I36" i="3"/>
  <c r="H36" i="3"/>
  <c r="G36" i="3"/>
  <c r="F36" i="3"/>
  <c r="E36" i="3"/>
  <c r="D36" i="3"/>
  <c r="C36" i="3"/>
  <c r="B36" i="3"/>
  <c r="K35" i="3"/>
  <c r="H35" i="3"/>
  <c r="G35" i="3"/>
  <c r="I35" i="3"/>
  <c r="F35" i="3"/>
  <c r="E35" i="3"/>
  <c r="D35" i="3"/>
  <c r="C35" i="3"/>
  <c r="B35" i="3"/>
  <c r="H34" i="3"/>
  <c r="G34" i="3"/>
  <c r="I34" i="3"/>
  <c r="E34" i="3"/>
  <c r="D34" i="3"/>
  <c r="C34" i="3"/>
  <c r="B34" i="3"/>
  <c r="H33" i="3"/>
  <c r="I33" i="3"/>
  <c r="G33" i="3"/>
  <c r="E33" i="3"/>
  <c r="D33" i="3"/>
  <c r="C33" i="3"/>
  <c r="B33" i="3"/>
  <c r="I32" i="3"/>
  <c r="H32" i="3"/>
  <c r="G32" i="3"/>
  <c r="E32" i="3"/>
  <c r="D32" i="3"/>
  <c r="C32" i="3"/>
  <c r="B32" i="3"/>
  <c r="K31" i="3"/>
  <c r="H31" i="3"/>
  <c r="G31" i="3"/>
  <c r="I31" i="3"/>
  <c r="F31" i="3"/>
  <c r="E31" i="3"/>
  <c r="D31" i="3"/>
  <c r="C31" i="3"/>
  <c r="B31" i="3"/>
  <c r="H30" i="3"/>
  <c r="G30" i="3"/>
  <c r="I30" i="3"/>
  <c r="E30" i="3"/>
  <c r="D30" i="3"/>
  <c r="K30" i="3"/>
  <c r="C30" i="3"/>
  <c r="B30" i="3"/>
  <c r="H29" i="3"/>
  <c r="I29" i="3"/>
  <c r="G29" i="3"/>
  <c r="E29" i="3"/>
  <c r="D29" i="3"/>
  <c r="C29" i="3"/>
  <c r="B29" i="3"/>
  <c r="I28" i="3"/>
  <c r="H28" i="3"/>
  <c r="G28" i="3"/>
  <c r="E28" i="3"/>
  <c r="D28" i="3"/>
  <c r="C28" i="3"/>
  <c r="B28" i="3"/>
  <c r="K27" i="3"/>
  <c r="H27" i="3"/>
  <c r="G27" i="3"/>
  <c r="I27" i="3"/>
  <c r="F27" i="3"/>
  <c r="E27" i="3"/>
  <c r="D27" i="3"/>
  <c r="C27" i="3"/>
  <c r="B27" i="3"/>
  <c r="H26" i="3"/>
  <c r="G26" i="3"/>
  <c r="I26" i="3"/>
  <c r="E26" i="3"/>
  <c r="D26" i="3"/>
  <c r="K26" i="3"/>
  <c r="C26" i="3"/>
  <c r="B26" i="3"/>
  <c r="H25" i="3"/>
  <c r="I25" i="3"/>
  <c r="G25" i="3"/>
  <c r="E25" i="3"/>
  <c r="D25" i="3"/>
  <c r="C25" i="3"/>
  <c r="B25" i="3"/>
  <c r="I24" i="3"/>
  <c r="H24" i="3"/>
  <c r="G24" i="3"/>
  <c r="E24" i="3"/>
  <c r="D24" i="3"/>
  <c r="C24" i="3"/>
  <c r="B24" i="3"/>
  <c r="H23" i="3"/>
  <c r="G23" i="3"/>
  <c r="I23" i="3"/>
  <c r="K23" i="3"/>
  <c r="F23" i="3"/>
  <c r="E23" i="3"/>
  <c r="D23" i="3"/>
  <c r="C23" i="3"/>
  <c r="B23" i="3"/>
  <c r="H22" i="3"/>
  <c r="G22" i="3"/>
  <c r="I22" i="3"/>
  <c r="E22" i="3"/>
  <c r="D22" i="3"/>
  <c r="C22" i="3"/>
  <c r="B22" i="3"/>
  <c r="H21" i="3"/>
  <c r="I21" i="3"/>
  <c r="G21" i="3"/>
  <c r="E21" i="3"/>
  <c r="D21" i="3"/>
  <c r="C21" i="3"/>
  <c r="B21" i="3"/>
  <c r="I20" i="3"/>
  <c r="H20" i="3"/>
  <c r="G20" i="3"/>
  <c r="E20" i="3"/>
  <c r="D20" i="3"/>
  <c r="C20" i="3"/>
  <c r="B20" i="3"/>
  <c r="H19" i="3"/>
  <c r="G19" i="3"/>
  <c r="I19" i="3"/>
  <c r="K19" i="3"/>
  <c r="F19" i="3"/>
  <c r="E19" i="3"/>
  <c r="D19" i="3"/>
  <c r="C19" i="3"/>
  <c r="B19" i="3"/>
  <c r="H18" i="3"/>
  <c r="G18" i="3"/>
  <c r="I18" i="3"/>
  <c r="E18" i="3"/>
  <c r="D18" i="3"/>
  <c r="C18" i="3"/>
  <c r="B18" i="3"/>
  <c r="H17" i="3"/>
  <c r="I17" i="3"/>
  <c r="G17" i="3"/>
  <c r="E17" i="3"/>
  <c r="D17" i="3"/>
  <c r="C17" i="3"/>
  <c r="B17" i="3"/>
  <c r="I16" i="3"/>
  <c r="H16" i="3"/>
  <c r="G16" i="3"/>
  <c r="E16" i="3"/>
  <c r="D16" i="3"/>
  <c r="C16" i="3"/>
  <c r="B16" i="3"/>
  <c r="K15" i="3"/>
  <c r="H15" i="3"/>
  <c r="G15" i="3"/>
  <c r="I15" i="3"/>
  <c r="F15" i="3"/>
  <c r="E15" i="3"/>
  <c r="D15" i="3"/>
  <c r="C15" i="3"/>
  <c r="B15" i="3"/>
  <c r="H14" i="3"/>
  <c r="G14" i="3"/>
  <c r="I14" i="3"/>
  <c r="E14" i="3"/>
  <c r="D14" i="3"/>
  <c r="C14" i="3"/>
  <c r="B14" i="3"/>
  <c r="H13" i="3"/>
  <c r="I13" i="3"/>
  <c r="G13" i="3"/>
  <c r="E13" i="3"/>
  <c r="D13" i="3"/>
  <c r="C13" i="3"/>
  <c r="B13" i="3"/>
  <c r="I12" i="3"/>
  <c r="H12" i="3"/>
  <c r="G12" i="3"/>
  <c r="E12" i="3"/>
  <c r="D12" i="3"/>
  <c r="C12" i="3"/>
  <c r="B12" i="3"/>
  <c r="H11" i="3"/>
  <c r="G11" i="3"/>
  <c r="I11" i="3"/>
  <c r="K11" i="3"/>
  <c r="F11" i="3"/>
  <c r="E11" i="3"/>
  <c r="D11" i="3"/>
  <c r="C11" i="3"/>
  <c r="B11" i="3"/>
  <c r="I107" i="5"/>
  <c r="H107" i="5"/>
  <c r="G107" i="5"/>
  <c r="E107" i="5"/>
  <c r="D107" i="5"/>
  <c r="K107" i="5"/>
  <c r="C107" i="5"/>
  <c r="B107" i="5"/>
  <c r="I106" i="5"/>
  <c r="H106" i="5"/>
  <c r="G106" i="5"/>
  <c r="F106" i="5"/>
  <c r="E106" i="5"/>
  <c r="K106" i="5"/>
  <c r="D106" i="5"/>
  <c r="C106" i="5"/>
  <c r="B106" i="5"/>
  <c r="H105" i="5"/>
  <c r="G105" i="5"/>
  <c r="I105" i="5"/>
  <c r="F105" i="5"/>
  <c r="E105" i="5"/>
  <c r="D105" i="5"/>
  <c r="K105" i="5"/>
  <c r="C105" i="5"/>
  <c r="B105" i="5"/>
  <c r="H104" i="5"/>
  <c r="G104" i="5"/>
  <c r="I104" i="5"/>
  <c r="E104" i="5"/>
  <c r="D104" i="5"/>
  <c r="C104" i="5"/>
  <c r="B104" i="5"/>
  <c r="I103" i="5"/>
  <c r="H103" i="5"/>
  <c r="G103" i="5"/>
  <c r="E103" i="5"/>
  <c r="D103" i="5"/>
  <c r="K103" i="5"/>
  <c r="C103" i="5"/>
  <c r="B103" i="5"/>
  <c r="I102" i="5"/>
  <c r="H102" i="5"/>
  <c r="G102" i="5"/>
  <c r="F102" i="5"/>
  <c r="E102" i="5"/>
  <c r="K102" i="5"/>
  <c r="D102" i="5"/>
  <c r="C102" i="5"/>
  <c r="B102" i="5"/>
  <c r="H101" i="5"/>
  <c r="G101" i="5"/>
  <c r="F101" i="5"/>
  <c r="E101" i="5"/>
  <c r="D101" i="5"/>
  <c r="C101" i="5"/>
  <c r="B101" i="5"/>
  <c r="H100" i="5"/>
  <c r="G100" i="5"/>
  <c r="I100" i="5"/>
  <c r="E100" i="5"/>
  <c r="D100" i="5"/>
  <c r="C100" i="5"/>
  <c r="B100" i="5"/>
  <c r="H99" i="5"/>
  <c r="I99" i="5"/>
  <c r="G99" i="5"/>
  <c r="E99" i="5"/>
  <c r="D99" i="5"/>
  <c r="C99" i="5"/>
  <c r="B99" i="5"/>
  <c r="I98" i="5"/>
  <c r="H98" i="5"/>
  <c r="G98" i="5"/>
  <c r="E98" i="5"/>
  <c r="D98" i="5"/>
  <c r="C98" i="5"/>
  <c r="B98" i="5"/>
  <c r="K97" i="5"/>
  <c r="H97" i="5"/>
  <c r="G97" i="5"/>
  <c r="I97" i="5"/>
  <c r="F97" i="5"/>
  <c r="E97" i="5"/>
  <c r="D97" i="5"/>
  <c r="C97" i="5"/>
  <c r="B97" i="5"/>
  <c r="H96" i="5"/>
  <c r="G96" i="5"/>
  <c r="I96" i="5"/>
  <c r="E96" i="5"/>
  <c r="D96" i="5"/>
  <c r="C96" i="5"/>
  <c r="B96" i="5"/>
  <c r="I95" i="5"/>
  <c r="H95" i="5"/>
  <c r="G95" i="5"/>
  <c r="E95" i="5"/>
  <c r="D95" i="5"/>
  <c r="K95" i="5"/>
  <c r="C95" i="5"/>
  <c r="B95" i="5"/>
  <c r="I94" i="5"/>
  <c r="H94" i="5"/>
  <c r="G94" i="5"/>
  <c r="E94" i="5"/>
  <c r="D94" i="5"/>
  <c r="C94" i="5"/>
  <c r="B94" i="5"/>
  <c r="H93" i="5"/>
  <c r="G93" i="5"/>
  <c r="I93" i="5"/>
  <c r="K93" i="5"/>
  <c r="F93" i="5"/>
  <c r="E93" i="5"/>
  <c r="D93" i="5"/>
  <c r="C93" i="5"/>
  <c r="B93" i="5"/>
  <c r="H92" i="5"/>
  <c r="G92" i="5"/>
  <c r="I92" i="5"/>
  <c r="E92" i="5"/>
  <c r="D92" i="5"/>
  <c r="K92" i="5"/>
  <c r="C92" i="5"/>
  <c r="B92" i="5"/>
  <c r="H91" i="5"/>
  <c r="I91" i="5"/>
  <c r="G91" i="5"/>
  <c r="E91" i="5"/>
  <c r="D91" i="5"/>
  <c r="C91" i="5"/>
  <c r="B91" i="5"/>
  <c r="I90" i="5"/>
  <c r="H90" i="5"/>
  <c r="G90" i="5"/>
  <c r="E90" i="5"/>
  <c r="D90" i="5"/>
  <c r="C90" i="5"/>
  <c r="B90" i="5"/>
  <c r="H89" i="5"/>
  <c r="G89" i="5"/>
  <c r="I89" i="5"/>
  <c r="K89" i="5"/>
  <c r="F89" i="5"/>
  <c r="E89" i="5"/>
  <c r="D89" i="5"/>
  <c r="C89" i="5"/>
  <c r="B89" i="5"/>
  <c r="H88" i="5"/>
  <c r="G88" i="5"/>
  <c r="I88" i="5"/>
  <c r="E88" i="5"/>
  <c r="D88" i="5"/>
  <c r="C88" i="5"/>
  <c r="B88" i="5"/>
  <c r="H87" i="5"/>
  <c r="I87" i="5"/>
  <c r="G87" i="5"/>
  <c r="E87" i="5"/>
  <c r="D87" i="5"/>
  <c r="C87" i="5"/>
  <c r="B87" i="5"/>
  <c r="K86" i="5"/>
  <c r="I86" i="5"/>
  <c r="H86" i="5"/>
  <c r="G86" i="5"/>
  <c r="F86" i="5"/>
  <c r="E86" i="5"/>
  <c r="D86" i="5"/>
  <c r="C86" i="5"/>
  <c r="B86" i="5"/>
  <c r="H85" i="5"/>
  <c r="G85" i="5"/>
  <c r="I85" i="5"/>
  <c r="K85" i="5"/>
  <c r="F85" i="5"/>
  <c r="E85" i="5"/>
  <c r="D85" i="5"/>
  <c r="C85" i="5"/>
  <c r="B85" i="5"/>
  <c r="H84" i="5"/>
  <c r="G84" i="5"/>
  <c r="I84" i="5"/>
  <c r="E84" i="5"/>
  <c r="D84" i="5"/>
  <c r="C84" i="5"/>
  <c r="B84" i="5"/>
  <c r="H83" i="5"/>
  <c r="I83" i="5"/>
  <c r="G83" i="5"/>
  <c r="E83" i="5"/>
  <c r="D83" i="5"/>
  <c r="C83" i="5"/>
  <c r="B83" i="5"/>
  <c r="K82" i="5"/>
  <c r="I82" i="5"/>
  <c r="H82" i="5"/>
  <c r="G82" i="5"/>
  <c r="F82" i="5"/>
  <c r="E82" i="5"/>
  <c r="D82" i="5"/>
  <c r="C82" i="5"/>
  <c r="B82" i="5"/>
  <c r="H81" i="5"/>
  <c r="G81" i="5"/>
  <c r="I81" i="5"/>
  <c r="K81" i="5"/>
  <c r="F81" i="5"/>
  <c r="E81" i="5"/>
  <c r="D81" i="5"/>
  <c r="C81" i="5"/>
  <c r="B81" i="5"/>
  <c r="H80" i="5"/>
  <c r="G80" i="5"/>
  <c r="I80" i="5"/>
  <c r="E80" i="5"/>
  <c r="D80" i="5"/>
  <c r="C80" i="5"/>
  <c r="B80" i="5"/>
  <c r="H79" i="5"/>
  <c r="I79" i="5"/>
  <c r="G79" i="5"/>
  <c r="E79" i="5"/>
  <c r="D79" i="5"/>
  <c r="C79" i="5"/>
  <c r="B79" i="5"/>
  <c r="I78" i="5"/>
  <c r="H78" i="5"/>
  <c r="G78" i="5"/>
  <c r="E78" i="5"/>
  <c r="D78" i="5"/>
  <c r="C78" i="5"/>
  <c r="B78" i="5"/>
  <c r="K77" i="5"/>
  <c r="H77" i="5"/>
  <c r="G77" i="5"/>
  <c r="I77" i="5"/>
  <c r="F77" i="5"/>
  <c r="E77" i="5"/>
  <c r="D77" i="5"/>
  <c r="C77" i="5"/>
  <c r="B77" i="5"/>
  <c r="H76" i="5"/>
  <c r="G76" i="5"/>
  <c r="I76" i="5"/>
  <c r="E76" i="5"/>
  <c r="D76" i="5"/>
  <c r="C76" i="5"/>
  <c r="B76" i="5"/>
  <c r="H75" i="5"/>
  <c r="I75" i="5"/>
  <c r="G75" i="5"/>
  <c r="E75" i="5"/>
  <c r="D75" i="5"/>
  <c r="C75" i="5"/>
  <c r="B75" i="5"/>
  <c r="I74" i="5"/>
  <c r="H74" i="5"/>
  <c r="G74" i="5"/>
  <c r="E74" i="5"/>
  <c r="D74" i="5"/>
  <c r="C74" i="5"/>
  <c r="B74" i="5"/>
  <c r="H73" i="5"/>
  <c r="G73" i="5"/>
  <c r="I73" i="5"/>
  <c r="K73" i="5"/>
  <c r="F73" i="5"/>
  <c r="E73" i="5"/>
  <c r="D73" i="5"/>
  <c r="C73" i="5"/>
  <c r="B73" i="5"/>
  <c r="H72" i="5"/>
  <c r="G72" i="5"/>
  <c r="I72" i="5"/>
  <c r="E72" i="5"/>
  <c r="D72" i="5"/>
  <c r="C72" i="5"/>
  <c r="B72" i="5"/>
  <c r="H71" i="5"/>
  <c r="I71" i="5"/>
  <c r="G71" i="5"/>
  <c r="E71" i="5"/>
  <c r="D71" i="5"/>
  <c r="C71" i="5"/>
  <c r="B71" i="5"/>
  <c r="I70" i="5"/>
  <c r="H70" i="5"/>
  <c r="G70" i="5"/>
  <c r="E70" i="5"/>
  <c r="D70" i="5"/>
  <c r="C70" i="5"/>
  <c r="B70" i="5"/>
  <c r="K69" i="5"/>
  <c r="H69" i="5"/>
  <c r="G69" i="5"/>
  <c r="I69" i="5"/>
  <c r="F69" i="5"/>
  <c r="E69" i="5"/>
  <c r="D69" i="5"/>
  <c r="C69" i="5"/>
  <c r="B69" i="5"/>
  <c r="H68" i="5"/>
  <c r="G68" i="5"/>
  <c r="I68" i="5"/>
  <c r="E68" i="5"/>
  <c r="D68" i="5"/>
  <c r="C68" i="5"/>
  <c r="B68" i="5"/>
  <c r="H67" i="5"/>
  <c r="I67" i="5"/>
  <c r="G67" i="5"/>
  <c r="E67" i="5"/>
  <c r="D67" i="5"/>
  <c r="C67" i="5"/>
  <c r="B67" i="5"/>
  <c r="I66" i="5"/>
  <c r="H66" i="5"/>
  <c r="G66" i="5"/>
  <c r="E66" i="5"/>
  <c r="D66" i="5"/>
  <c r="C66" i="5"/>
  <c r="B66" i="5"/>
  <c r="H65" i="5"/>
  <c r="G65" i="5"/>
  <c r="I65" i="5"/>
  <c r="K65" i="5"/>
  <c r="F65" i="5"/>
  <c r="E65" i="5"/>
  <c r="D65" i="5"/>
  <c r="C65" i="5"/>
  <c r="B65" i="5"/>
  <c r="H64" i="5"/>
  <c r="G64" i="5"/>
  <c r="I64" i="5"/>
  <c r="E64" i="5"/>
  <c r="D64" i="5"/>
  <c r="K64" i="5"/>
  <c r="C64" i="5"/>
  <c r="B64" i="5"/>
  <c r="H63" i="5"/>
  <c r="I63" i="5"/>
  <c r="G63" i="5"/>
  <c r="E63" i="5"/>
  <c r="D63" i="5"/>
  <c r="C63" i="5"/>
  <c r="B63" i="5"/>
  <c r="I62" i="5"/>
  <c r="H62" i="5"/>
  <c r="G62" i="5"/>
  <c r="E62" i="5"/>
  <c r="D62" i="5"/>
  <c r="C62" i="5"/>
  <c r="B62" i="5"/>
  <c r="H61" i="5"/>
  <c r="G61" i="5"/>
  <c r="I61" i="5"/>
  <c r="K61" i="5"/>
  <c r="F61" i="5"/>
  <c r="E61" i="5"/>
  <c r="D61" i="5"/>
  <c r="C61" i="5"/>
  <c r="B61" i="5"/>
  <c r="H60" i="5"/>
  <c r="G60" i="5"/>
  <c r="I60" i="5"/>
  <c r="E60" i="5"/>
  <c r="D60" i="5"/>
  <c r="K60" i="5"/>
  <c r="C60" i="5"/>
  <c r="B60" i="5"/>
  <c r="H59" i="5"/>
  <c r="I59" i="5"/>
  <c r="G59" i="5"/>
  <c r="E59" i="5"/>
  <c r="D59" i="5"/>
  <c r="C59" i="5"/>
  <c r="B59" i="5"/>
  <c r="I58" i="5"/>
  <c r="H58" i="5"/>
  <c r="G58" i="5"/>
  <c r="E58" i="5"/>
  <c r="D58" i="5"/>
  <c r="C58" i="5"/>
  <c r="B58" i="5"/>
  <c r="H57" i="5"/>
  <c r="G57" i="5"/>
  <c r="I57" i="5"/>
  <c r="K57" i="5"/>
  <c r="F57" i="5"/>
  <c r="E57" i="5"/>
  <c r="D57" i="5"/>
  <c r="C57" i="5"/>
  <c r="B57" i="5"/>
  <c r="H56" i="5"/>
  <c r="G56" i="5"/>
  <c r="I56" i="5"/>
  <c r="E56" i="5"/>
  <c r="D56" i="5"/>
  <c r="C56" i="5"/>
  <c r="B56" i="5"/>
  <c r="H55" i="5"/>
  <c r="I55" i="5"/>
  <c r="G55" i="5"/>
  <c r="E55" i="5"/>
  <c r="D55" i="5"/>
  <c r="C55" i="5"/>
  <c r="B55" i="5"/>
  <c r="I54" i="5"/>
  <c r="H54" i="5"/>
  <c r="G54" i="5"/>
  <c r="E54" i="5"/>
  <c r="D54" i="5"/>
  <c r="C54" i="5"/>
  <c r="B54" i="5"/>
  <c r="H53" i="5"/>
  <c r="G53" i="5"/>
  <c r="I53" i="5"/>
  <c r="K53" i="5"/>
  <c r="F53" i="5"/>
  <c r="E53" i="5"/>
  <c r="D53" i="5"/>
  <c r="C53" i="5"/>
  <c r="B53" i="5"/>
  <c r="H52" i="5"/>
  <c r="G52" i="5"/>
  <c r="I52" i="5"/>
  <c r="E52" i="5"/>
  <c r="D52" i="5"/>
  <c r="C52" i="5"/>
  <c r="B52" i="5"/>
  <c r="I51" i="5"/>
  <c r="H51" i="5"/>
  <c r="G51" i="5"/>
  <c r="E51" i="5"/>
  <c r="D51" i="5"/>
  <c r="K51" i="5"/>
  <c r="C51" i="5"/>
  <c r="B51" i="5"/>
  <c r="I50" i="5"/>
  <c r="H50" i="5"/>
  <c r="G50" i="5"/>
  <c r="E50" i="5"/>
  <c r="D50" i="5"/>
  <c r="C50" i="5"/>
  <c r="B50" i="5"/>
  <c r="H49" i="5"/>
  <c r="G49" i="5"/>
  <c r="I49" i="5"/>
  <c r="K49" i="5"/>
  <c r="F49" i="5"/>
  <c r="E49" i="5"/>
  <c r="D49" i="5"/>
  <c r="C49" i="5"/>
  <c r="B49" i="5"/>
  <c r="H48" i="5"/>
  <c r="G48" i="5"/>
  <c r="I48" i="5"/>
  <c r="E48" i="5"/>
  <c r="D48" i="5"/>
  <c r="K48" i="5"/>
  <c r="C48" i="5"/>
  <c r="B48" i="5"/>
  <c r="I47" i="5"/>
  <c r="H47" i="5"/>
  <c r="G47" i="5"/>
  <c r="E47" i="5"/>
  <c r="D47" i="5"/>
  <c r="K47" i="5"/>
  <c r="C47" i="5"/>
  <c r="B47" i="5"/>
  <c r="I46" i="5"/>
  <c r="H46" i="5"/>
  <c r="G46" i="5"/>
  <c r="E46" i="5"/>
  <c r="D46" i="5"/>
  <c r="C46" i="5"/>
  <c r="B46" i="5"/>
  <c r="H45" i="5"/>
  <c r="G45" i="5"/>
  <c r="I45" i="5"/>
  <c r="K45" i="5"/>
  <c r="F45" i="5"/>
  <c r="E45" i="5"/>
  <c r="D45" i="5"/>
  <c r="C45" i="5"/>
  <c r="B45" i="5"/>
  <c r="H44" i="5"/>
  <c r="G44" i="5"/>
  <c r="I44" i="5"/>
  <c r="E44" i="5"/>
  <c r="D44" i="5"/>
  <c r="C44" i="5"/>
  <c r="B44" i="5"/>
  <c r="I43" i="5"/>
  <c r="H43" i="5"/>
  <c r="G43" i="5"/>
  <c r="E43" i="5"/>
  <c r="D43" i="5"/>
  <c r="K43" i="5"/>
  <c r="C43" i="5"/>
  <c r="B43" i="5"/>
  <c r="I42" i="5"/>
  <c r="H42" i="5"/>
  <c r="G42" i="5"/>
  <c r="E42" i="5"/>
  <c r="D42" i="5"/>
  <c r="C42" i="5"/>
  <c r="B42" i="5"/>
  <c r="H41" i="5"/>
  <c r="G41" i="5"/>
  <c r="I41" i="5"/>
  <c r="K41" i="5"/>
  <c r="F41" i="5"/>
  <c r="E41" i="5"/>
  <c r="D41" i="5"/>
  <c r="C41" i="5"/>
  <c r="B41" i="5"/>
  <c r="H40" i="5"/>
  <c r="G40" i="5"/>
  <c r="I40" i="5"/>
  <c r="E40" i="5"/>
  <c r="D40" i="5"/>
  <c r="C40" i="5"/>
  <c r="B40" i="5"/>
  <c r="H39" i="5"/>
  <c r="I39" i="5"/>
  <c r="G39" i="5"/>
  <c r="E39" i="5"/>
  <c r="D39" i="5"/>
  <c r="C39" i="5"/>
  <c r="B39" i="5"/>
  <c r="K38" i="5"/>
  <c r="I38" i="5"/>
  <c r="H38" i="5"/>
  <c r="G38" i="5"/>
  <c r="F38" i="5"/>
  <c r="E38" i="5"/>
  <c r="D38" i="5"/>
  <c r="C38" i="5"/>
  <c r="B38" i="5"/>
  <c r="H37" i="5"/>
  <c r="G37" i="5"/>
  <c r="I37" i="5"/>
  <c r="K37" i="5"/>
  <c r="F37" i="5"/>
  <c r="E37" i="5"/>
  <c r="D37" i="5"/>
  <c r="C37" i="5"/>
  <c r="B37" i="5"/>
  <c r="H36" i="5"/>
  <c r="G36" i="5"/>
  <c r="I36" i="5"/>
  <c r="E36" i="5"/>
  <c r="D36" i="5"/>
  <c r="K36" i="5"/>
  <c r="C36" i="5"/>
  <c r="B36" i="5"/>
  <c r="H35" i="5"/>
  <c r="I35" i="5"/>
  <c r="G35" i="5"/>
  <c r="E35" i="5"/>
  <c r="D35" i="5"/>
  <c r="K35" i="5"/>
  <c r="C35" i="5"/>
  <c r="B35" i="5"/>
  <c r="I34" i="5"/>
  <c r="H34" i="5"/>
  <c r="G34" i="5"/>
  <c r="E34" i="5"/>
  <c r="D34" i="5"/>
  <c r="C34" i="5"/>
  <c r="B34" i="5"/>
  <c r="H33" i="5"/>
  <c r="G33" i="5"/>
  <c r="I33" i="5"/>
  <c r="K33" i="5"/>
  <c r="F33" i="5"/>
  <c r="E33" i="5"/>
  <c r="D33" i="5"/>
  <c r="C33" i="5"/>
  <c r="B33" i="5"/>
  <c r="H32" i="5"/>
  <c r="G32" i="5"/>
  <c r="I32" i="5"/>
  <c r="E32" i="5"/>
  <c r="D32" i="5"/>
  <c r="C32" i="5"/>
  <c r="B32" i="5"/>
  <c r="H31" i="5"/>
  <c r="I31" i="5"/>
  <c r="G31" i="5"/>
  <c r="E31" i="5"/>
  <c r="D31" i="5"/>
  <c r="K31" i="5"/>
  <c r="C31" i="5"/>
  <c r="B31" i="5"/>
  <c r="K30" i="5"/>
  <c r="I30" i="5"/>
  <c r="H30" i="5"/>
  <c r="G30" i="5"/>
  <c r="F30" i="5"/>
  <c r="E30" i="5"/>
  <c r="D30" i="5"/>
  <c r="C30" i="5"/>
  <c r="B30" i="5"/>
  <c r="H29" i="5"/>
  <c r="G29" i="5"/>
  <c r="I29" i="5"/>
  <c r="K29" i="5"/>
  <c r="F29" i="5"/>
  <c r="E29" i="5"/>
  <c r="D29" i="5"/>
  <c r="C29" i="5"/>
  <c r="B29" i="5"/>
  <c r="H28" i="5"/>
  <c r="G28" i="5"/>
  <c r="I28" i="5"/>
  <c r="E28" i="5"/>
  <c r="D28" i="5"/>
  <c r="C28" i="5"/>
  <c r="B28" i="5"/>
  <c r="I27" i="5"/>
  <c r="H27" i="5"/>
  <c r="G27" i="5"/>
  <c r="E27" i="5"/>
  <c r="D27" i="5"/>
  <c r="K27" i="5"/>
  <c r="C27" i="5"/>
  <c r="B27" i="5"/>
  <c r="K26" i="5"/>
  <c r="I26" i="5"/>
  <c r="H26" i="5"/>
  <c r="G26" i="5"/>
  <c r="F26" i="5"/>
  <c r="E26" i="5"/>
  <c r="D26" i="5"/>
  <c r="C26" i="5"/>
  <c r="B26" i="5"/>
  <c r="H25" i="5"/>
  <c r="G25" i="5"/>
  <c r="I25" i="5"/>
  <c r="K25" i="5"/>
  <c r="F25" i="5"/>
  <c r="E25" i="5"/>
  <c r="D25" i="5"/>
  <c r="C25" i="5"/>
  <c r="B25" i="5"/>
  <c r="H24" i="5"/>
  <c r="G24" i="5"/>
  <c r="I24" i="5"/>
  <c r="E24" i="5"/>
  <c r="D24" i="5"/>
  <c r="C24" i="5"/>
  <c r="B24" i="5"/>
  <c r="H23" i="5"/>
  <c r="I23" i="5"/>
  <c r="G23" i="5"/>
  <c r="E23" i="5"/>
  <c r="D23" i="5"/>
  <c r="C23" i="5"/>
  <c r="B23" i="5"/>
  <c r="I22" i="5"/>
  <c r="H22" i="5"/>
  <c r="G22" i="5"/>
  <c r="E22" i="5"/>
  <c r="D22" i="5"/>
  <c r="C22" i="5"/>
  <c r="B22" i="5"/>
  <c r="H21" i="5"/>
  <c r="G21" i="5"/>
  <c r="I21" i="5"/>
  <c r="K21" i="5"/>
  <c r="F21" i="5"/>
  <c r="E21" i="5"/>
  <c r="D21" i="5"/>
  <c r="C21" i="5"/>
  <c r="B21" i="5"/>
  <c r="H20" i="5"/>
  <c r="G20" i="5"/>
  <c r="I20" i="5"/>
  <c r="E20" i="5"/>
  <c r="D20" i="5"/>
  <c r="C20" i="5"/>
  <c r="B20" i="5"/>
  <c r="H19" i="5"/>
  <c r="I19" i="5"/>
  <c r="G19" i="5"/>
  <c r="E19" i="5"/>
  <c r="D19" i="5"/>
  <c r="C19" i="5"/>
  <c r="B19" i="5"/>
  <c r="I18" i="5"/>
  <c r="H18" i="5"/>
  <c r="G18" i="5"/>
  <c r="E18" i="5"/>
  <c r="D18" i="5"/>
  <c r="C18" i="5"/>
  <c r="B18" i="5"/>
  <c r="H17" i="5"/>
  <c r="G17" i="5"/>
  <c r="I17" i="5"/>
  <c r="K17" i="5"/>
  <c r="F17" i="5"/>
  <c r="E17" i="5"/>
  <c r="D17" i="5"/>
  <c r="C17" i="5"/>
  <c r="B17" i="5"/>
  <c r="H16" i="5"/>
  <c r="G16" i="5"/>
  <c r="I16" i="5"/>
  <c r="E16" i="5"/>
  <c r="D16" i="5"/>
  <c r="C16" i="5"/>
  <c r="B16" i="5"/>
  <c r="I15" i="5"/>
  <c r="H15" i="5"/>
  <c r="G15" i="5"/>
  <c r="E15" i="5"/>
  <c r="D15" i="5"/>
  <c r="K15" i="5"/>
  <c r="C15" i="5"/>
  <c r="B15" i="5"/>
  <c r="I14" i="5"/>
  <c r="H14" i="5"/>
  <c r="G14" i="5"/>
  <c r="E14" i="5"/>
  <c r="D14" i="5"/>
  <c r="C14" i="5"/>
  <c r="B14" i="5"/>
  <c r="H13" i="5"/>
  <c r="G13" i="5"/>
  <c r="I13" i="5"/>
  <c r="K13" i="5"/>
  <c r="F13" i="5"/>
  <c r="E13" i="5"/>
  <c r="D13" i="5"/>
  <c r="C13" i="5"/>
  <c r="B13" i="5"/>
  <c r="H12" i="5"/>
  <c r="G12" i="5"/>
  <c r="I12" i="5"/>
  <c r="E12" i="5"/>
  <c r="D12" i="5"/>
  <c r="C12" i="5"/>
  <c r="B12" i="5"/>
  <c r="H11" i="5"/>
  <c r="I11" i="5"/>
  <c r="G11" i="5"/>
  <c r="E11" i="5"/>
  <c r="D11" i="5"/>
  <c r="C11" i="5"/>
  <c r="B11" i="5"/>
  <c r="I107" i="7"/>
  <c r="H107" i="7"/>
  <c r="G107" i="7"/>
  <c r="E107" i="7"/>
  <c r="D107" i="7"/>
  <c r="K107" i="7"/>
  <c r="C107" i="7"/>
  <c r="B107" i="7"/>
  <c r="H106" i="7"/>
  <c r="G106" i="7"/>
  <c r="I106" i="7"/>
  <c r="K106" i="7"/>
  <c r="F106" i="7"/>
  <c r="E106" i="7"/>
  <c r="D106" i="7"/>
  <c r="C106" i="7"/>
  <c r="B106" i="7"/>
  <c r="H105" i="7"/>
  <c r="G105" i="7"/>
  <c r="I105" i="7"/>
  <c r="E105" i="7"/>
  <c r="D105" i="7"/>
  <c r="K105" i="7"/>
  <c r="C105" i="7"/>
  <c r="B105" i="7"/>
  <c r="H104" i="7"/>
  <c r="I104" i="7"/>
  <c r="G104" i="7"/>
  <c r="E104" i="7"/>
  <c r="D104" i="7"/>
  <c r="C104" i="7"/>
  <c r="B104" i="7"/>
  <c r="K103" i="7"/>
  <c r="I103" i="7"/>
  <c r="H103" i="7"/>
  <c r="G103" i="7"/>
  <c r="F103" i="7"/>
  <c r="E103" i="7"/>
  <c r="D103" i="7"/>
  <c r="C103" i="7"/>
  <c r="B103" i="7"/>
  <c r="H102" i="7"/>
  <c r="G102" i="7"/>
  <c r="I102" i="7"/>
  <c r="K102" i="7"/>
  <c r="F102" i="7"/>
  <c r="E102" i="7"/>
  <c r="D102" i="7"/>
  <c r="C102" i="7"/>
  <c r="B102" i="7"/>
  <c r="H101" i="7"/>
  <c r="G101" i="7"/>
  <c r="I101" i="7"/>
  <c r="E101" i="7"/>
  <c r="D101" i="7"/>
  <c r="C101" i="7"/>
  <c r="B101" i="7"/>
  <c r="H100" i="7"/>
  <c r="I100" i="7"/>
  <c r="G100" i="7"/>
  <c r="E100" i="7"/>
  <c r="D100" i="7"/>
  <c r="C100" i="7"/>
  <c r="B100" i="7"/>
  <c r="I99" i="7"/>
  <c r="H99" i="7"/>
  <c r="G99" i="7"/>
  <c r="E99" i="7"/>
  <c r="D99" i="7"/>
  <c r="C99" i="7"/>
  <c r="B99" i="7"/>
  <c r="H98" i="7"/>
  <c r="G98" i="7"/>
  <c r="I98" i="7"/>
  <c r="K98" i="7"/>
  <c r="F98" i="7"/>
  <c r="E98" i="7"/>
  <c r="D98" i="7"/>
  <c r="C98" i="7"/>
  <c r="B98" i="7"/>
  <c r="H97" i="7"/>
  <c r="G97" i="7"/>
  <c r="I97" i="7"/>
  <c r="E97" i="7"/>
  <c r="D97" i="7"/>
  <c r="K97" i="7"/>
  <c r="C97" i="7"/>
  <c r="B97" i="7"/>
  <c r="H96" i="7"/>
  <c r="I96" i="7"/>
  <c r="G96" i="7"/>
  <c r="E96" i="7"/>
  <c r="D96" i="7"/>
  <c r="C96" i="7"/>
  <c r="B96" i="7"/>
  <c r="K95" i="7"/>
  <c r="I95" i="7"/>
  <c r="H95" i="7"/>
  <c r="G95" i="7"/>
  <c r="F95" i="7"/>
  <c r="E95" i="7"/>
  <c r="D95" i="7"/>
  <c r="C95" i="7"/>
  <c r="B95" i="7"/>
  <c r="H94" i="7"/>
  <c r="G94" i="7"/>
  <c r="I94" i="7"/>
  <c r="K94" i="7"/>
  <c r="F94" i="7"/>
  <c r="E94" i="7"/>
  <c r="D94" i="7"/>
  <c r="C94" i="7"/>
  <c r="B94" i="7"/>
  <c r="H93" i="7"/>
  <c r="G93" i="7"/>
  <c r="I93" i="7"/>
  <c r="E93" i="7"/>
  <c r="D93" i="7"/>
  <c r="C93" i="7"/>
  <c r="B93" i="7"/>
  <c r="I92" i="7"/>
  <c r="H92" i="7"/>
  <c r="G92" i="7"/>
  <c r="E92" i="7"/>
  <c r="D92" i="7"/>
  <c r="K92" i="7"/>
  <c r="C92" i="7"/>
  <c r="B92" i="7"/>
  <c r="I91" i="7"/>
  <c r="H91" i="7"/>
  <c r="G91" i="7"/>
  <c r="E91" i="7"/>
  <c r="D91" i="7"/>
  <c r="C91" i="7"/>
  <c r="B91" i="7"/>
  <c r="H90" i="7"/>
  <c r="G90" i="7"/>
  <c r="I90" i="7"/>
  <c r="K90" i="7"/>
  <c r="F90" i="7"/>
  <c r="E90" i="7"/>
  <c r="D90" i="7"/>
  <c r="C90" i="7"/>
  <c r="B90" i="7"/>
  <c r="H89" i="7"/>
  <c r="G89" i="7"/>
  <c r="I89" i="7"/>
  <c r="E89" i="7"/>
  <c r="D89" i="7"/>
  <c r="C89" i="7"/>
  <c r="B89" i="7"/>
  <c r="H88" i="7"/>
  <c r="I88" i="7"/>
  <c r="G88" i="7"/>
  <c r="E88" i="7"/>
  <c r="D88" i="7"/>
  <c r="C88" i="7"/>
  <c r="B88" i="7"/>
  <c r="I87" i="7"/>
  <c r="H87" i="7"/>
  <c r="G87" i="7"/>
  <c r="E87" i="7"/>
  <c r="D87" i="7"/>
  <c r="C87" i="7"/>
  <c r="B87" i="7"/>
  <c r="K86" i="7"/>
  <c r="H86" i="7"/>
  <c r="G86" i="7"/>
  <c r="I86" i="7"/>
  <c r="F86" i="7"/>
  <c r="E86" i="7"/>
  <c r="D86" i="7"/>
  <c r="C86" i="7"/>
  <c r="B86" i="7"/>
  <c r="H85" i="7"/>
  <c r="G85" i="7"/>
  <c r="I85" i="7"/>
  <c r="E85" i="7"/>
  <c r="D85" i="7"/>
  <c r="C85" i="7"/>
  <c r="B85" i="7"/>
  <c r="H84" i="7"/>
  <c r="I84" i="7"/>
  <c r="G84" i="7"/>
  <c r="E84" i="7"/>
  <c r="D84" i="7"/>
  <c r="C84" i="7"/>
  <c r="B84" i="7"/>
  <c r="I83" i="7"/>
  <c r="H83" i="7"/>
  <c r="G83" i="7"/>
  <c r="E83" i="7"/>
  <c r="D83" i="7"/>
  <c r="C83" i="7"/>
  <c r="B83" i="7"/>
  <c r="K82" i="7"/>
  <c r="H82" i="7"/>
  <c r="G82" i="7"/>
  <c r="I82" i="7"/>
  <c r="F82" i="7"/>
  <c r="E82" i="7"/>
  <c r="D82" i="7"/>
  <c r="C82" i="7"/>
  <c r="B82" i="7"/>
  <c r="H81" i="7"/>
  <c r="G81" i="7"/>
  <c r="I81" i="7"/>
  <c r="E81" i="7"/>
  <c r="D81" i="7"/>
  <c r="C81" i="7"/>
  <c r="B81" i="7"/>
  <c r="H80" i="7"/>
  <c r="I80" i="7"/>
  <c r="G80" i="7"/>
  <c r="E80" i="7"/>
  <c r="D80" i="7"/>
  <c r="C80" i="7"/>
  <c r="B80" i="7"/>
  <c r="I79" i="7"/>
  <c r="H79" i="7"/>
  <c r="G79" i="7"/>
  <c r="E79" i="7"/>
  <c r="D79" i="7"/>
  <c r="C79" i="7"/>
  <c r="B79" i="7"/>
  <c r="H78" i="7"/>
  <c r="G78" i="7"/>
  <c r="I78" i="7"/>
  <c r="K78" i="7"/>
  <c r="F78" i="7"/>
  <c r="E78" i="7"/>
  <c r="D78" i="7"/>
  <c r="C78" i="7"/>
  <c r="B78" i="7"/>
  <c r="H77" i="7"/>
  <c r="G77" i="7"/>
  <c r="I77" i="7"/>
  <c r="E77" i="7"/>
  <c r="D77" i="7"/>
  <c r="K77" i="7"/>
  <c r="C77" i="7"/>
  <c r="B77" i="7"/>
  <c r="H76" i="7"/>
  <c r="I76" i="7"/>
  <c r="G76" i="7"/>
  <c r="E76" i="7"/>
  <c r="D76" i="7"/>
  <c r="C76" i="7"/>
  <c r="B76" i="7"/>
  <c r="I75" i="7"/>
  <c r="H75" i="7"/>
  <c r="G75" i="7"/>
  <c r="E75" i="7"/>
  <c r="D75" i="7"/>
  <c r="C75" i="7"/>
  <c r="B75" i="7"/>
  <c r="H74" i="7"/>
  <c r="G74" i="7"/>
  <c r="I74" i="7"/>
  <c r="K74" i="7"/>
  <c r="F74" i="7"/>
  <c r="E74" i="7"/>
  <c r="D74" i="7"/>
  <c r="C74" i="7"/>
  <c r="B74" i="7"/>
  <c r="H73" i="7"/>
  <c r="G73" i="7"/>
  <c r="I73" i="7"/>
  <c r="E73" i="7"/>
  <c r="D73" i="7"/>
  <c r="C73" i="7"/>
  <c r="B73" i="7"/>
  <c r="H72" i="7"/>
  <c r="I72" i="7"/>
  <c r="G72" i="7"/>
  <c r="E72" i="7"/>
  <c r="D72" i="7"/>
  <c r="C72" i="7"/>
  <c r="B72" i="7"/>
  <c r="I71" i="7"/>
  <c r="H71" i="7"/>
  <c r="G71" i="7"/>
  <c r="E71" i="7"/>
  <c r="D71" i="7"/>
  <c r="C71" i="7"/>
  <c r="B71" i="7"/>
  <c r="H70" i="7"/>
  <c r="G70" i="7"/>
  <c r="I70" i="7"/>
  <c r="K70" i="7"/>
  <c r="F70" i="7"/>
  <c r="E70" i="7"/>
  <c r="D70" i="7"/>
  <c r="C70" i="7"/>
  <c r="B70" i="7"/>
  <c r="H69" i="7"/>
  <c r="G69" i="7"/>
  <c r="I69" i="7"/>
  <c r="E69" i="7"/>
  <c r="D69" i="7"/>
  <c r="K69" i="7"/>
  <c r="C69" i="7"/>
  <c r="B69" i="7"/>
  <c r="H68" i="7"/>
  <c r="I68" i="7"/>
  <c r="G68" i="7"/>
  <c r="E68" i="7"/>
  <c r="D68" i="7"/>
  <c r="C68" i="7"/>
  <c r="B68" i="7"/>
  <c r="I67" i="7"/>
  <c r="H67" i="7"/>
  <c r="G67" i="7"/>
  <c r="E67" i="7"/>
  <c r="D67" i="7"/>
  <c r="C67" i="7"/>
  <c r="B67" i="7"/>
  <c r="H66" i="7"/>
  <c r="G66" i="7"/>
  <c r="I66" i="7"/>
  <c r="K66" i="7"/>
  <c r="F66" i="7"/>
  <c r="E66" i="7"/>
  <c r="D66" i="7"/>
  <c r="C66" i="7"/>
  <c r="B66" i="7"/>
  <c r="H65" i="7"/>
  <c r="G65" i="7"/>
  <c r="I65" i="7"/>
  <c r="E65" i="7"/>
  <c r="D65" i="7"/>
  <c r="C65" i="7"/>
  <c r="B65" i="7"/>
  <c r="I64" i="7"/>
  <c r="H64" i="7"/>
  <c r="G64" i="7"/>
  <c r="E64" i="7"/>
  <c r="D64" i="7"/>
  <c r="K64" i="7"/>
  <c r="C64" i="7"/>
  <c r="B64" i="7"/>
  <c r="I63" i="7"/>
  <c r="H63" i="7"/>
  <c r="G63" i="7"/>
  <c r="E63" i="7"/>
  <c r="D63" i="7"/>
  <c r="C63" i="7"/>
  <c r="B63" i="7"/>
  <c r="H62" i="7"/>
  <c r="G62" i="7"/>
  <c r="I62" i="7"/>
  <c r="K62" i="7"/>
  <c r="F62" i="7"/>
  <c r="E62" i="7"/>
  <c r="D62" i="7"/>
  <c r="C62" i="7"/>
  <c r="B62" i="7"/>
  <c r="H61" i="7"/>
  <c r="G61" i="7"/>
  <c r="I61" i="7"/>
  <c r="E61" i="7"/>
  <c r="D61" i="7"/>
  <c r="C61" i="7"/>
  <c r="B61" i="7"/>
  <c r="I60" i="7"/>
  <c r="H60" i="7"/>
  <c r="G60" i="7"/>
  <c r="E60" i="7"/>
  <c r="D60" i="7"/>
  <c r="K60" i="7"/>
  <c r="C60" i="7"/>
  <c r="B60" i="7"/>
  <c r="I59" i="7"/>
  <c r="H59" i="7"/>
  <c r="G59" i="7"/>
  <c r="E59" i="7"/>
  <c r="D59" i="7"/>
  <c r="C59" i="7"/>
  <c r="B59" i="7"/>
  <c r="H58" i="7"/>
  <c r="G58" i="7"/>
  <c r="I58" i="7"/>
  <c r="K58" i="7"/>
  <c r="F58" i="7"/>
  <c r="E58" i="7"/>
  <c r="D58" i="7"/>
  <c r="C58" i="7"/>
  <c r="B58" i="7"/>
  <c r="H57" i="7"/>
  <c r="G57" i="7"/>
  <c r="I57" i="7"/>
  <c r="E57" i="7"/>
  <c r="D57" i="7"/>
  <c r="C57" i="7"/>
  <c r="B57" i="7"/>
  <c r="H56" i="7"/>
  <c r="I56" i="7"/>
  <c r="G56" i="7"/>
  <c r="E56" i="7"/>
  <c r="D56" i="7"/>
  <c r="C56" i="7"/>
  <c r="B56" i="7"/>
  <c r="I55" i="7"/>
  <c r="H55" i="7"/>
  <c r="G55" i="7"/>
  <c r="E55" i="7"/>
  <c r="D55" i="7"/>
  <c r="C55" i="7"/>
  <c r="B55" i="7"/>
  <c r="H54" i="7"/>
  <c r="G54" i="7"/>
  <c r="I54" i="7"/>
  <c r="K54" i="7"/>
  <c r="F54" i="7"/>
  <c r="E54" i="7"/>
  <c r="D54" i="7"/>
  <c r="C54" i="7"/>
  <c r="B54" i="7"/>
  <c r="H53" i="7"/>
  <c r="G53" i="7"/>
  <c r="I53" i="7"/>
  <c r="E53" i="7"/>
  <c r="D53" i="7"/>
  <c r="C53" i="7"/>
  <c r="B53" i="7"/>
  <c r="H52" i="7"/>
  <c r="I52" i="7"/>
  <c r="G52" i="7"/>
  <c r="E52" i="7"/>
  <c r="D52" i="7"/>
  <c r="C52" i="7"/>
  <c r="B52" i="7"/>
  <c r="K51" i="7"/>
  <c r="I51" i="7"/>
  <c r="H51" i="7"/>
  <c r="G51" i="7"/>
  <c r="F51" i="7"/>
  <c r="E51" i="7"/>
  <c r="D51" i="7"/>
  <c r="C51" i="7"/>
  <c r="B51" i="7"/>
  <c r="H50" i="7"/>
  <c r="G50" i="7"/>
  <c r="I50" i="7"/>
  <c r="K50" i="7"/>
  <c r="F50" i="7"/>
  <c r="E50" i="7"/>
  <c r="D50" i="7"/>
  <c r="C50" i="7"/>
  <c r="B50" i="7"/>
  <c r="H49" i="7"/>
  <c r="G49" i="7"/>
  <c r="I49" i="7"/>
  <c r="E49" i="7"/>
  <c r="D49" i="7"/>
  <c r="C49" i="7"/>
  <c r="B49" i="7"/>
  <c r="I48" i="7"/>
  <c r="H48" i="7"/>
  <c r="G48" i="7"/>
  <c r="E48" i="7"/>
  <c r="D48" i="7"/>
  <c r="K48" i="7"/>
  <c r="C48" i="7"/>
  <c r="B48" i="7"/>
  <c r="K47" i="7"/>
  <c r="I47" i="7"/>
  <c r="H47" i="7"/>
  <c r="G47" i="7"/>
  <c r="F47" i="7"/>
  <c r="E47" i="7"/>
  <c r="D47" i="7"/>
  <c r="C47" i="7"/>
  <c r="B47" i="7"/>
  <c r="H46" i="7"/>
  <c r="G46" i="7"/>
  <c r="I46" i="7"/>
  <c r="K46" i="7"/>
  <c r="F46" i="7"/>
  <c r="E46" i="7"/>
  <c r="D46" i="7"/>
  <c r="C46" i="7"/>
  <c r="B46" i="7"/>
  <c r="H45" i="7"/>
  <c r="G45" i="7"/>
  <c r="I45" i="7"/>
  <c r="E45" i="7"/>
  <c r="D45" i="7"/>
  <c r="C45" i="7"/>
  <c r="B45" i="7"/>
  <c r="H44" i="7"/>
  <c r="I44" i="7"/>
  <c r="G44" i="7"/>
  <c r="E44" i="7"/>
  <c r="D44" i="7"/>
  <c r="C44" i="7"/>
  <c r="B44" i="7"/>
  <c r="K43" i="7"/>
  <c r="I43" i="7"/>
  <c r="H43" i="7"/>
  <c r="G43" i="7"/>
  <c r="F43" i="7"/>
  <c r="E43" i="7"/>
  <c r="D43" i="7"/>
  <c r="C43" i="7"/>
  <c r="B43" i="7"/>
  <c r="H42" i="7"/>
  <c r="G42" i="7"/>
  <c r="I42" i="7"/>
  <c r="K42" i="7"/>
  <c r="F42" i="7"/>
  <c r="E42" i="7"/>
  <c r="D42" i="7"/>
  <c r="C42" i="7"/>
  <c r="B42" i="7"/>
  <c r="H41" i="7"/>
  <c r="G41" i="7"/>
  <c r="I41" i="7"/>
  <c r="E41" i="7"/>
  <c r="D41" i="7"/>
  <c r="K41" i="7"/>
  <c r="C41" i="7"/>
  <c r="B41" i="7"/>
  <c r="H40" i="7"/>
  <c r="I40" i="7"/>
  <c r="G40" i="7"/>
  <c r="E40" i="7"/>
  <c r="D40" i="7"/>
  <c r="C40" i="7"/>
  <c r="B40" i="7"/>
  <c r="I39" i="7"/>
  <c r="H39" i="7"/>
  <c r="G39" i="7"/>
  <c r="E39" i="7"/>
  <c r="D39" i="7"/>
  <c r="C39" i="7"/>
  <c r="B39" i="7"/>
  <c r="K38" i="7"/>
  <c r="H38" i="7"/>
  <c r="G38" i="7"/>
  <c r="I38" i="7"/>
  <c r="F38" i="7"/>
  <c r="E38" i="7"/>
  <c r="D38" i="7"/>
  <c r="C38" i="7"/>
  <c r="B38" i="7"/>
  <c r="H37" i="7"/>
  <c r="G37" i="7"/>
  <c r="I37" i="7"/>
  <c r="E37" i="7"/>
  <c r="D37" i="7"/>
  <c r="C37" i="7"/>
  <c r="B37" i="7"/>
  <c r="I36" i="7"/>
  <c r="H36" i="7"/>
  <c r="G36" i="7"/>
  <c r="E36" i="7"/>
  <c r="D36" i="7"/>
  <c r="K36" i="7"/>
  <c r="C36" i="7"/>
  <c r="B36" i="7"/>
  <c r="K35" i="7"/>
  <c r="I35" i="7"/>
  <c r="H35" i="7"/>
  <c r="G35" i="7"/>
  <c r="F35" i="7"/>
  <c r="E35" i="7"/>
  <c r="D35" i="7"/>
  <c r="C35" i="7"/>
  <c r="B35" i="7"/>
  <c r="H34" i="7"/>
  <c r="G34" i="7"/>
  <c r="I34" i="7"/>
  <c r="K34" i="7"/>
  <c r="F34" i="7"/>
  <c r="E34" i="7"/>
  <c r="D34" i="7"/>
  <c r="C34" i="7"/>
  <c r="B34" i="7"/>
  <c r="H33" i="7"/>
  <c r="G33" i="7"/>
  <c r="I33" i="7"/>
  <c r="E33" i="7"/>
  <c r="D33" i="7"/>
  <c r="C33" i="7"/>
  <c r="B33" i="7"/>
  <c r="H32" i="7"/>
  <c r="I32" i="7"/>
  <c r="G32" i="7"/>
  <c r="E32" i="7"/>
  <c r="D32" i="7"/>
  <c r="C32" i="7"/>
  <c r="B32" i="7"/>
  <c r="K31" i="7"/>
  <c r="I31" i="7"/>
  <c r="H31" i="7"/>
  <c r="G31" i="7"/>
  <c r="F31" i="7"/>
  <c r="E31" i="7"/>
  <c r="D31" i="7"/>
  <c r="C31" i="7"/>
  <c r="B31" i="7"/>
  <c r="K30" i="7"/>
  <c r="H30" i="7"/>
  <c r="G30" i="7"/>
  <c r="I30" i="7"/>
  <c r="F30" i="7"/>
  <c r="E30" i="7"/>
  <c r="D30" i="7"/>
  <c r="C30" i="7"/>
  <c r="B30" i="7"/>
  <c r="H29" i="7"/>
  <c r="G29" i="7"/>
  <c r="I29" i="7"/>
  <c r="E29" i="7"/>
  <c r="D29" i="7"/>
  <c r="C29" i="7"/>
  <c r="B29" i="7"/>
  <c r="H28" i="7"/>
  <c r="I28" i="7"/>
  <c r="G28" i="7"/>
  <c r="E28" i="7"/>
  <c r="D28" i="7"/>
  <c r="C28" i="7"/>
  <c r="B28" i="7"/>
  <c r="K27" i="7"/>
  <c r="I27" i="7"/>
  <c r="H27" i="7"/>
  <c r="G27" i="7"/>
  <c r="F27" i="7"/>
  <c r="E27" i="7"/>
  <c r="D27" i="7"/>
  <c r="C27" i="7"/>
  <c r="B27" i="7"/>
  <c r="K26" i="7"/>
  <c r="H26" i="7"/>
  <c r="G26" i="7"/>
  <c r="I26" i="7"/>
  <c r="F26" i="7"/>
  <c r="E26" i="7"/>
  <c r="D26" i="7"/>
  <c r="C26" i="7"/>
  <c r="B26" i="7"/>
  <c r="H25" i="7"/>
  <c r="G25" i="7"/>
  <c r="I25" i="7"/>
  <c r="E25" i="7"/>
  <c r="D25" i="7"/>
  <c r="C25" i="7"/>
  <c r="B25" i="7"/>
  <c r="H24" i="7"/>
  <c r="I24" i="7"/>
  <c r="G24" i="7"/>
  <c r="E24" i="7"/>
  <c r="D24" i="7"/>
  <c r="C24" i="7"/>
  <c r="B24" i="7"/>
  <c r="I23" i="7"/>
  <c r="H23" i="7"/>
  <c r="G23" i="7"/>
  <c r="E23" i="7"/>
  <c r="D23" i="7"/>
  <c r="C23" i="7"/>
  <c r="B23" i="7"/>
  <c r="H22" i="7"/>
  <c r="G22" i="7"/>
  <c r="I22" i="7"/>
  <c r="K22" i="7"/>
  <c r="F22" i="7"/>
  <c r="E22" i="7"/>
  <c r="D22" i="7"/>
  <c r="C22" i="7"/>
  <c r="B22" i="7"/>
  <c r="H21" i="7"/>
  <c r="G21" i="7"/>
  <c r="I21" i="7"/>
  <c r="E21" i="7"/>
  <c r="D21" i="7"/>
  <c r="C21" i="7"/>
  <c r="B21" i="7"/>
  <c r="H20" i="7"/>
  <c r="I20" i="7"/>
  <c r="G20" i="7"/>
  <c r="E20" i="7"/>
  <c r="D20" i="7"/>
  <c r="C20" i="7"/>
  <c r="B20" i="7"/>
  <c r="I19" i="7"/>
  <c r="H19" i="7"/>
  <c r="G19" i="7"/>
  <c r="E19" i="7"/>
  <c r="D19" i="7"/>
  <c r="C19" i="7"/>
  <c r="B19" i="7"/>
  <c r="H18" i="7"/>
  <c r="G18" i="7"/>
  <c r="I18" i="7"/>
  <c r="K18" i="7"/>
  <c r="F18" i="7"/>
  <c r="E18" i="7"/>
  <c r="D18" i="7"/>
  <c r="C18" i="7"/>
  <c r="B18" i="7"/>
  <c r="H17" i="7"/>
  <c r="G17" i="7"/>
  <c r="I17" i="7"/>
  <c r="E17" i="7"/>
  <c r="D17" i="7"/>
  <c r="C17" i="7"/>
  <c r="B17" i="7"/>
  <c r="H16" i="7"/>
  <c r="I16" i="7"/>
  <c r="G16" i="7"/>
  <c r="E16" i="7"/>
  <c r="D16" i="7"/>
  <c r="C16" i="7"/>
  <c r="B16" i="7"/>
  <c r="K15" i="7"/>
  <c r="I15" i="7"/>
  <c r="H15" i="7"/>
  <c r="G15" i="7"/>
  <c r="F15" i="7"/>
  <c r="E15" i="7"/>
  <c r="D15" i="7"/>
  <c r="C15" i="7"/>
  <c r="B15" i="7"/>
  <c r="H14" i="7"/>
  <c r="G14" i="7"/>
  <c r="I14" i="7"/>
  <c r="K14" i="7"/>
  <c r="F14" i="7"/>
  <c r="E14" i="7"/>
  <c r="D14" i="7"/>
  <c r="C14" i="7"/>
  <c r="B14" i="7"/>
  <c r="H13" i="7"/>
  <c r="G13" i="7"/>
  <c r="I13" i="7"/>
  <c r="E13" i="7"/>
  <c r="D13" i="7"/>
  <c r="C13" i="7"/>
  <c r="B13" i="7"/>
  <c r="H12" i="7"/>
  <c r="I12" i="7"/>
  <c r="G12" i="7"/>
  <c r="E12" i="7"/>
  <c r="D12" i="7"/>
  <c r="C12" i="7"/>
  <c r="B12" i="7"/>
  <c r="I11" i="7"/>
  <c r="H11" i="7"/>
  <c r="G11" i="7"/>
  <c r="E11" i="7"/>
  <c r="D11" i="7"/>
  <c r="C11" i="7"/>
  <c r="B11" i="7"/>
  <c r="K107" i="9"/>
  <c r="I107" i="9"/>
  <c r="H107" i="9"/>
  <c r="G107" i="9"/>
  <c r="F107" i="9"/>
  <c r="E107" i="9"/>
  <c r="D107" i="9"/>
  <c r="C107" i="9"/>
  <c r="B107" i="9"/>
  <c r="H106" i="9"/>
  <c r="G106" i="9"/>
  <c r="F106" i="9"/>
  <c r="E106" i="9"/>
  <c r="D106" i="9"/>
  <c r="C106" i="9"/>
  <c r="B106" i="9"/>
  <c r="H105" i="9"/>
  <c r="G105" i="9"/>
  <c r="I105" i="9"/>
  <c r="E105" i="9"/>
  <c r="D105" i="9"/>
  <c r="K105" i="9"/>
  <c r="C105" i="9"/>
  <c r="B105" i="9"/>
  <c r="I104" i="9"/>
  <c r="H104" i="9"/>
  <c r="G104" i="9"/>
  <c r="E104" i="9"/>
  <c r="D104" i="9"/>
  <c r="K104" i="9"/>
  <c r="C104" i="9"/>
  <c r="B104" i="9"/>
  <c r="K103" i="9"/>
  <c r="I103" i="9"/>
  <c r="H103" i="9"/>
  <c r="G103" i="9"/>
  <c r="F103" i="9"/>
  <c r="E103" i="9"/>
  <c r="D103" i="9"/>
  <c r="C103" i="9"/>
  <c r="B103" i="9"/>
  <c r="H102" i="9"/>
  <c r="G102" i="9"/>
  <c r="I102" i="9"/>
  <c r="K102" i="9"/>
  <c r="F102" i="9"/>
  <c r="E102" i="9"/>
  <c r="D102" i="9"/>
  <c r="C102" i="9"/>
  <c r="B102" i="9"/>
  <c r="H101" i="9"/>
  <c r="G101" i="9"/>
  <c r="I101" i="9"/>
  <c r="E101" i="9"/>
  <c r="D101" i="9"/>
  <c r="C101" i="9"/>
  <c r="B101" i="9"/>
  <c r="H100" i="9"/>
  <c r="I100" i="9"/>
  <c r="G100" i="9"/>
  <c r="E100" i="9"/>
  <c r="D100" i="9"/>
  <c r="C100" i="9"/>
  <c r="B100" i="9"/>
  <c r="I99" i="9"/>
  <c r="H99" i="9"/>
  <c r="G99" i="9"/>
  <c r="E99" i="9"/>
  <c r="D99" i="9"/>
  <c r="C99" i="9"/>
  <c r="B99" i="9"/>
  <c r="H98" i="9"/>
  <c r="G98" i="9"/>
  <c r="I98" i="9"/>
  <c r="K98" i="9"/>
  <c r="F98" i="9"/>
  <c r="E98" i="9"/>
  <c r="D98" i="9"/>
  <c r="C98" i="9"/>
  <c r="B98" i="9"/>
  <c r="H97" i="9"/>
  <c r="G97" i="9"/>
  <c r="I97" i="9"/>
  <c r="E97" i="9"/>
  <c r="D97" i="9"/>
  <c r="K97" i="9"/>
  <c r="C97" i="9"/>
  <c r="B97" i="9"/>
  <c r="H96" i="9"/>
  <c r="I96" i="9"/>
  <c r="G96" i="9"/>
  <c r="E96" i="9"/>
  <c r="D96" i="9"/>
  <c r="C96" i="9"/>
  <c r="B96" i="9"/>
  <c r="K95" i="9"/>
  <c r="I95" i="9"/>
  <c r="H95" i="9"/>
  <c r="G95" i="9"/>
  <c r="F95" i="9"/>
  <c r="E95" i="9"/>
  <c r="D95" i="9"/>
  <c r="C95" i="9"/>
  <c r="B95" i="9"/>
  <c r="H94" i="9"/>
  <c r="G94" i="9"/>
  <c r="I94" i="9"/>
  <c r="K94" i="9"/>
  <c r="F94" i="9"/>
  <c r="E94" i="9"/>
  <c r="D94" i="9"/>
  <c r="C94" i="9"/>
  <c r="B94" i="9"/>
  <c r="H93" i="9"/>
  <c r="G93" i="9"/>
  <c r="I93" i="9"/>
  <c r="E93" i="9"/>
  <c r="D93" i="9"/>
  <c r="C93" i="9"/>
  <c r="B93" i="9"/>
  <c r="I92" i="9"/>
  <c r="H92" i="9"/>
  <c r="G92" i="9"/>
  <c r="E92" i="9"/>
  <c r="D92" i="9"/>
  <c r="K92" i="9"/>
  <c r="C92" i="9"/>
  <c r="B92" i="9"/>
  <c r="I91" i="9"/>
  <c r="H91" i="9"/>
  <c r="G91" i="9"/>
  <c r="E91" i="9"/>
  <c r="D91" i="9"/>
  <c r="C91" i="9"/>
  <c r="B91" i="9"/>
  <c r="H90" i="9"/>
  <c r="G90" i="9"/>
  <c r="I90" i="9"/>
  <c r="K90" i="9"/>
  <c r="F90" i="9"/>
  <c r="E90" i="9"/>
  <c r="D90" i="9"/>
  <c r="C90" i="9"/>
  <c r="B90" i="9"/>
  <c r="H89" i="9"/>
  <c r="G89" i="9"/>
  <c r="I89" i="9"/>
  <c r="E89" i="9"/>
  <c r="D89" i="9"/>
  <c r="C89" i="9"/>
  <c r="B89" i="9"/>
  <c r="H88" i="9"/>
  <c r="I88" i="9"/>
  <c r="G88" i="9"/>
  <c r="E88" i="9"/>
  <c r="D88" i="9"/>
  <c r="C88" i="9"/>
  <c r="B88" i="9"/>
  <c r="I87" i="9"/>
  <c r="H87" i="9"/>
  <c r="G87" i="9"/>
  <c r="E87" i="9"/>
  <c r="D87" i="9"/>
  <c r="C87" i="9"/>
  <c r="B87" i="9"/>
  <c r="K86" i="9"/>
  <c r="H86" i="9"/>
  <c r="G86" i="9"/>
  <c r="I86" i="9"/>
  <c r="F86" i="9"/>
  <c r="E86" i="9"/>
  <c r="D86" i="9"/>
  <c r="C86" i="9"/>
  <c r="B86" i="9"/>
  <c r="H85" i="9"/>
  <c r="G85" i="9"/>
  <c r="I85" i="9"/>
  <c r="E85" i="9"/>
  <c r="D85" i="9"/>
  <c r="C85" i="9"/>
  <c r="B85" i="9"/>
  <c r="H84" i="9"/>
  <c r="I84" i="9"/>
  <c r="G84" i="9"/>
  <c r="E84" i="9"/>
  <c r="D84" i="9"/>
  <c r="C84" i="9"/>
  <c r="B84" i="9"/>
  <c r="I83" i="9"/>
  <c r="H83" i="9"/>
  <c r="G83" i="9"/>
  <c r="E83" i="9"/>
  <c r="D83" i="9"/>
  <c r="C83" i="9"/>
  <c r="B83" i="9"/>
  <c r="K82" i="9"/>
  <c r="H82" i="9"/>
  <c r="G82" i="9"/>
  <c r="I82" i="9"/>
  <c r="F82" i="9"/>
  <c r="E82" i="9"/>
  <c r="D82" i="9"/>
  <c r="C82" i="9"/>
  <c r="B82" i="9"/>
  <c r="H81" i="9"/>
  <c r="G81" i="9"/>
  <c r="I81" i="9"/>
  <c r="E81" i="9"/>
  <c r="D81" i="9"/>
  <c r="C81" i="9"/>
  <c r="B81" i="9"/>
  <c r="H80" i="9"/>
  <c r="I80" i="9"/>
  <c r="G80" i="9"/>
  <c r="E80" i="9"/>
  <c r="D80" i="9"/>
  <c r="C80" i="9"/>
  <c r="B80" i="9"/>
  <c r="I79" i="9"/>
  <c r="H79" i="9"/>
  <c r="G79" i="9"/>
  <c r="E79" i="9"/>
  <c r="D79" i="9"/>
  <c r="C79" i="9"/>
  <c r="B79" i="9"/>
  <c r="H78" i="9"/>
  <c r="G78" i="9"/>
  <c r="I78" i="9"/>
  <c r="K78" i="9"/>
  <c r="F78" i="9"/>
  <c r="E78" i="9"/>
  <c r="D78" i="9"/>
  <c r="C78" i="9"/>
  <c r="B78" i="9"/>
  <c r="H77" i="9"/>
  <c r="G77" i="9"/>
  <c r="I77" i="9"/>
  <c r="E77" i="9"/>
  <c r="D77" i="9"/>
  <c r="K77" i="9"/>
  <c r="C77" i="9"/>
  <c r="B77" i="9"/>
  <c r="H76" i="9"/>
  <c r="I76" i="9"/>
  <c r="G76" i="9"/>
  <c r="E76" i="9"/>
  <c r="D76" i="9"/>
  <c r="C76" i="9"/>
  <c r="B76" i="9"/>
  <c r="I75" i="9"/>
  <c r="H75" i="9"/>
  <c r="G75" i="9"/>
  <c r="E75" i="9"/>
  <c r="D75" i="9"/>
  <c r="C75" i="9"/>
  <c r="B75" i="9"/>
  <c r="H74" i="9"/>
  <c r="G74" i="9"/>
  <c r="I74" i="9"/>
  <c r="K74" i="9"/>
  <c r="F74" i="9"/>
  <c r="E74" i="9"/>
  <c r="D74" i="9"/>
  <c r="C74" i="9"/>
  <c r="B74" i="9"/>
  <c r="H73" i="9"/>
  <c r="G73" i="9"/>
  <c r="I73" i="9"/>
  <c r="E73" i="9"/>
  <c r="D73" i="9"/>
  <c r="C73" i="9"/>
  <c r="B73" i="9"/>
  <c r="H72" i="9"/>
  <c r="I72" i="9"/>
  <c r="G72" i="9"/>
  <c r="E72" i="9"/>
  <c r="D72" i="9"/>
  <c r="C72" i="9"/>
  <c r="B72" i="9"/>
  <c r="I71" i="9"/>
  <c r="H71" i="9"/>
  <c r="G71" i="9"/>
  <c r="E71" i="9"/>
  <c r="D71" i="9"/>
  <c r="C71" i="9"/>
  <c r="B71" i="9"/>
  <c r="H70" i="9"/>
  <c r="G70" i="9"/>
  <c r="I70" i="9"/>
  <c r="K70" i="9"/>
  <c r="F70" i="9"/>
  <c r="E70" i="9"/>
  <c r="D70" i="9"/>
  <c r="C70" i="9"/>
  <c r="B70" i="9"/>
  <c r="H69" i="9"/>
  <c r="G69" i="9"/>
  <c r="I69" i="9"/>
  <c r="E69" i="9"/>
  <c r="D69" i="9"/>
  <c r="K69" i="9"/>
  <c r="C69" i="9"/>
  <c r="B69" i="9"/>
  <c r="H68" i="9"/>
  <c r="I68" i="9"/>
  <c r="G68" i="9"/>
  <c r="E68" i="9"/>
  <c r="D68" i="9"/>
  <c r="C68" i="9"/>
  <c r="B68" i="9"/>
  <c r="I67" i="9"/>
  <c r="H67" i="9"/>
  <c r="G67" i="9"/>
  <c r="E67" i="9"/>
  <c r="D67" i="9"/>
  <c r="C67" i="9"/>
  <c r="B67" i="9"/>
  <c r="H66" i="9"/>
  <c r="G66" i="9"/>
  <c r="I66" i="9"/>
  <c r="K66" i="9"/>
  <c r="F66" i="9"/>
  <c r="E66" i="9"/>
  <c r="D66" i="9"/>
  <c r="C66" i="9"/>
  <c r="B66" i="9"/>
  <c r="H65" i="9"/>
  <c r="G65" i="9"/>
  <c r="I65" i="9"/>
  <c r="E65" i="9"/>
  <c r="D65" i="9"/>
  <c r="K65" i="9"/>
  <c r="C65" i="9"/>
  <c r="B65" i="9"/>
  <c r="H64" i="9"/>
  <c r="I64" i="9"/>
  <c r="G64" i="9"/>
  <c r="E64" i="9"/>
  <c r="D64" i="9"/>
  <c r="C64" i="9"/>
  <c r="B64" i="9"/>
  <c r="I63" i="9"/>
  <c r="H63" i="9"/>
  <c r="G63" i="9"/>
  <c r="E63" i="9"/>
  <c r="D63" i="9"/>
  <c r="C63" i="9"/>
  <c r="B63" i="9"/>
  <c r="H62" i="9"/>
  <c r="G62" i="9"/>
  <c r="I62" i="9"/>
  <c r="K62" i="9"/>
  <c r="F62" i="9"/>
  <c r="E62" i="9"/>
  <c r="D62" i="9"/>
  <c r="C62" i="9"/>
  <c r="B62" i="9"/>
  <c r="H61" i="9"/>
  <c r="G61" i="9"/>
  <c r="I61" i="9"/>
  <c r="E61" i="9"/>
  <c r="D61" i="9"/>
  <c r="C61" i="9"/>
  <c r="B61" i="9"/>
  <c r="I60" i="9"/>
  <c r="H60" i="9"/>
  <c r="G60" i="9"/>
  <c r="E60" i="9"/>
  <c r="D60" i="9"/>
  <c r="K60" i="9"/>
  <c r="C60" i="9"/>
  <c r="B60" i="9"/>
  <c r="I59" i="9"/>
  <c r="H59" i="9"/>
  <c r="G59" i="9"/>
  <c r="E59" i="9"/>
  <c r="D59" i="9"/>
  <c r="C59" i="9"/>
  <c r="B59" i="9"/>
  <c r="K58" i="9"/>
  <c r="H58" i="9"/>
  <c r="G58" i="9"/>
  <c r="I58" i="9"/>
  <c r="F58" i="9"/>
  <c r="E58" i="9"/>
  <c r="D58" i="9"/>
  <c r="C58" i="9"/>
  <c r="B58" i="9"/>
  <c r="H57" i="9"/>
  <c r="G57" i="9"/>
  <c r="I57" i="9"/>
  <c r="E57" i="9"/>
  <c r="D57" i="9"/>
  <c r="C57" i="9"/>
  <c r="B57" i="9"/>
  <c r="H56" i="9"/>
  <c r="I56" i="9"/>
  <c r="G56" i="9"/>
  <c r="E56" i="9"/>
  <c r="D56" i="9"/>
  <c r="C56" i="9"/>
  <c r="B56" i="9"/>
  <c r="I55" i="9"/>
  <c r="H55" i="9"/>
  <c r="G55" i="9"/>
  <c r="E55" i="9"/>
  <c r="D55" i="9"/>
  <c r="C55" i="9"/>
  <c r="B55" i="9"/>
  <c r="H54" i="9"/>
  <c r="G54" i="9"/>
  <c r="I54" i="9"/>
  <c r="K54" i="9"/>
  <c r="F54" i="9"/>
  <c r="E54" i="9"/>
  <c r="D54" i="9"/>
  <c r="C54" i="9"/>
  <c r="B54" i="9"/>
  <c r="H53" i="9"/>
  <c r="G53" i="9"/>
  <c r="I53" i="9"/>
  <c r="E53" i="9"/>
  <c r="D53" i="9"/>
  <c r="C53" i="9"/>
  <c r="B53" i="9"/>
  <c r="H52" i="9"/>
  <c r="I52" i="9"/>
  <c r="G52" i="9"/>
  <c r="E52" i="9"/>
  <c r="D52" i="9"/>
  <c r="C52" i="9"/>
  <c r="B52" i="9"/>
  <c r="I51" i="9"/>
  <c r="H51" i="9"/>
  <c r="G51" i="9"/>
  <c r="E51" i="9"/>
  <c r="K51" i="9"/>
  <c r="D51" i="9"/>
  <c r="C51" i="9"/>
  <c r="B51" i="9"/>
  <c r="H50" i="9"/>
  <c r="G50" i="9"/>
  <c r="I50" i="9"/>
  <c r="K50" i="9"/>
  <c r="F50" i="9"/>
  <c r="E50" i="9"/>
  <c r="D50" i="9"/>
  <c r="C50" i="9"/>
  <c r="B50" i="9"/>
  <c r="H49" i="9"/>
  <c r="G49" i="9"/>
  <c r="I49" i="9"/>
  <c r="E49" i="9"/>
  <c r="D49" i="9"/>
  <c r="C49" i="9"/>
  <c r="B49" i="9"/>
  <c r="I48" i="9"/>
  <c r="H48" i="9"/>
  <c r="G48" i="9"/>
  <c r="E48" i="9"/>
  <c r="D48" i="9"/>
  <c r="K48" i="9"/>
  <c r="C48" i="9"/>
  <c r="B48" i="9"/>
  <c r="K47" i="9"/>
  <c r="I47" i="9"/>
  <c r="H47" i="9"/>
  <c r="G47" i="9"/>
  <c r="F47" i="9"/>
  <c r="E47" i="9"/>
  <c r="D47" i="9"/>
  <c r="C47" i="9"/>
  <c r="B47" i="9"/>
  <c r="H46" i="9"/>
  <c r="G46" i="9"/>
  <c r="I46" i="9"/>
  <c r="K46" i="9"/>
  <c r="F46" i="9"/>
  <c r="E46" i="9"/>
  <c r="D46" i="9"/>
  <c r="C46" i="9"/>
  <c r="B46" i="9"/>
  <c r="H45" i="9"/>
  <c r="G45" i="9"/>
  <c r="I45" i="9"/>
  <c r="E45" i="9"/>
  <c r="D45" i="9"/>
  <c r="K45" i="9"/>
  <c r="C45" i="9"/>
  <c r="B45" i="9"/>
  <c r="H44" i="9"/>
  <c r="I44" i="9"/>
  <c r="G44" i="9"/>
  <c r="E44" i="9"/>
  <c r="D44" i="9"/>
  <c r="C44" i="9"/>
  <c r="B44" i="9"/>
  <c r="K43" i="9"/>
  <c r="I43" i="9"/>
  <c r="H43" i="9"/>
  <c r="G43" i="9"/>
  <c r="F43" i="9"/>
  <c r="E43" i="9"/>
  <c r="D43" i="9"/>
  <c r="C43" i="9"/>
  <c r="B43" i="9"/>
  <c r="H42" i="9"/>
  <c r="G42" i="9"/>
  <c r="I42" i="9"/>
  <c r="K42" i="9"/>
  <c r="F42" i="9"/>
  <c r="E42" i="9"/>
  <c r="D42" i="9"/>
  <c r="C42" i="9"/>
  <c r="B42" i="9"/>
  <c r="H41" i="9"/>
  <c r="G41" i="9"/>
  <c r="I41" i="9"/>
  <c r="E41" i="9"/>
  <c r="D41" i="9"/>
  <c r="C41" i="9"/>
  <c r="B41" i="9"/>
  <c r="H40" i="9"/>
  <c r="I40" i="9"/>
  <c r="G40" i="9"/>
  <c r="E40" i="9"/>
  <c r="D40" i="9"/>
  <c r="C40" i="9"/>
  <c r="B40" i="9"/>
  <c r="I39" i="9"/>
  <c r="H39" i="9"/>
  <c r="G39" i="9"/>
  <c r="E39" i="9"/>
  <c r="D39" i="9"/>
  <c r="C39" i="9"/>
  <c r="B39" i="9"/>
  <c r="K38" i="9"/>
  <c r="H38" i="9"/>
  <c r="G38" i="9"/>
  <c r="I38" i="9"/>
  <c r="F38" i="9"/>
  <c r="E38" i="9"/>
  <c r="D38" i="9"/>
  <c r="C38" i="9"/>
  <c r="B38" i="9"/>
  <c r="H37" i="9"/>
  <c r="G37" i="9"/>
  <c r="I37" i="9"/>
  <c r="E37" i="9"/>
  <c r="D37" i="9"/>
  <c r="C37" i="9"/>
  <c r="B37" i="9"/>
  <c r="I36" i="9"/>
  <c r="H36" i="9"/>
  <c r="G36" i="9"/>
  <c r="E36" i="9"/>
  <c r="D36" i="9"/>
  <c r="K36" i="9"/>
  <c r="C36" i="9"/>
  <c r="B36" i="9"/>
  <c r="K35" i="9"/>
  <c r="I35" i="9"/>
  <c r="H35" i="9"/>
  <c r="G35" i="9"/>
  <c r="F35" i="9"/>
  <c r="E35" i="9"/>
  <c r="D35" i="9"/>
  <c r="C35" i="9"/>
  <c r="B35" i="9"/>
  <c r="H34" i="9"/>
  <c r="G34" i="9"/>
  <c r="I34" i="9"/>
  <c r="K34" i="9"/>
  <c r="F34" i="9"/>
  <c r="E34" i="9"/>
  <c r="D34" i="9"/>
  <c r="C34" i="9"/>
  <c r="B34" i="9"/>
  <c r="H33" i="9"/>
  <c r="G33" i="9"/>
  <c r="I33" i="9"/>
  <c r="E33" i="9"/>
  <c r="D33" i="9"/>
  <c r="C33" i="9"/>
  <c r="B33" i="9"/>
  <c r="H32" i="9"/>
  <c r="I32" i="9"/>
  <c r="G32" i="9"/>
  <c r="E32" i="9"/>
  <c r="D32" i="9"/>
  <c r="C32" i="9"/>
  <c r="B32" i="9"/>
  <c r="K31" i="9"/>
  <c r="I31" i="9"/>
  <c r="H31" i="9"/>
  <c r="G31" i="9"/>
  <c r="F31" i="9"/>
  <c r="E31" i="9"/>
  <c r="D31" i="9"/>
  <c r="C31" i="9"/>
  <c r="B31" i="9"/>
  <c r="K30" i="9"/>
  <c r="H30" i="9"/>
  <c r="G30" i="9"/>
  <c r="I30" i="9"/>
  <c r="F30" i="9"/>
  <c r="E30" i="9"/>
  <c r="D30" i="9"/>
  <c r="C30" i="9"/>
  <c r="B30" i="9"/>
  <c r="H29" i="9"/>
  <c r="G29" i="9"/>
  <c r="I29" i="9"/>
  <c r="E29" i="9"/>
  <c r="D29" i="9"/>
  <c r="C29" i="9"/>
  <c r="B29" i="9"/>
  <c r="H28" i="9"/>
  <c r="I28" i="9"/>
  <c r="G28" i="9"/>
  <c r="E28" i="9"/>
  <c r="D28" i="9"/>
  <c r="C28" i="9"/>
  <c r="B28" i="9"/>
  <c r="I27" i="9"/>
  <c r="H27" i="9"/>
  <c r="G27" i="9"/>
  <c r="E27" i="9"/>
  <c r="D27" i="9"/>
  <c r="C27" i="9"/>
  <c r="B27" i="9"/>
  <c r="K26" i="9"/>
  <c r="H26" i="9"/>
  <c r="G26" i="9"/>
  <c r="I26" i="9"/>
  <c r="F26" i="9"/>
  <c r="E26" i="9"/>
  <c r="D26" i="9"/>
  <c r="C26" i="9"/>
  <c r="B26" i="9"/>
  <c r="H25" i="9"/>
  <c r="G25" i="9"/>
  <c r="I25" i="9"/>
  <c r="E25" i="9"/>
  <c r="D25" i="9"/>
  <c r="C25" i="9"/>
  <c r="B25" i="9"/>
  <c r="H24" i="9"/>
  <c r="I24" i="9"/>
  <c r="G24" i="9"/>
  <c r="E24" i="9"/>
  <c r="D24" i="9"/>
  <c r="C24" i="9"/>
  <c r="B24" i="9"/>
  <c r="I23" i="9"/>
  <c r="H23" i="9"/>
  <c r="G23" i="9"/>
  <c r="E23" i="9"/>
  <c r="D23" i="9"/>
  <c r="C23" i="9"/>
  <c r="B23" i="9"/>
  <c r="H22" i="9"/>
  <c r="G22" i="9"/>
  <c r="I22" i="9"/>
  <c r="K22" i="9"/>
  <c r="F22" i="9"/>
  <c r="E22" i="9"/>
  <c r="D22" i="9"/>
  <c r="C22" i="9"/>
  <c r="B22" i="9"/>
  <c r="H21" i="9"/>
  <c r="G21" i="9"/>
  <c r="I21" i="9"/>
  <c r="E21" i="9"/>
  <c r="D21" i="9"/>
  <c r="C21" i="9"/>
  <c r="B21" i="9"/>
  <c r="H20" i="9"/>
  <c r="I20" i="9"/>
  <c r="G20" i="9"/>
  <c r="E20" i="9"/>
  <c r="D20" i="9"/>
  <c r="C20" i="9"/>
  <c r="B20" i="9"/>
  <c r="I19" i="9"/>
  <c r="H19" i="9"/>
  <c r="G19" i="9"/>
  <c r="E19" i="9"/>
  <c r="D19" i="9"/>
  <c r="C19" i="9"/>
  <c r="B19" i="9"/>
  <c r="H18" i="9"/>
  <c r="G18" i="9"/>
  <c r="I18" i="9"/>
  <c r="K18" i="9"/>
  <c r="F18" i="9"/>
  <c r="E18" i="9"/>
  <c r="D18" i="9"/>
  <c r="C18" i="9"/>
  <c r="B18" i="9"/>
  <c r="H17" i="9"/>
  <c r="G17" i="9"/>
  <c r="I17" i="9"/>
  <c r="E17" i="9"/>
  <c r="D17" i="9"/>
  <c r="C17" i="9"/>
  <c r="B17" i="9"/>
  <c r="H16" i="9"/>
  <c r="I16" i="9"/>
  <c r="G16" i="9"/>
  <c r="E16" i="9"/>
  <c r="D16" i="9"/>
  <c r="C16" i="9"/>
  <c r="B16" i="9"/>
  <c r="K15" i="9"/>
  <c r="I15" i="9"/>
  <c r="H15" i="9"/>
  <c r="G15" i="9"/>
  <c r="F15" i="9"/>
  <c r="E15" i="9"/>
  <c r="D15" i="9"/>
  <c r="C15" i="9"/>
  <c r="B15" i="9"/>
  <c r="H14" i="9"/>
  <c r="G14" i="9"/>
  <c r="I14" i="9"/>
  <c r="K14" i="9"/>
  <c r="F14" i="9"/>
  <c r="E14" i="9"/>
  <c r="D14" i="9"/>
  <c r="C14" i="9"/>
  <c r="B14" i="9"/>
  <c r="H13" i="9"/>
  <c r="G13" i="9"/>
  <c r="I13" i="9"/>
  <c r="E13" i="9"/>
  <c r="D13" i="9"/>
  <c r="C13" i="9"/>
  <c r="B13" i="9"/>
  <c r="H12" i="9"/>
  <c r="I12" i="9"/>
  <c r="G12" i="9"/>
  <c r="E12" i="9"/>
  <c r="D12" i="9"/>
  <c r="C12" i="9"/>
  <c r="B12" i="9"/>
  <c r="I11" i="9"/>
  <c r="H11" i="9"/>
  <c r="G11" i="9"/>
  <c r="E11" i="9"/>
  <c r="D11" i="9"/>
  <c r="C11" i="9"/>
  <c r="B11" i="9"/>
  <c r="I107" i="11"/>
  <c r="H107" i="11"/>
  <c r="G107" i="11"/>
  <c r="E107" i="11"/>
  <c r="D107" i="11"/>
  <c r="K107" i="11"/>
  <c r="C107" i="11"/>
  <c r="B107" i="11"/>
  <c r="I106" i="11"/>
  <c r="H106" i="11"/>
  <c r="G106" i="11"/>
  <c r="E106" i="11"/>
  <c r="D106" i="11"/>
  <c r="C106" i="11"/>
  <c r="B106" i="11"/>
  <c r="H105" i="11"/>
  <c r="G105" i="11"/>
  <c r="I105" i="11"/>
  <c r="F105" i="11"/>
  <c r="E105" i="11"/>
  <c r="D105" i="11"/>
  <c r="K105" i="11"/>
  <c r="C105" i="11"/>
  <c r="B105" i="11"/>
  <c r="H104" i="11"/>
  <c r="G104" i="11"/>
  <c r="I104" i="11"/>
  <c r="E104" i="11"/>
  <c r="D104" i="11"/>
  <c r="C104" i="11"/>
  <c r="B104" i="11"/>
  <c r="H103" i="11"/>
  <c r="I103" i="11"/>
  <c r="G103" i="11"/>
  <c r="E103" i="11"/>
  <c r="D103" i="11"/>
  <c r="K103" i="11"/>
  <c r="C103" i="11"/>
  <c r="B103" i="11"/>
  <c r="I102" i="11"/>
  <c r="H102" i="11"/>
  <c r="G102" i="11"/>
  <c r="E102" i="11"/>
  <c r="D102" i="11"/>
  <c r="C102" i="11"/>
  <c r="B102" i="11"/>
  <c r="H101" i="11"/>
  <c r="G101" i="11"/>
  <c r="I101" i="11"/>
  <c r="K101" i="11"/>
  <c r="F101" i="11"/>
  <c r="E101" i="11"/>
  <c r="D101" i="11"/>
  <c r="C101" i="11"/>
  <c r="B101" i="11"/>
  <c r="H100" i="11"/>
  <c r="G100" i="11"/>
  <c r="I100" i="11"/>
  <c r="E100" i="11"/>
  <c r="D100" i="11"/>
  <c r="C100" i="11"/>
  <c r="B100" i="11"/>
  <c r="H99" i="11"/>
  <c r="I99" i="11"/>
  <c r="G99" i="11"/>
  <c r="E99" i="11"/>
  <c r="D99" i="11"/>
  <c r="C99" i="11"/>
  <c r="B99" i="11"/>
  <c r="I98" i="11"/>
  <c r="H98" i="11"/>
  <c r="G98" i="11"/>
  <c r="E98" i="11"/>
  <c r="D98" i="11"/>
  <c r="C98" i="11"/>
  <c r="B98" i="11"/>
  <c r="K97" i="11"/>
  <c r="H97" i="11"/>
  <c r="G97" i="11"/>
  <c r="I97" i="11"/>
  <c r="F97" i="11"/>
  <c r="E97" i="11"/>
  <c r="D97" i="11"/>
  <c r="C97" i="11"/>
  <c r="B97" i="11"/>
  <c r="H96" i="11"/>
  <c r="G96" i="11"/>
  <c r="I96" i="11"/>
  <c r="E96" i="11"/>
  <c r="D96" i="11"/>
  <c r="C96" i="11"/>
  <c r="B96" i="11"/>
  <c r="H95" i="11"/>
  <c r="I95" i="11"/>
  <c r="G95" i="11"/>
  <c r="E95" i="11"/>
  <c r="D95" i="11"/>
  <c r="C95" i="11"/>
  <c r="B95" i="11"/>
  <c r="I94" i="11"/>
  <c r="H94" i="11"/>
  <c r="G94" i="11"/>
  <c r="E94" i="11"/>
  <c r="D94" i="11"/>
  <c r="C94" i="11"/>
  <c r="B94" i="11"/>
  <c r="H93" i="11"/>
  <c r="G93" i="11"/>
  <c r="I93" i="11"/>
  <c r="K93" i="11"/>
  <c r="F93" i="11"/>
  <c r="E93" i="11"/>
  <c r="D93" i="11"/>
  <c r="C93" i="11"/>
  <c r="B93" i="11"/>
  <c r="H92" i="11"/>
  <c r="G92" i="11"/>
  <c r="I92" i="11"/>
  <c r="E92" i="11"/>
  <c r="D92" i="11"/>
  <c r="K92" i="11"/>
  <c r="C92" i="11"/>
  <c r="B92" i="11"/>
  <c r="H91" i="11"/>
  <c r="I91" i="11"/>
  <c r="G91" i="11"/>
  <c r="E91" i="11"/>
  <c r="D91" i="11"/>
  <c r="C91" i="11"/>
  <c r="B91" i="11"/>
  <c r="I90" i="11"/>
  <c r="H90" i="11"/>
  <c r="G90" i="11"/>
  <c r="E90" i="11"/>
  <c r="D90" i="11"/>
  <c r="C90" i="11"/>
  <c r="B90" i="11"/>
  <c r="H89" i="11"/>
  <c r="G89" i="11"/>
  <c r="I89" i="11"/>
  <c r="K89" i="11"/>
  <c r="F89" i="11"/>
  <c r="E89" i="11"/>
  <c r="D89" i="11"/>
  <c r="C89" i="11"/>
  <c r="B89" i="11"/>
  <c r="H88" i="11"/>
  <c r="G88" i="11"/>
  <c r="I88" i="11"/>
  <c r="E88" i="11"/>
  <c r="D88" i="11"/>
  <c r="C88" i="11"/>
  <c r="B88" i="11"/>
  <c r="H87" i="11"/>
  <c r="I87" i="11"/>
  <c r="G87" i="11"/>
  <c r="E87" i="11"/>
  <c r="D87" i="11"/>
  <c r="C87" i="11"/>
  <c r="B87" i="11"/>
  <c r="I86" i="11"/>
  <c r="H86" i="11"/>
  <c r="G86" i="11"/>
  <c r="E86" i="11"/>
  <c r="D86" i="11"/>
  <c r="C86" i="11"/>
  <c r="B86" i="11"/>
  <c r="H85" i="11"/>
  <c r="G85" i="11"/>
  <c r="I85" i="11"/>
  <c r="K85" i="11"/>
  <c r="F85" i="11"/>
  <c r="E85" i="11"/>
  <c r="D85" i="11"/>
  <c r="C85" i="11"/>
  <c r="B85" i="11"/>
  <c r="H84" i="11"/>
  <c r="G84" i="11"/>
  <c r="I84" i="11"/>
  <c r="E84" i="11"/>
  <c r="D84" i="11"/>
  <c r="C84" i="11"/>
  <c r="B84" i="11"/>
  <c r="H83" i="11"/>
  <c r="I83" i="11"/>
  <c r="G83" i="11"/>
  <c r="E83" i="11"/>
  <c r="D83" i="11"/>
  <c r="C83" i="11"/>
  <c r="B83" i="11"/>
  <c r="I82" i="11"/>
  <c r="H82" i="11"/>
  <c r="G82" i="11"/>
  <c r="E82" i="11"/>
  <c r="D82" i="11"/>
  <c r="C82" i="11"/>
  <c r="B82" i="11"/>
  <c r="H81" i="11"/>
  <c r="G81" i="11"/>
  <c r="I81" i="11"/>
  <c r="K81" i="11"/>
  <c r="F81" i="11"/>
  <c r="E81" i="11"/>
  <c r="D81" i="11"/>
  <c r="C81" i="11"/>
  <c r="B81" i="11"/>
  <c r="H80" i="11"/>
  <c r="G80" i="11"/>
  <c r="I80" i="11"/>
  <c r="E80" i="11"/>
  <c r="D80" i="11"/>
  <c r="C80" i="11"/>
  <c r="B80" i="11"/>
  <c r="H79" i="11"/>
  <c r="I79" i="11"/>
  <c r="G79" i="11"/>
  <c r="E79" i="11"/>
  <c r="D79" i="11"/>
  <c r="C79" i="11"/>
  <c r="B79" i="11"/>
  <c r="I78" i="11"/>
  <c r="H78" i="11"/>
  <c r="G78" i="11"/>
  <c r="E78" i="11"/>
  <c r="D78" i="11"/>
  <c r="C78" i="11"/>
  <c r="B78" i="11"/>
  <c r="K77" i="11"/>
  <c r="H77" i="11"/>
  <c r="G77" i="11"/>
  <c r="I77" i="11"/>
  <c r="F77" i="11"/>
  <c r="E77" i="11"/>
  <c r="D77" i="11"/>
  <c r="C77" i="11"/>
  <c r="B77" i="11"/>
  <c r="H76" i="11"/>
  <c r="G76" i="11"/>
  <c r="I76" i="11"/>
  <c r="E76" i="11"/>
  <c r="D76" i="11"/>
  <c r="C76" i="11"/>
  <c r="B76" i="11"/>
  <c r="H75" i="11"/>
  <c r="I75" i="11"/>
  <c r="G75" i="11"/>
  <c r="E75" i="11"/>
  <c r="D75" i="11"/>
  <c r="C75" i="11"/>
  <c r="B75" i="11"/>
  <c r="I74" i="11"/>
  <c r="H74" i="11"/>
  <c r="G74" i="11"/>
  <c r="E74" i="11"/>
  <c r="D74" i="11"/>
  <c r="C74" i="11"/>
  <c r="B74" i="11"/>
  <c r="H73" i="11"/>
  <c r="G73" i="11"/>
  <c r="I73" i="11"/>
  <c r="K73" i="11"/>
  <c r="F73" i="11"/>
  <c r="E73" i="11"/>
  <c r="D73" i="11"/>
  <c r="C73" i="11"/>
  <c r="B73" i="11"/>
  <c r="H72" i="11"/>
  <c r="G72" i="11"/>
  <c r="I72" i="11"/>
  <c r="E72" i="11"/>
  <c r="D72" i="11"/>
  <c r="C72" i="11"/>
  <c r="B72" i="11"/>
  <c r="H71" i="11"/>
  <c r="I71" i="11"/>
  <c r="G71" i="11"/>
  <c r="E71" i="11"/>
  <c r="D71" i="11"/>
  <c r="C71" i="11"/>
  <c r="B71" i="11"/>
  <c r="I70" i="11"/>
  <c r="H70" i="11"/>
  <c r="G70" i="11"/>
  <c r="E70" i="11"/>
  <c r="D70" i="11"/>
  <c r="C70" i="11"/>
  <c r="B70" i="11"/>
  <c r="K69" i="11"/>
  <c r="H69" i="11"/>
  <c r="G69" i="11"/>
  <c r="I69" i="11"/>
  <c r="F69" i="11"/>
  <c r="E69" i="11"/>
  <c r="D69" i="11"/>
  <c r="C69" i="11"/>
  <c r="B69" i="11"/>
  <c r="H68" i="11"/>
  <c r="G68" i="11"/>
  <c r="I68" i="11"/>
  <c r="E68" i="11"/>
  <c r="D68" i="11"/>
  <c r="C68" i="11"/>
  <c r="B68" i="11"/>
  <c r="H67" i="11"/>
  <c r="I67" i="11"/>
  <c r="G67" i="11"/>
  <c r="E67" i="11"/>
  <c r="D67" i="11"/>
  <c r="C67" i="11"/>
  <c r="B67" i="11"/>
  <c r="I66" i="11"/>
  <c r="H66" i="11"/>
  <c r="G66" i="11"/>
  <c r="E66" i="11"/>
  <c r="D66" i="11"/>
  <c r="C66" i="11"/>
  <c r="B66" i="11"/>
  <c r="H65" i="11"/>
  <c r="G65" i="11"/>
  <c r="I65" i="11"/>
  <c r="K65" i="11"/>
  <c r="F65" i="11"/>
  <c r="E65" i="11"/>
  <c r="D65" i="11"/>
  <c r="C65" i="11"/>
  <c r="B65" i="11"/>
  <c r="H64" i="11"/>
  <c r="G64" i="11"/>
  <c r="I64" i="11"/>
  <c r="E64" i="11"/>
  <c r="D64" i="11"/>
  <c r="C64" i="11"/>
  <c r="B64" i="11"/>
  <c r="H63" i="11"/>
  <c r="I63" i="11"/>
  <c r="G63" i="11"/>
  <c r="E63" i="11"/>
  <c r="D63" i="11"/>
  <c r="C63" i="11"/>
  <c r="B63" i="11"/>
  <c r="I62" i="11"/>
  <c r="H62" i="11"/>
  <c r="G62" i="11"/>
  <c r="E62" i="11"/>
  <c r="D62" i="11"/>
  <c r="C62" i="11"/>
  <c r="B62" i="11"/>
  <c r="H61" i="11"/>
  <c r="G61" i="11"/>
  <c r="I61" i="11"/>
  <c r="K61" i="11"/>
  <c r="F61" i="11"/>
  <c r="E61" i="11"/>
  <c r="D61" i="11"/>
  <c r="C61" i="11"/>
  <c r="B61" i="11"/>
  <c r="H60" i="11"/>
  <c r="G60" i="11"/>
  <c r="I60" i="11"/>
  <c r="E60" i="11"/>
  <c r="D60" i="11"/>
  <c r="K60" i="11"/>
  <c r="C60" i="11"/>
  <c r="B60" i="11"/>
  <c r="H59" i="11"/>
  <c r="I59" i="11"/>
  <c r="G59" i="11"/>
  <c r="E59" i="11"/>
  <c r="D59" i="11"/>
  <c r="C59" i="11"/>
  <c r="B59" i="11"/>
  <c r="I58" i="11"/>
  <c r="H58" i="11"/>
  <c r="G58" i="11"/>
  <c r="E58" i="11"/>
  <c r="D58" i="11"/>
  <c r="C58" i="11"/>
  <c r="B58" i="11"/>
  <c r="H57" i="11"/>
  <c r="G57" i="11"/>
  <c r="I57" i="11"/>
  <c r="K57" i="11"/>
  <c r="F57" i="11"/>
  <c r="E57" i="11"/>
  <c r="D57" i="11"/>
  <c r="C57" i="11"/>
  <c r="B57" i="11"/>
  <c r="H56" i="11"/>
  <c r="G56" i="11"/>
  <c r="I56" i="11"/>
  <c r="E56" i="11"/>
  <c r="D56" i="11"/>
  <c r="C56" i="11"/>
  <c r="B56" i="11"/>
  <c r="H55" i="11"/>
  <c r="I55" i="11"/>
  <c r="G55" i="11"/>
  <c r="E55" i="11"/>
  <c r="D55" i="11"/>
  <c r="C55" i="11"/>
  <c r="B55" i="11"/>
  <c r="I54" i="11"/>
  <c r="H54" i="11"/>
  <c r="G54" i="11"/>
  <c r="E54" i="11"/>
  <c r="D54" i="11"/>
  <c r="C54" i="11"/>
  <c r="B54" i="11"/>
  <c r="H53" i="11"/>
  <c r="G53" i="11"/>
  <c r="I53" i="11"/>
  <c r="K53" i="11"/>
  <c r="F53" i="11"/>
  <c r="E53" i="11"/>
  <c r="D53" i="11"/>
  <c r="C53" i="11"/>
  <c r="B53" i="11"/>
  <c r="H52" i="11"/>
  <c r="G52" i="11"/>
  <c r="I52" i="11"/>
  <c r="E52" i="11"/>
  <c r="D52" i="11"/>
  <c r="C52" i="11"/>
  <c r="B52" i="11"/>
  <c r="I51" i="11"/>
  <c r="H51" i="11"/>
  <c r="G51" i="11"/>
  <c r="E51" i="11"/>
  <c r="D51" i="11"/>
  <c r="K51" i="11"/>
  <c r="C51" i="11"/>
  <c r="B51" i="11"/>
  <c r="I50" i="11"/>
  <c r="H50" i="11"/>
  <c r="G50" i="11"/>
  <c r="E50" i="11"/>
  <c r="D50" i="11"/>
  <c r="C50" i="11"/>
  <c r="B50" i="11"/>
  <c r="H49" i="11"/>
  <c r="G49" i="11"/>
  <c r="I49" i="11"/>
  <c r="K49" i="11"/>
  <c r="F49" i="11"/>
  <c r="E49" i="11"/>
  <c r="D49" i="11"/>
  <c r="C49" i="11"/>
  <c r="B49" i="11"/>
  <c r="H48" i="11"/>
  <c r="G48" i="11"/>
  <c r="I48" i="11"/>
  <c r="E48" i="11"/>
  <c r="D48" i="11"/>
  <c r="K48" i="11"/>
  <c r="C48" i="11"/>
  <c r="B48" i="11"/>
  <c r="H47" i="11"/>
  <c r="I47" i="11"/>
  <c r="G47" i="11"/>
  <c r="E47" i="11"/>
  <c r="D47" i="11"/>
  <c r="C47" i="11"/>
  <c r="B47" i="11"/>
  <c r="I46" i="11"/>
  <c r="H46" i="11"/>
  <c r="G46" i="11"/>
  <c r="E46" i="11"/>
  <c r="D46" i="11"/>
  <c r="C46" i="11"/>
  <c r="B46" i="11"/>
  <c r="H45" i="11"/>
  <c r="G45" i="11"/>
  <c r="I45" i="11"/>
  <c r="K45" i="11"/>
  <c r="F45" i="11"/>
  <c r="E45" i="11"/>
  <c r="D45" i="11"/>
  <c r="C45" i="11"/>
  <c r="B45" i="11"/>
  <c r="H44" i="11"/>
  <c r="G44" i="11"/>
  <c r="I44" i="11"/>
  <c r="E44" i="11"/>
  <c r="D44" i="11"/>
  <c r="C44" i="11"/>
  <c r="B44" i="11"/>
  <c r="I43" i="11"/>
  <c r="H43" i="11"/>
  <c r="G43" i="11"/>
  <c r="E43" i="11"/>
  <c r="D43" i="11"/>
  <c r="K43" i="11"/>
  <c r="C43" i="11"/>
  <c r="B43" i="11"/>
  <c r="I42" i="11"/>
  <c r="H42" i="11"/>
  <c r="G42" i="11"/>
  <c r="E42" i="11"/>
  <c r="D42" i="11"/>
  <c r="C42" i="11"/>
  <c r="B42" i="11"/>
  <c r="H41" i="11"/>
  <c r="G41" i="11"/>
  <c r="I41" i="11"/>
  <c r="K41" i="11"/>
  <c r="F41" i="11"/>
  <c r="E41" i="11"/>
  <c r="D41" i="11"/>
  <c r="C41" i="11"/>
  <c r="B41" i="11"/>
  <c r="H40" i="11"/>
  <c r="G40" i="11"/>
  <c r="I40" i="11"/>
  <c r="E40" i="11"/>
  <c r="D40" i="11"/>
  <c r="C40" i="11"/>
  <c r="B40" i="11"/>
  <c r="H39" i="11"/>
  <c r="I39" i="11"/>
  <c r="G39" i="11"/>
  <c r="E39" i="11"/>
  <c r="D39" i="11"/>
  <c r="C39" i="11"/>
  <c r="B39" i="11"/>
  <c r="I38" i="11"/>
  <c r="H38" i="11"/>
  <c r="G38" i="11"/>
  <c r="E38" i="11"/>
  <c r="D38" i="11"/>
  <c r="C38" i="11"/>
  <c r="B38" i="11"/>
  <c r="H37" i="11"/>
  <c r="G37" i="11"/>
  <c r="I37" i="11"/>
  <c r="K37" i="11"/>
  <c r="F37" i="11"/>
  <c r="E37" i="11"/>
  <c r="D37" i="11"/>
  <c r="C37" i="11"/>
  <c r="B37" i="11"/>
  <c r="H36" i="11"/>
  <c r="G36" i="11"/>
  <c r="I36" i="11"/>
  <c r="E36" i="11"/>
  <c r="D36" i="11"/>
  <c r="C36" i="11"/>
  <c r="B36" i="11"/>
  <c r="H35" i="11"/>
  <c r="I35" i="11"/>
  <c r="G35" i="11"/>
  <c r="E35" i="11"/>
  <c r="D35" i="11"/>
  <c r="K35" i="11"/>
  <c r="C35" i="11"/>
  <c r="B35" i="11"/>
  <c r="I34" i="11"/>
  <c r="H34" i="11"/>
  <c r="G34" i="11"/>
  <c r="E34" i="11"/>
  <c r="D34" i="11"/>
  <c r="C34" i="11"/>
  <c r="B34" i="11"/>
  <c r="H33" i="11"/>
  <c r="G33" i="11"/>
  <c r="I33" i="11"/>
  <c r="K33" i="11"/>
  <c r="F33" i="11"/>
  <c r="E33" i="11"/>
  <c r="D33" i="11"/>
  <c r="C33" i="11"/>
  <c r="B33" i="11"/>
  <c r="H32" i="11"/>
  <c r="G32" i="11"/>
  <c r="I32" i="11"/>
  <c r="E32" i="11"/>
  <c r="D32" i="11"/>
  <c r="C32" i="11"/>
  <c r="B32" i="11"/>
  <c r="H31" i="11"/>
  <c r="I31" i="11"/>
  <c r="G31" i="11"/>
  <c r="E31" i="11"/>
  <c r="D31" i="11"/>
  <c r="C31" i="11"/>
  <c r="B31" i="11"/>
  <c r="K30" i="11"/>
  <c r="I30" i="11"/>
  <c r="H30" i="11"/>
  <c r="G30" i="11"/>
  <c r="F30" i="11"/>
  <c r="E30" i="11"/>
  <c r="D30" i="11"/>
  <c r="C30" i="11"/>
  <c r="B30" i="11"/>
  <c r="H29" i="11"/>
  <c r="G29" i="11"/>
  <c r="I29" i="11"/>
  <c r="K29" i="11"/>
  <c r="F29" i="11"/>
  <c r="E29" i="11"/>
  <c r="D29" i="11"/>
  <c r="C29" i="11"/>
  <c r="B29" i="11"/>
  <c r="H28" i="11"/>
  <c r="G28" i="11"/>
  <c r="I28" i="11"/>
  <c r="E28" i="11"/>
  <c r="D28" i="11"/>
  <c r="C28" i="11"/>
  <c r="B28" i="11"/>
  <c r="H27" i="11"/>
  <c r="I27" i="11"/>
  <c r="G27" i="11"/>
  <c r="E27" i="11"/>
  <c r="D27" i="11"/>
  <c r="C27" i="11"/>
  <c r="B27" i="11"/>
  <c r="K26" i="11"/>
  <c r="I26" i="11"/>
  <c r="H26" i="11"/>
  <c r="G26" i="11"/>
  <c r="F26" i="11"/>
  <c r="E26" i="11"/>
  <c r="D26" i="11"/>
  <c r="C26" i="11"/>
  <c r="B26" i="11"/>
  <c r="H25" i="11"/>
  <c r="G25" i="11"/>
  <c r="I25" i="11"/>
  <c r="K25" i="11"/>
  <c r="F25" i="11"/>
  <c r="E25" i="11"/>
  <c r="D25" i="11"/>
  <c r="C25" i="11"/>
  <c r="B25" i="11"/>
  <c r="H24" i="11"/>
  <c r="G24" i="11"/>
  <c r="I24" i="11"/>
  <c r="E24" i="11"/>
  <c r="D24" i="11"/>
  <c r="C24" i="11"/>
  <c r="B24" i="11"/>
  <c r="H23" i="11"/>
  <c r="I23" i="11"/>
  <c r="G23" i="11"/>
  <c r="E23" i="11"/>
  <c r="D23" i="11"/>
  <c r="C23" i="11"/>
  <c r="B23" i="11"/>
  <c r="I22" i="11"/>
  <c r="H22" i="11"/>
  <c r="G22" i="11"/>
  <c r="E22" i="11"/>
  <c r="D22" i="11"/>
  <c r="C22" i="11"/>
  <c r="B22" i="11"/>
  <c r="H21" i="11"/>
  <c r="G21" i="11"/>
  <c r="I21" i="11"/>
  <c r="K21" i="11"/>
  <c r="F21" i="11"/>
  <c r="E21" i="11"/>
  <c r="D21" i="11"/>
  <c r="C21" i="11"/>
  <c r="B21" i="11"/>
  <c r="H20" i="11"/>
  <c r="G20" i="11"/>
  <c r="I20" i="11"/>
  <c r="E20" i="11"/>
  <c r="D20" i="11"/>
  <c r="C20" i="11"/>
  <c r="B20" i="11"/>
  <c r="H19" i="11"/>
  <c r="I19" i="11"/>
  <c r="G19" i="11"/>
  <c r="E19" i="11"/>
  <c r="D19" i="11"/>
  <c r="C19" i="11"/>
  <c r="B19" i="11"/>
  <c r="I18" i="11"/>
  <c r="H18" i="11"/>
  <c r="G18" i="11"/>
  <c r="E18" i="11"/>
  <c r="D18" i="11"/>
  <c r="C18" i="11"/>
  <c r="B18" i="11"/>
  <c r="H17" i="11"/>
  <c r="G17" i="11"/>
  <c r="I17" i="11"/>
  <c r="K17" i="11"/>
  <c r="F17" i="11"/>
  <c r="E17" i="11"/>
  <c r="D17" i="11"/>
  <c r="C17" i="11"/>
  <c r="B17" i="11"/>
  <c r="H16" i="11"/>
  <c r="G16" i="11"/>
  <c r="I16" i="11"/>
  <c r="E16" i="11"/>
  <c r="D16" i="11"/>
  <c r="C16" i="11"/>
  <c r="B16" i="11"/>
  <c r="I15" i="11"/>
  <c r="H15" i="11"/>
  <c r="G15" i="11"/>
  <c r="E15" i="11"/>
  <c r="D15" i="11"/>
  <c r="K15" i="11"/>
  <c r="C15" i="11"/>
  <c r="B15" i="11"/>
  <c r="I14" i="11"/>
  <c r="H14" i="11"/>
  <c r="G14" i="11"/>
  <c r="E14" i="11"/>
  <c r="D14" i="11"/>
  <c r="C14" i="11"/>
  <c r="B14" i="11"/>
  <c r="H13" i="11"/>
  <c r="G13" i="11"/>
  <c r="I13" i="11"/>
  <c r="K13" i="11"/>
  <c r="F13" i="11"/>
  <c r="E13" i="11"/>
  <c r="D13" i="11"/>
  <c r="C13" i="11"/>
  <c r="B13" i="11"/>
  <c r="H12" i="11"/>
  <c r="G12" i="11"/>
  <c r="I12" i="11"/>
  <c r="E12" i="11"/>
  <c r="D12" i="11"/>
  <c r="C12" i="11"/>
  <c r="B12" i="11"/>
  <c r="H11" i="11"/>
  <c r="I11" i="11"/>
  <c r="G11" i="11"/>
  <c r="E11" i="11"/>
  <c r="D11" i="11"/>
  <c r="C11" i="11"/>
  <c r="B11" i="11"/>
  <c r="K107" i="13"/>
  <c r="H107" i="13"/>
  <c r="G107" i="13"/>
  <c r="I107" i="13"/>
  <c r="F107" i="13"/>
  <c r="E107" i="13"/>
  <c r="D107" i="13"/>
  <c r="C107" i="13"/>
  <c r="B107" i="13"/>
  <c r="H106" i="13"/>
  <c r="G106" i="13"/>
  <c r="I106" i="13"/>
  <c r="E106" i="13"/>
  <c r="D106" i="13"/>
  <c r="C106" i="13"/>
  <c r="B106" i="13"/>
  <c r="I105" i="13"/>
  <c r="H105" i="13"/>
  <c r="G105" i="13"/>
  <c r="E105" i="13"/>
  <c r="D105" i="13"/>
  <c r="K105" i="13"/>
  <c r="C105" i="13"/>
  <c r="B105" i="13"/>
  <c r="I104" i="13"/>
  <c r="H104" i="13"/>
  <c r="G104" i="13"/>
  <c r="E104" i="13"/>
  <c r="D104" i="13"/>
  <c r="C104" i="13"/>
  <c r="B104" i="13"/>
  <c r="K103" i="13"/>
  <c r="H103" i="13"/>
  <c r="G103" i="13"/>
  <c r="I103" i="13"/>
  <c r="F103" i="13"/>
  <c r="E103" i="13"/>
  <c r="D103" i="13"/>
  <c r="C103" i="13"/>
  <c r="B103" i="13"/>
  <c r="H102" i="13"/>
  <c r="G102" i="13"/>
  <c r="I102" i="13"/>
  <c r="E102" i="13"/>
  <c r="D102" i="13"/>
  <c r="C102" i="13"/>
  <c r="B102" i="13"/>
  <c r="H101" i="13"/>
  <c r="I101" i="13"/>
  <c r="G101" i="13"/>
  <c r="E101" i="13"/>
  <c r="D101" i="13"/>
  <c r="C101" i="13"/>
  <c r="B101" i="13"/>
  <c r="I100" i="13"/>
  <c r="H100" i="13"/>
  <c r="G100" i="13"/>
  <c r="E100" i="13"/>
  <c r="D100" i="13"/>
  <c r="C100" i="13"/>
  <c r="B100" i="13"/>
  <c r="H99" i="13"/>
  <c r="G99" i="13"/>
  <c r="I99" i="13"/>
  <c r="K99" i="13"/>
  <c r="F99" i="13"/>
  <c r="E99" i="13"/>
  <c r="D99" i="13"/>
  <c r="C99" i="13"/>
  <c r="B99" i="13"/>
  <c r="H98" i="13"/>
  <c r="G98" i="13"/>
  <c r="I98" i="13"/>
  <c r="E98" i="13"/>
  <c r="D98" i="13"/>
  <c r="C98" i="13"/>
  <c r="B98" i="13"/>
  <c r="H97" i="13"/>
  <c r="I97" i="13"/>
  <c r="G97" i="13"/>
  <c r="E97" i="13"/>
  <c r="D97" i="13"/>
  <c r="K97" i="13"/>
  <c r="C97" i="13"/>
  <c r="B97" i="13"/>
  <c r="I96" i="13"/>
  <c r="H96" i="13"/>
  <c r="G96" i="13"/>
  <c r="E96" i="13"/>
  <c r="D96" i="13"/>
  <c r="C96" i="13"/>
  <c r="B96" i="13"/>
  <c r="H95" i="13"/>
  <c r="G95" i="13"/>
  <c r="I95" i="13"/>
  <c r="K95" i="13"/>
  <c r="F95" i="13"/>
  <c r="E95" i="13"/>
  <c r="D95" i="13"/>
  <c r="C95" i="13"/>
  <c r="B95" i="13"/>
  <c r="H94" i="13"/>
  <c r="G94" i="13"/>
  <c r="I94" i="13"/>
  <c r="E94" i="13"/>
  <c r="D94" i="13"/>
  <c r="C94" i="13"/>
  <c r="B94" i="13"/>
  <c r="H93" i="13"/>
  <c r="I93" i="13"/>
  <c r="G93" i="13"/>
  <c r="E93" i="13"/>
  <c r="D93" i="13"/>
  <c r="C93" i="13"/>
  <c r="B93" i="13"/>
  <c r="I92" i="13"/>
  <c r="H92" i="13"/>
  <c r="G92" i="13"/>
  <c r="E92" i="13"/>
  <c r="K92" i="13"/>
  <c r="D92" i="13"/>
  <c r="C92" i="13"/>
  <c r="B92" i="13"/>
  <c r="H91" i="13"/>
  <c r="G91" i="13"/>
  <c r="I91" i="13"/>
  <c r="K91" i="13"/>
  <c r="F91" i="13"/>
  <c r="E91" i="13"/>
  <c r="D91" i="13"/>
  <c r="C91" i="13"/>
  <c r="B91" i="13"/>
  <c r="H90" i="13"/>
  <c r="G90" i="13"/>
  <c r="I90" i="13"/>
  <c r="E90" i="13"/>
  <c r="D90" i="13"/>
  <c r="C90" i="13"/>
  <c r="B90" i="13"/>
  <c r="H89" i="13"/>
  <c r="I89" i="13"/>
  <c r="G89" i="13"/>
  <c r="E89" i="13"/>
  <c r="D89" i="13"/>
  <c r="C89" i="13"/>
  <c r="B89" i="13"/>
  <c r="I88" i="13"/>
  <c r="H88" i="13"/>
  <c r="G88" i="13"/>
  <c r="E88" i="13"/>
  <c r="D88" i="13"/>
  <c r="C88" i="13"/>
  <c r="B88" i="13"/>
  <c r="H87" i="13"/>
  <c r="G87" i="13"/>
  <c r="I87" i="13"/>
  <c r="K87" i="13"/>
  <c r="F87" i="13"/>
  <c r="E87" i="13"/>
  <c r="D87" i="13"/>
  <c r="C87" i="13"/>
  <c r="B87" i="13"/>
  <c r="H86" i="13"/>
  <c r="G86" i="13"/>
  <c r="I86" i="13"/>
  <c r="E86" i="13"/>
  <c r="D86" i="13"/>
  <c r="C86" i="13"/>
  <c r="B86" i="13"/>
  <c r="H85" i="13"/>
  <c r="I85" i="13"/>
  <c r="G85" i="13"/>
  <c r="E85" i="13"/>
  <c r="D85" i="13"/>
  <c r="C85" i="13"/>
  <c r="B85" i="13"/>
  <c r="I84" i="13"/>
  <c r="H84" i="13"/>
  <c r="G84" i="13"/>
  <c r="E84" i="13"/>
  <c r="D84" i="13"/>
  <c r="C84" i="13"/>
  <c r="B84" i="13"/>
  <c r="H83" i="13"/>
  <c r="G83" i="13"/>
  <c r="I83" i="13"/>
  <c r="K83" i="13"/>
  <c r="F83" i="13"/>
  <c r="E83" i="13"/>
  <c r="D83" i="13"/>
  <c r="C83" i="13"/>
  <c r="B83" i="13"/>
  <c r="H82" i="13"/>
  <c r="G82" i="13"/>
  <c r="I82" i="13"/>
  <c r="E82" i="13"/>
  <c r="D82" i="13"/>
  <c r="C82" i="13"/>
  <c r="B82" i="13"/>
  <c r="H81" i="13"/>
  <c r="I81" i="13"/>
  <c r="G81" i="13"/>
  <c r="E81" i="13"/>
  <c r="D81" i="13"/>
  <c r="C81" i="13"/>
  <c r="B81" i="13"/>
  <c r="I80" i="13"/>
  <c r="H80" i="13"/>
  <c r="G80" i="13"/>
  <c r="E80" i="13"/>
  <c r="D80" i="13"/>
  <c r="C80" i="13"/>
  <c r="B80" i="13"/>
  <c r="H79" i="13"/>
  <c r="G79" i="13"/>
  <c r="I79" i="13"/>
  <c r="K79" i="13"/>
  <c r="F79" i="13"/>
  <c r="E79" i="13"/>
  <c r="D79" i="13"/>
  <c r="C79" i="13"/>
  <c r="B79" i="13"/>
  <c r="H78" i="13"/>
  <c r="G78" i="13"/>
  <c r="I78" i="13"/>
  <c r="E78" i="13"/>
  <c r="D78" i="13"/>
  <c r="C78" i="13"/>
  <c r="B78" i="13"/>
  <c r="I77" i="13"/>
  <c r="H77" i="13"/>
  <c r="G77" i="13"/>
  <c r="E77" i="13"/>
  <c r="D77" i="13"/>
  <c r="K77" i="13"/>
  <c r="C77" i="13"/>
  <c r="B77" i="13"/>
  <c r="I76" i="13"/>
  <c r="H76" i="13"/>
  <c r="G76" i="13"/>
  <c r="E76" i="13"/>
  <c r="D76" i="13"/>
  <c r="C76" i="13"/>
  <c r="B76" i="13"/>
  <c r="H75" i="13"/>
  <c r="G75" i="13"/>
  <c r="I75" i="13"/>
  <c r="K75" i="13"/>
  <c r="F75" i="13"/>
  <c r="E75" i="13"/>
  <c r="D75" i="13"/>
  <c r="C75" i="13"/>
  <c r="B75" i="13"/>
  <c r="H74" i="13"/>
  <c r="G74" i="13"/>
  <c r="I74" i="13"/>
  <c r="E74" i="13"/>
  <c r="D74" i="13"/>
  <c r="C74" i="13"/>
  <c r="B74" i="13"/>
  <c r="H73" i="13"/>
  <c r="I73" i="13"/>
  <c r="G73" i="13"/>
  <c r="E73" i="13"/>
  <c r="D73" i="13"/>
  <c r="C73" i="13"/>
  <c r="B73" i="13"/>
  <c r="I72" i="13"/>
  <c r="H72" i="13"/>
  <c r="G72" i="13"/>
  <c r="E72" i="13"/>
  <c r="D72" i="13"/>
  <c r="C72" i="13"/>
  <c r="B72" i="13"/>
  <c r="H71" i="13"/>
  <c r="G71" i="13"/>
  <c r="I71" i="13"/>
  <c r="K71" i="13"/>
  <c r="F71" i="13"/>
  <c r="E71" i="13"/>
  <c r="D71" i="13"/>
  <c r="C71" i="13"/>
  <c r="B71" i="13"/>
  <c r="H70" i="13"/>
  <c r="G70" i="13"/>
  <c r="I70" i="13"/>
  <c r="E70" i="13"/>
  <c r="D70" i="13"/>
  <c r="C70" i="13"/>
  <c r="B70" i="13"/>
  <c r="I69" i="13"/>
  <c r="H69" i="13"/>
  <c r="G69" i="13"/>
  <c r="E69" i="13"/>
  <c r="D69" i="13"/>
  <c r="K69" i="13"/>
  <c r="C69" i="13"/>
  <c r="B69" i="13"/>
  <c r="I68" i="13"/>
  <c r="H68" i="13"/>
  <c r="G68" i="13"/>
  <c r="E68" i="13"/>
  <c r="D68" i="13"/>
  <c r="C68" i="13"/>
  <c r="B68" i="13"/>
  <c r="H67" i="13"/>
  <c r="G67" i="13"/>
  <c r="I67" i="13"/>
  <c r="K67" i="13"/>
  <c r="F67" i="13"/>
  <c r="E67" i="13"/>
  <c r="D67" i="13"/>
  <c r="C67" i="13"/>
  <c r="B67" i="13"/>
  <c r="H66" i="13"/>
  <c r="G66" i="13"/>
  <c r="I66" i="13"/>
  <c r="E66" i="13"/>
  <c r="D66" i="13"/>
  <c r="C66" i="13"/>
  <c r="B66" i="13"/>
  <c r="H65" i="13"/>
  <c r="I65" i="13"/>
  <c r="G65" i="13"/>
  <c r="E65" i="13"/>
  <c r="D65" i="13"/>
  <c r="C65" i="13"/>
  <c r="B65" i="13"/>
  <c r="I64" i="13"/>
  <c r="H64" i="13"/>
  <c r="G64" i="13"/>
  <c r="E64" i="13"/>
  <c r="D64" i="13"/>
  <c r="C64" i="13"/>
  <c r="B64" i="13"/>
  <c r="H63" i="13"/>
  <c r="G63" i="13"/>
  <c r="I63" i="13"/>
  <c r="K63" i="13"/>
  <c r="F63" i="13"/>
  <c r="E63" i="13"/>
  <c r="D63" i="13"/>
  <c r="C63" i="13"/>
  <c r="B63" i="13"/>
  <c r="H62" i="13"/>
  <c r="G62" i="13"/>
  <c r="I62" i="13"/>
  <c r="E62" i="13"/>
  <c r="D62" i="13"/>
  <c r="C62" i="13"/>
  <c r="B62" i="13"/>
  <c r="H61" i="13"/>
  <c r="I61" i="13"/>
  <c r="G61" i="13"/>
  <c r="E61" i="13"/>
  <c r="D61" i="13"/>
  <c r="C61" i="13"/>
  <c r="B61" i="13"/>
  <c r="I60" i="13"/>
  <c r="H60" i="13"/>
  <c r="G60" i="13"/>
  <c r="E60" i="13"/>
  <c r="K60" i="13"/>
  <c r="D60" i="13"/>
  <c r="C60" i="13"/>
  <c r="B60" i="13"/>
  <c r="H59" i="13"/>
  <c r="G59" i="13"/>
  <c r="I59" i="13"/>
  <c r="K59" i="13"/>
  <c r="F59" i="13"/>
  <c r="E59" i="13"/>
  <c r="D59" i="13"/>
  <c r="C59" i="13"/>
  <c r="B59" i="13"/>
  <c r="H58" i="13"/>
  <c r="G58" i="13"/>
  <c r="I58" i="13"/>
  <c r="E58" i="13"/>
  <c r="D58" i="13"/>
  <c r="C58" i="13"/>
  <c r="B58" i="13"/>
  <c r="H57" i="13"/>
  <c r="I57" i="13"/>
  <c r="G57" i="13"/>
  <c r="E57" i="13"/>
  <c r="D57" i="13"/>
  <c r="C57" i="13"/>
  <c r="B57" i="13"/>
  <c r="I56" i="13"/>
  <c r="H56" i="13"/>
  <c r="G56" i="13"/>
  <c r="E56" i="13"/>
  <c r="D56" i="13"/>
  <c r="C56" i="13"/>
  <c r="B56" i="13"/>
  <c r="H55" i="13"/>
  <c r="G55" i="13"/>
  <c r="I55" i="13"/>
  <c r="K55" i="13"/>
  <c r="F55" i="13"/>
  <c r="E55" i="13"/>
  <c r="D55" i="13"/>
  <c r="C55" i="13"/>
  <c r="B55" i="13"/>
  <c r="H54" i="13"/>
  <c r="G54" i="13"/>
  <c r="I54" i="13"/>
  <c r="E54" i="13"/>
  <c r="D54" i="13"/>
  <c r="C54" i="13"/>
  <c r="B54" i="13"/>
  <c r="H53" i="13"/>
  <c r="I53" i="13"/>
  <c r="G53" i="13"/>
  <c r="E53" i="13"/>
  <c r="D53" i="13"/>
  <c r="C53" i="13"/>
  <c r="B53" i="13"/>
  <c r="I52" i="13"/>
  <c r="H52" i="13"/>
  <c r="G52" i="13"/>
  <c r="E52" i="13"/>
  <c r="D52" i="13"/>
  <c r="C52" i="13"/>
  <c r="B52" i="13"/>
  <c r="K51" i="13"/>
  <c r="H51" i="13"/>
  <c r="G51" i="13"/>
  <c r="I51" i="13"/>
  <c r="F51" i="13"/>
  <c r="E51" i="13"/>
  <c r="D51" i="13"/>
  <c r="C51" i="13"/>
  <c r="B51" i="13"/>
  <c r="H50" i="13"/>
  <c r="G50" i="13"/>
  <c r="I50" i="13"/>
  <c r="E50" i="13"/>
  <c r="D50" i="13"/>
  <c r="C50" i="13"/>
  <c r="B50" i="13"/>
  <c r="H49" i="13"/>
  <c r="I49" i="13"/>
  <c r="G49" i="13"/>
  <c r="E49" i="13"/>
  <c r="D49" i="13"/>
  <c r="C49" i="13"/>
  <c r="B49" i="13"/>
  <c r="K48" i="13"/>
  <c r="I48" i="13"/>
  <c r="H48" i="13"/>
  <c r="G48" i="13"/>
  <c r="F48" i="13"/>
  <c r="E48" i="13"/>
  <c r="D48" i="13"/>
  <c r="C48" i="13"/>
  <c r="B48" i="13"/>
  <c r="K47" i="13"/>
  <c r="H47" i="13"/>
  <c r="G47" i="13"/>
  <c r="I47" i="13"/>
  <c r="F47" i="13"/>
  <c r="E47" i="13"/>
  <c r="D47" i="13"/>
  <c r="C47" i="13"/>
  <c r="B47" i="13"/>
  <c r="H46" i="13"/>
  <c r="G46" i="13"/>
  <c r="I46" i="13"/>
  <c r="E46" i="13"/>
  <c r="D46" i="13"/>
  <c r="C46" i="13"/>
  <c r="B46" i="13"/>
  <c r="H45" i="13"/>
  <c r="I45" i="13"/>
  <c r="G45" i="13"/>
  <c r="E45" i="13"/>
  <c r="D45" i="13"/>
  <c r="C45" i="13"/>
  <c r="B45" i="13"/>
  <c r="I44" i="13"/>
  <c r="H44" i="13"/>
  <c r="G44" i="13"/>
  <c r="E44" i="13"/>
  <c r="D44" i="13"/>
  <c r="C44" i="13"/>
  <c r="B44" i="13"/>
  <c r="K43" i="13"/>
  <c r="H43" i="13"/>
  <c r="G43" i="13"/>
  <c r="I43" i="13"/>
  <c r="F43" i="13"/>
  <c r="E43" i="13"/>
  <c r="D43" i="13"/>
  <c r="C43" i="13"/>
  <c r="B43" i="13"/>
  <c r="H42" i="13"/>
  <c r="G42" i="13"/>
  <c r="I42" i="13"/>
  <c r="E42" i="13"/>
  <c r="D42" i="13"/>
  <c r="C42" i="13"/>
  <c r="B42" i="13"/>
  <c r="H41" i="13"/>
  <c r="I41" i="13"/>
  <c r="G41" i="13"/>
  <c r="E41" i="13"/>
  <c r="D41" i="13"/>
  <c r="C41" i="13"/>
  <c r="B41" i="13"/>
  <c r="I40" i="13"/>
  <c r="H40" i="13"/>
  <c r="G40" i="13"/>
  <c r="E40" i="13"/>
  <c r="D40" i="13"/>
  <c r="C40" i="13"/>
  <c r="B40" i="13"/>
  <c r="H39" i="13"/>
  <c r="G39" i="13"/>
  <c r="I39" i="13"/>
  <c r="K39" i="13"/>
  <c r="F39" i="13"/>
  <c r="E39" i="13"/>
  <c r="D39" i="13"/>
  <c r="C39" i="13"/>
  <c r="B39" i="13"/>
  <c r="H38" i="13"/>
  <c r="G38" i="13"/>
  <c r="I38" i="13"/>
  <c r="E38" i="13"/>
  <c r="D38" i="13"/>
  <c r="K38" i="13"/>
  <c r="C38" i="13"/>
  <c r="B38" i="13"/>
  <c r="H37" i="13"/>
  <c r="I37" i="13"/>
  <c r="G37" i="13"/>
  <c r="E37" i="13"/>
  <c r="D37" i="13"/>
  <c r="C37" i="13"/>
  <c r="B37" i="13"/>
  <c r="I36" i="13"/>
  <c r="H36" i="13"/>
  <c r="G36" i="13"/>
  <c r="E36" i="13"/>
  <c r="D36" i="13"/>
  <c r="C36" i="13"/>
  <c r="B36" i="13"/>
  <c r="K35" i="13"/>
  <c r="H35" i="13"/>
  <c r="G35" i="13"/>
  <c r="I35" i="13"/>
  <c r="F35" i="13"/>
  <c r="E35" i="13"/>
  <c r="D35" i="13"/>
  <c r="C35" i="13"/>
  <c r="B35" i="13"/>
  <c r="H34" i="13"/>
  <c r="G34" i="13"/>
  <c r="I34" i="13"/>
  <c r="E34" i="13"/>
  <c r="D34" i="13"/>
  <c r="C34" i="13"/>
  <c r="B34" i="13"/>
  <c r="H33" i="13"/>
  <c r="I33" i="13"/>
  <c r="G33" i="13"/>
  <c r="E33" i="13"/>
  <c r="D33" i="13"/>
  <c r="C33" i="13"/>
  <c r="B33" i="13"/>
  <c r="I32" i="13"/>
  <c r="H32" i="13"/>
  <c r="G32" i="13"/>
  <c r="E32" i="13"/>
  <c r="D32" i="13"/>
  <c r="C32" i="13"/>
  <c r="B32" i="13"/>
  <c r="H31" i="13"/>
  <c r="G31" i="13"/>
  <c r="I31" i="13"/>
  <c r="K31" i="13"/>
  <c r="F31" i="13"/>
  <c r="E31" i="13"/>
  <c r="D31" i="13"/>
  <c r="C31" i="13"/>
  <c r="B31" i="13"/>
  <c r="H30" i="13"/>
  <c r="G30" i="13"/>
  <c r="I30" i="13"/>
  <c r="E30" i="13"/>
  <c r="D30" i="13"/>
  <c r="K30" i="13"/>
  <c r="C30" i="13"/>
  <c r="B30" i="13"/>
  <c r="H29" i="13"/>
  <c r="I29" i="13"/>
  <c r="G29" i="13"/>
  <c r="E29" i="13"/>
  <c r="D29" i="13"/>
  <c r="C29" i="13"/>
  <c r="B29" i="13"/>
  <c r="I28" i="13"/>
  <c r="H28" i="13"/>
  <c r="G28" i="13"/>
  <c r="E28" i="13"/>
  <c r="D28" i="13"/>
  <c r="C28" i="13"/>
  <c r="B28" i="13"/>
  <c r="H27" i="13"/>
  <c r="G27" i="13"/>
  <c r="I27" i="13"/>
  <c r="K27" i="13"/>
  <c r="F27" i="13"/>
  <c r="E27" i="13"/>
  <c r="D27" i="13"/>
  <c r="C27" i="13"/>
  <c r="B27" i="13"/>
  <c r="H26" i="13"/>
  <c r="G26" i="13"/>
  <c r="I26" i="13"/>
  <c r="E26" i="13"/>
  <c r="D26" i="13"/>
  <c r="K26" i="13"/>
  <c r="C26" i="13"/>
  <c r="B26" i="13"/>
  <c r="H25" i="13"/>
  <c r="I25" i="13"/>
  <c r="G25" i="13"/>
  <c r="E25" i="13"/>
  <c r="D25" i="13"/>
  <c r="C25" i="13"/>
  <c r="B25" i="13"/>
  <c r="I24" i="13"/>
  <c r="H24" i="13"/>
  <c r="G24" i="13"/>
  <c r="E24" i="13"/>
  <c r="D24" i="13"/>
  <c r="C24" i="13"/>
  <c r="B24" i="13"/>
  <c r="H23" i="13"/>
  <c r="G23" i="13"/>
  <c r="I23" i="13"/>
  <c r="K23" i="13"/>
  <c r="F23" i="13"/>
  <c r="E23" i="13"/>
  <c r="D23" i="13"/>
  <c r="C23" i="13"/>
  <c r="B23" i="13"/>
  <c r="H22" i="13"/>
  <c r="G22" i="13"/>
  <c r="I22" i="13"/>
  <c r="E22" i="13"/>
  <c r="D22" i="13"/>
  <c r="C22" i="13"/>
  <c r="B22" i="13"/>
  <c r="H21" i="13"/>
  <c r="I21" i="13"/>
  <c r="G21" i="13"/>
  <c r="E21" i="13"/>
  <c r="D21" i="13"/>
  <c r="C21" i="13"/>
  <c r="B21" i="13"/>
  <c r="I20" i="13"/>
  <c r="H20" i="13"/>
  <c r="G20" i="13"/>
  <c r="E20" i="13"/>
  <c r="D20" i="13"/>
  <c r="C20" i="13"/>
  <c r="B20" i="13"/>
  <c r="H19" i="13"/>
  <c r="G19" i="13"/>
  <c r="I19" i="13"/>
  <c r="K19" i="13"/>
  <c r="F19" i="13"/>
  <c r="E19" i="13"/>
  <c r="D19" i="13"/>
  <c r="C19" i="13"/>
  <c r="B19" i="13"/>
  <c r="H18" i="13"/>
  <c r="G18" i="13"/>
  <c r="I18" i="13"/>
  <c r="E18" i="13"/>
  <c r="D18" i="13"/>
  <c r="C18" i="13"/>
  <c r="B18" i="13"/>
  <c r="H17" i="13"/>
  <c r="I17" i="13"/>
  <c r="G17" i="13"/>
  <c r="E17" i="13"/>
  <c r="D17" i="13"/>
  <c r="C17" i="13"/>
  <c r="B17" i="13"/>
  <c r="I16" i="13"/>
  <c r="H16" i="13"/>
  <c r="G16" i="13"/>
  <c r="E16" i="13"/>
  <c r="D16" i="13"/>
  <c r="C16" i="13"/>
  <c r="B16" i="13"/>
  <c r="K15" i="13"/>
  <c r="H15" i="13"/>
  <c r="G15" i="13"/>
  <c r="I15" i="13"/>
  <c r="F15" i="13"/>
  <c r="E15" i="13"/>
  <c r="D15" i="13"/>
  <c r="C15" i="13"/>
  <c r="B15" i="13"/>
  <c r="H14" i="13"/>
  <c r="G14" i="13"/>
  <c r="I14" i="13"/>
  <c r="E14" i="13"/>
  <c r="D14" i="13"/>
  <c r="C14" i="13"/>
  <c r="B14" i="13"/>
  <c r="H13" i="13"/>
  <c r="G13" i="13"/>
  <c r="I13" i="13"/>
  <c r="E13" i="13"/>
  <c r="D13" i="13"/>
  <c r="C13" i="13"/>
  <c r="B13" i="13"/>
  <c r="I12" i="13"/>
  <c r="H12" i="13"/>
  <c r="G12" i="13"/>
  <c r="E12" i="13"/>
  <c r="D12" i="13"/>
  <c r="C12" i="13"/>
  <c r="B12" i="13"/>
  <c r="H11" i="13"/>
  <c r="G11" i="13"/>
  <c r="I11" i="13"/>
  <c r="K11" i="13"/>
  <c r="F11" i="13"/>
  <c r="E11" i="13"/>
  <c r="D11" i="13"/>
  <c r="C11" i="13"/>
  <c r="B11" i="13"/>
  <c r="I107" i="15"/>
  <c r="H107" i="15"/>
  <c r="G107" i="15"/>
  <c r="E107" i="15"/>
  <c r="D107" i="15"/>
  <c r="K107" i="15"/>
  <c r="C107" i="15"/>
  <c r="B107" i="15"/>
  <c r="H106" i="15"/>
  <c r="G106" i="15"/>
  <c r="I106" i="15"/>
  <c r="K106" i="15"/>
  <c r="F106" i="15"/>
  <c r="E106" i="15"/>
  <c r="D106" i="15"/>
  <c r="C106" i="15"/>
  <c r="B106" i="15"/>
  <c r="H105" i="15"/>
  <c r="G105" i="15"/>
  <c r="I105" i="15"/>
  <c r="E105" i="15"/>
  <c r="D105" i="15"/>
  <c r="K105" i="15"/>
  <c r="C105" i="15"/>
  <c r="B105" i="15"/>
  <c r="H104" i="15"/>
  <c r="I104" i="15"/>
  <c r="G104" i="15"/>
  <c r="E104" i="15"/>
  <c r="D104" i="15"/>
  <c r="C104" i="15"/>
  <c r="B104" i="15"/>
  <c r="K103" i="15"/>
  <c r="I103" i="15"/>
  <c r="H103" i="15"/>
  <c r="G103" i="15"/>
  <c r="F103" i="15"/>
  <c r="E103" i="15"/>
  <c r="D103" i="15"/>
  <c r="C103" i="15"/>
  <c r="B103" i="15"/>
  <c r="H102" i="15"/>
  <c r="G102" i="15"/>
  <c r="I102" i="15"/>
  <c r="K102" i="15"/>
  <c r="F102" i="15"/>
  <c r="E102" i="15"/>
  <c r="D102" i="15"/>
  <c r="C102" i="15"/>
  <c r="B102" i="15"/>
  <c r="H101" i="15"/>
  <c r="G101" i="15"/>
  <c r="I101" i="15"/>
  <c r="E101" i="15"/>
  <c r="D101" i="15"/>
  <c r="C101" i="15"/>
  <c r="B101" i="15"/>
  <c r="H100" i="15"/>
  <c r="I100" i="15"/>
  <c r="G100" i="15"/>
  <c r="E100" i="15"/>
  <c r="D100" i="15"/>
  <c r="C100" i="15"/>
  <c r="B100" i="15"/>
  <c r="I99" i="15"/>
  <c r="H99" i="15"/>
  <c r="G99" i="15"/>
  <c r="E99" i="15"/>
  <c r="D99" i="15"/>
  <c r="C99" i="15"/>
  <c r="B99" i="15"/>
  <c r="H98" i="15"/>
  <c r="G98" i="15"/>
  <c r="I98" i="15"/>
  <c r="K98" i="15"/>
  <c r="F98" i="15"/>
  <c r="E98" i="15"/>
  <c r="D98" i="15"/>
  <c r="C98" i="15"/>
  <c r="B98" i="15"/>
  <c r="H97" i="15"/>
  <c r="G97" i="15"/>
  <c r="I97" i="15"/>
  <c r="E97" i="15"/>
  <c r="D97" i="15"/>
  <c r="K97" i="15"/>
  <c r="C97" i="15"/>
  <c r="B97" i="15"/>
  <c r="H96" i="15"/>
  <c r="I96" i="15"/>
  <c r="G96" i="15"/>
  <c r="E96" i="15"/>
  <c r="D96" i="15"/>
  <c r="C96" i="15"/>
  <c r="B96" i="15"/>
  <c r="K95" i="15"/>
  <c r="I95" i="15"/>
  <c r="H95" i="15"/>
  <c r="G95" i="15"/>
  <c r="F95" i="15"/>
  <c r="E95" i="15"/>
  <c r="D95" i="15"/>
  <c r="C95" i="15"/>
  <c r="B95" i="15"/>
  <c r="H94" i="15"/>
  <c r="G94" i="15"/>
  <c r="I94" i="15"/>
  <c r="K94" i="15"/>
  <c r="F94" i="15"/>
  <c r="E94" i="15"/>
  <c r="D94" i="15"/>
  <c r="C94" i="15"/>
  <c r="B94" i="15"/>
  <c r="H93" i="15"/>
  <c r="G93" i="15"/>
  <c r="I93" i="15"/>
  <c r="E93" i="15"/>
  <c r="D93" i="15"/>
  <c r="C93" i="15"/>
  <c r="B93" i="15"/>
  <c r="I92" i="15"/>
  <c r="H92" i="15"/>
  <c r="G92" i="15"/>
  <c r="E92" i="15"/>
  <c r="D92" i="15"/>
  <c r="K92" i="15"/>
  <c r="C92" i="15"/>
  <c r="B92" i="15"/>
  <c r="I91" i="15"/>
  <c r="H91" i="15"/>
  <c r="G91" i="15"/>
  <c r="E91" i="15"/>
  <c r="D91" i="15"/>
  <c r="C91" i="15"/>
  <c r="B91" i="15"/>
  <c r="H90" i="15"/>
  <c r="G90" i="15"/>
  <c r="I90" i="15"/>
  <c r="K90" i="15"/>
  <c r="F90" i="15"/>
  <c r="E90" i="15"/>
  <c r="D90" i="15"/>
  <c r="C90" i="15"/>
  <c r="B90" i="15"/>
  <c r="H89" i="15"/>
  <c r="G89" i="15"/>
  <c r="I89" i="15"/>
  <c r="E89" i="15"/>
  <c r="D89" i="15"/>
  <c r="C89" i="15"/>
  <c r="B89" i="15"/>
  <c r="H88" i="15"/>
  <c r="I88" i="15"/>
  <c r="G88" i="15"/>
  <c r="E88" i="15"/>
  <c r="D88" i="15"/>
  <c r="C88" i="15"/>
  <c r="B88" i="15"/>
  <c r="I87" i="15"/>
  <c r="H87" i="15"/>
  <c r="G87" i="15"/>
  <c r="E87" i="15"/>
  <c r="D87" i="15"/>
  <c r="C87" i="15"/>
  <c r="B87" i="15"/>
  <c r="H86" i="15"/>
  <c r="G86" i="15"/>
  <c r="I86" i="15"/>
  <c r="K86" i="15"/>
  <c r="F86" i="15"/>
  <c r="E86" i="15"/>
  <c r="D86" i="15"/>
  <c r="C86" i="15"/>
  <c r="B86" i="15"/>
  <c r="H85" i="15"/>
  <c r="G85" i="15"/>
  <c r="I85" i="15"/>
  <c r="E85" i="15"/>
  <c r="D85" i="15"/>
  <c r="C85" i="15"/>
  <c r="B85" i="15"/>
  <c r="H84" i="15"/>
  <c r="I84" i="15"/>
  <c r="G84" i="15"/>
  <c r="E84" i="15"/>
  <c r="D84" i="15"/>
  <c r="C84" i="15"/>
  <c r="B84" i="15"/>
  <c r="I83" i="15"/>
  <c r="H83" i="15"/>
  <c r="G83" i="15"/>
  <c r="E83" i="15"/>
  <c r="D83" i="15"/>
  <c r="C83" i="15"/>
  <c r="B83" i="15"/>
  <c r="H82" i="15"/>
  <c r="G82" i="15"/>
  <c r="I82" i="15"/>
  <c r="K82" i="15"/>
  <c r="F82" i="15"/>
  <c r="E82" i="15"/>
  <c r="D82" i="15"/>
  <c r="C82" i="15"/>
  <c r="B82" i="15"/>
  <c r="H81" i="15"/>
  <c r="G81" i="15"/>
  <c r="I81" i="15"/>
  <c r="E81" i="15"/>
  <c r="D81" i="15"/>
  <c r="C81" i="15"/>
  <c r="B81" i="15"/>
  <c r="H80" i="15"/>
  <c r="I80" i="15"/>
  <c r="G80" i="15"/>
  <c r="E80" i="15"/>
  <c r="D80" i="15"/>
  <c r="C80" i="15"/>
  <c r="B80" i="15"/>
  <c r="I79" i="15"/>
  <c r="H79" i="15"/>
  <c r="G79" i="15"/>
  <c r="E79" i="15"/>
  <c r="D79" i="15"/>
  <c r="C79" i="15"/>
  <c r="B79" i="15"/>
  <c r="H78" i="15"/>
  <c r="G78" i="15"/>
  <c r="I78" i="15"/>
  <c r="K78" i="15"/>
  <c r="F78" i="15"/>
  <c r="E78" i="15"/>
  <c r="D78" i="15"/>
  <c r="C78" i="15"/>
  <c r="B78" i="15"/>
  <c r="H77" i="15"/>
  <c r="G77" i="15"/>
  <c r="I77" i="15"/>
  <c r="E77" i="15"/>
  <c r="D77" i="15"/>
  <c r="K77" i="15"/>
  <c r="C77" i="15"/>
  <c r="B77" i="15"/>
  <c r="H76" i="15"/>
  <c r="I76" i="15"/>
  <c r="G76" i="15"/>
  <c r="E76" i="15"/>
  <c r="D76" i="15"/>
  <c r="C76" i="15"/>
  <c r="B76" i="15"/>
  <c r="I75" i="15"/>
  <c r="H75" i="15"/>
  <c r="G75" i="15"/>
  <c r="E75" i="15"/>
  <c r="D75" i="15"/>
  <c r="C75" i="15"/>
  <c r="B75" i="15"/>
  <c r="H74" i="15"/>
  <c r="G74" i="15"/>
  <c r="I74" i="15"/>
  <c r="K74" i="15"/>
  <c r="F74" i="15"/>
  <c r="E74" i="15"/>
  <c r="D74" i="15"/>
  <c r="C74" i="15"/>
  <c r="B74" i="15"/>
  <c r="H73" i="15"/>
  <c r="G73" i="15"/>
  <c r="I73" i="15"/>
  <c r="E73" i="15"/>
  <c r="D73" i="15"/>
  <c r="C73" i="15"/>
  <c r="B73" i="15"/>
  <c r="H72" i="15"/>
  <c r="I72" i="15"/>
  <c r="G72" i="15"/>
  <c r="E72" i="15"/>
  <c r="D72" i="15"/>
  <c r="C72" i="15"/>
  <c r="B72" i="15"/>
  <c r="I71" i="15"/>
  <c r="H71" i="15"/>
  <c r="G71" i="15"/>
  <c r="E71" i="15"/>
  <c r="D71" i="15"/>
  <c r="C71" i="15"/>
  <c r="B71" i="15"/>
  <c r="H70" i="15"/>
  <c r="G70" i="15"/>
  <c r="I70" i="15"/>
  <c r="K70" i="15"/>
  <c r="F70" i="15"/>
  <c r="E70" i="15"/>
  <c r="D70" i="15"/>
  <c r="C70" i="15"/>
  <c r="B70" i="15"/>
  <c r="H69" i="15"/>
  <c r="G69" i="15"/>
  <c r="I69" i="15"/>
  <c r="E69" i="15"/>
  <c r="D69" i="15"/>
  <c r="K69" i="15"/>
  <c r="C69" i="15"/>
  <c r="B69" i="15"/>
  <c r="H68" i="15"/>
  <c r="I68" i="15"/>
  <c r="G68" i="15"/>
  <c r="E68" i="15"/>
  <c r="D68" i="15"/>
  <c r="C68" i="15"/>
  <c r="B68" i="15"/>
  <c r="I67" i="15"/>
  <c r="H67" i="15"/>
  <c r="G67" i="15"/>
  <c r="E67" i="15"/>
  <c r="D67" i="15"/>
  <c r="C67" i="15"/>
  <c r="B67" i="15"/>
  <c r="H66" i="15"/>
  <c r="G66" i="15"/>
  <c r="I66" i="15"/>
  <c r="K66" i="15"/>
  <c r="F66" i="15"/>
  <c r="E66" i="15"/>
  <c r="D66" i="15"/>
  <c r="C66" i="15"/>
  <c r="B66" i="15"/>
  <c r="H65" i="15"/>
  <c r="G65" i="15"/>
  <c r="I65" i="15"/>
  <c r="E65" i="15"/>
  <c r="D65" i="15"/>
  <c r="C65" i="15"/>
  <c r="B65" i="15"/>
  <c r="H64" i="15"/>
  <c r="I64" i="15"/>
  <c r="G64" i="15"/>
  <c r="E64" i="15"/>
  <c r="D64" i="15"/>
  <c r="C64" i="15"/>
  <c r="B64" i="15"/>
  <c r="I63" i="15"/>
  <c r="H63" i="15"/>
  <c r="G63" i="15"/>
  <c r="E63" i="15"/>
  <c r="D63" i="15"/>
  <c r="C63" i="15"/>
  <c r="B63" i="15"/>
  <c r="H62" i="15"/>
  <c r="G62" i="15"/>
  <c r="I62" i="15"/>
  <c r="K62" i="15"/>
  <c r="F62" i="15"/>
  <c r="E62" i="15"/>
  <c r="D62" i="15"/>
  <c r="C62" i="15"/>
  <c r="B62" i="15"/>
  <c r="H61" i="15"/>
  <c r="G61" i="15"/>
  <c r="I61" i="15"/>
  <c r="E61" i="15"/>
  <c r="D61" i="15"/>
  <c r="C61" i="15"/>
  <c r="B61" i="15"/>
  <c r="I60" i="15"/>
  <c r="H60" i="15"/>
  <c r="G60" i="15"/>
  <c r="E60" i="15"/>
  <c r="D60" i="15"/>
  <c r="K60" i="15"/>
  <c r="C60" i="15"/>
  <c r="B60" i="15"/>
  <c r="I59" i="15"/>
  <c r="H59" i="15"/>
  <c r="G59" i="15"/>
  <c r="E59" i="15"/>
  <c r="D59" i="15"/>
  <c r="C59" i="15"/>
  <c r="B59" i="15"/>
  <c r="H58" i="15"/>
  <c r="G58" i="15"/>
  <c r="I58" i="15"/>
  <c r="K58" i="15"/>
  <c r="F58" i="15"/>
  <c r="E58" i="15"/>
  <c r="D58" i="15"/>
  <c r="C58" i="15"/>
  <c r="B58" i="15"/>
  <c r="H57" i="15"/>
  <c r="G57" i="15"/>
  <c r="I57" i="15"/>
  <c r="E57" i="15"/>
  <c r="D57" i="15"/>
  <c r="C57" i="15"/>
  <c r="B57" i="15"/>
  <c r="H56" i="15"/>
  <c r="I56" i="15"/>
  <c r="G56" i="15"/>
  <c r="E56" i="15"/>
  <c r="D56" i="15"/>
  <c r="C56" i="15"/>
  <c r="B56" i="15"/>
  <c r="I55" i="15"/>
  <c r="H55" i="15"/>
  <c r="G55" i="15"/>
  <c r="E55" i="15"/>
  <c r="D55" i="15"/>
  <c r="C55" i="15"/>
  <c r="B55" i="15"/>
  <c r="H54" i="15"/>
  <c r="G54" i="15"/>
  <c r="I54" i="15"/>
  <c r="K54" i="15"/>
  <c r="F54" i="15"/>
  <c r="E54" i="15"/>
  <c r="D54" i="15"/>
  <c r="C54" i="15"/>
  <c r="B54" i="15"/>
  <c r="H53" i="15"/>
  <c r="G53" i="15"/>
  <c r="I53" i="15"/>
  <c r="E53" i="15"/>
  <c r="D53" i="15"/>
  <c r="C53" i="15"/>
  <c r="B53" i="15"/>
  <c r="H52" i="15"/>
  <c r="I52" i="15"/>
  <c r="G52" i="15"/>
  <c r="E52" i="15"/>
  <c r="D52" i="15"/>
  <c r="C52" i="15"/>
  <c r="B52" i="15"/>
  <c r="I51" i="15"/>
  <c r="H51" i="15"/>
  <c r="G51" i="15"/>
  <c r="E51" i="15"/>
  <c r="K51" i="15"/>
  <c r="D51" i="15"/>
  <c r="C51" i="15"/>
  <c r="B51" i="15"/>
  <c r="H50" i="15"/>
  <c r="G50" i="15"/>
  <c r="I50" i="15"/>
  <c r="K50" i="15"/>
  <c r="F50" i="15"/>
  <c r="E50" i="15"/>
  <c r="D50" i="15"/>
  <c r="C50" i="15"/>
  <c r="B50" i="15"/>
  <c r="H49" i="15"/>
  <c r="G49" i="15"/>
  <c r="I49" i="15"/>
  <c r="E49" i="15"/>
  <c r="D49" i="15"/>
  <c r="C49" i="15"/>
  <c r="B49" i="15"/>
  <c r="I48" i="15"/>
  <c r="H48" i="15"/>
  <c r="G48" i="15"/>
  <c r="E48" i="15"/>
  <c r="D48" i="15"/>
  <c r="K48" i="15"/>
  <c r="C48" i="15"/>
  <c r="B48" i="15"/>
  <c r="I47" i="15"/>
  <c r="H47" i="15"/>
  <c r="G47" i="15"/>
  <c r="E47" i="15"/>
  <c r="D47" i="15"/>
  <c r="C47" i="15"/>
  <c r="B47" i="15"/>
  <c r="H46" i="15"/>
  <c r="G46" i="15"/>
  <c r="I46" i="15"/>
  <c r="K46" i="15"/>
  <c r="F46" i="15"/>
  <c r="E46" i="15"/>
  <c r="D46" i="15"/>
  <c r="C46" i="15"/>
  <c r="B46" i="15"/>
  <c r="H45" i="15"/>
  <c r="G45" i="15"/>
  <c r="I45" i="15"/>
  <c r="E45" i="15"/>
  <c r="D45" i="15"/>
  <c r="C45" i="15"/>
  <c r="B45" i="15"/>
  <c r="H44" i="15"/>
  <c r="I44" i="15"/>
  <c r="G44" i="15"/>
  <c r="E44" i="15"/>
  <c r="D44" i="15"/>
  <c r="C44" i="15"/>
  <c r="B44" i="15"/>
  <c r="K43" i="15"/>
  <c r="I43" i="15"/>
  <c r="H43" i="15"/>
  <c r="G43" i="15"/>
  <c r="F43" i="15"/>
  <c r="E43" i="15"/>
  <c r="D43" i="15"/>
  <c r="C43" i="15"/>
  <c r="B43" i="15"/>
  <c r="H42" i="15"/>
  <c r="G42" i="15"/>
  <c r="I42" i="15"/>
  <c r="K42" i="15"/>
  <c r="F42" i="15"/>
  <c r="E42" i="15"/>
  <c r="D42" i="15"/>
  <c r="C42" i="15"/>
  <c r="B42" i="15"/>
  <c r="H41" i="15"/>
  <c r="G41" i="15"/>
  <c r="I41" i="15"/>
  <c r="E41" i="15"/>
  <c r="D41" i="15"/>
  <c r="C41" i="15"/>
  <c r="B41" i="15"/>
  <c r="H40" i="15"/>
  <c r="I40" i="15"/>
  <c r="G40" i="15"/>
  <c r="E40" i="15"/>
  <c r="D40" i="15"/>
  <c r="C40" i="15"/>
  <c r="B40" i="15"/>
  <c r="I39" i="15"/>
  <c r="H39" i="15"/>
  <c r="G39" i="15"/>
  <c r="E39" i="15"/>
  <c r="D39" i="15"/>
  <c r="C39" i="15"/>
  <c r="B39" i="15"/>
  <c r="H38" i="15"/>
  <c r="G38" i="15"/>
  <c r="I38" i="15"/>
  <c r="K38" i="15"/>
  <c r="F38" i="15"/>
  <c r="E38" i="15"/>
  <c r="D38" i="15"/>
  <c r="C38" i="15"/>
  <c r="B38" i="15"/>
  <c r="H37" i="15"/>
  <c r="G37" i="15"/>
  <c r="I37" i="15"/>
  <c r="E37" i="15"/>
  <c r="D37" i="15"/>
  <c r="C37" i="15"/>
  <c r="B37" i="15"/>
  <c r="H36" i="15"/>
  <c r="I36" i="15"/>
  <c r="G36" i="15"/>
  <c r="E36" i="15"/>
  <c r="D36" i="15"/>
  <c r="C36" i="15"/>
  <c r="B36" i="15"/>
  <c r="K35" i="15"/>
  <c r="I35" i="15"/>
  <c r="H35" i="15"/>
  <c r="G35" i="15"/>
  <c r="F35" i="15"/>
  <c r="E35" i="15"/>
  <c r="D35" i="15"/>
  <c r="C35" i="15"/>
  <c r="B35" i="15"/>
  <c r="H34" i="15"/>
  <c r="G34" i="15"/>
  <c r="I34" i="15"/>
  <c r="K34" i="15"/>
  <c r="F34" i="15"/>
  <c r="E34" i="15"/>
  <c r="D34" i="15"/>
  <c r="C34" i="15"/>
  <c r="B34" i="15"/>
  <c r="H33" i="15"/>
  <c r="G33" i="15"/>
  <c r="I33" i="15"/>
  <c r="E33" i="15"/>
  <c r="D33" i="15"/>
  <c r="C33" i="15"/>
  <c r="B33" i="15"/>
  <c r="H32" i="15"/>
  <c r="I32" i="15"/>
  <c r="G32" i="15"/>
  <c r="E32" i="15"/>
  <c r="D32" i="15"/>
  <c r="C32" i="15"/>
  <c r="B32" i="15"/>
  <c r="I31" i="15"/>
  <c r="H31" i="15"/>
  <c r="G31" i="15"/>
  <c r="E31" i="15"/>
  <c r="D31" i="15"/>
  <c r="C31" i="15"/>
  <c r="B31" i="15"/>
  <c r="K30" i="15"/>
  <c r="H30" i="15"/>
  <c r="G30" i="15"/>
  <c r="I30" i="15"/>
  <c r="F30" i="15"/>
  <c r="E30" i="15"/>
  <c r="D30" i="15"/>
  <c r="C30" i="15"/>
  <c r="B30" i="15"/>
  <c r="H29" i="15"/>
  <c r="G29" i="15"/>
  <c r="I29" i="15"/>
  <c r="E29" i="15"/>
  <c r="D29" i="15"/>
  <c r="C29" i="15"/>
  <c r="B29" i="15"/>
  <c r="H28" i="15"/>
  <c r="I28" i="15"/>
  <c r="G28" i="15"/>
  <c r="E28" i="15"/>
  <c r="D28" i="15"/>
  <c r="C28" i="15"/>
  <c r="B28" i="15"/>
  <c r="I27" i="15"/>
  <c r="H27" i="15"/>
  <c r="G27" i="15"/>
  <c r="E27" i="15"/>
  <c r="D27" i="15"/>
  <c r="C27" i="15"/>
  <c r="B27" i="15"/>
  <c r="K26" i="15"/>
  <c r="H26" i="15"/>
  <c r="G26" i="15"/>
  <c r="I26" i="15"/>
  <c r="F26" i="15"/>
  <c r="E26" i="15"/>
  <c r="D26" i="15"/>
  <c r="C26" i="15"/>
  <c r="B26" i="15"/>
  <c r="H25" i="15"/>
  <c r="G25" i="15"/>
  <c r="I25" i="15"/>
  <c r="E25" i="15"/>
  <c r="D25" i="15"/>
  <c r="C25" i="15"/>
  <c r="B25" i="15"/>
  <c r="H24" i="15"/>
  <c r="I24" i="15"/>
  <c r="G24" i="15"/>
  <c r="E24" i="15"/>
  <c r="D24" i="15"/>
  <c r="C24" i="15"/>
  <c r="B24" i="15"/>
  <c r="I23" i="15"/>
  <c r="H23" i="15"/>
  <c r="G23" i="15"/>
  <c r="E23" i="15"/>
  <c r="D23" i="15"/>
  <c r="C23" i="15"/>
  <c r="B23" i="15"/>
  <c r="H22" i="15"/>
  <c r="G22" i="15"/>
  <c r="I22" i="15"/>
  <c r="K22" i="15"/>
  <c r="F22" i="15"/>
  <c r="E22" i="15"/>
  <c r="D22" i="15"/>
  <c r="C22" i="15"/>
  <c r="B22" i="15"/>
  <c r="H21" i="15"/>
  <c r="G21" i="15"/>
  <c r="I21" i="15"/>
  <c r="E21" i="15"/>
  <c r="D21" i="15"/>
  <c r="C21" i="15"/>
  <c r="B21" i="15"/>
  <c r="H20" i="15"/>
  <c r="I20" i="15"/>
  <c r="G20" i="15"/>
  <c r="E20" i="15"/>
  <c r="D20" i="15"/>
  <c r="C20" i="15"/>
  <c r="B20" i="15"/>
  <c r="I19" i="15"/>
  <c r="H19" i="15"/>
  <c r="G19" i="15"/>
  <c r="E19" i="15"/>
  <c r="D19" i="15"/>
  <c r="C19" i="15"/>
  <c r="B19" i="15"/>
  <c r="H18" i="15"/>
  <c r="G18" i="15"/>
  <c r="I18" i="15"/>
  <c r="K18" i="15"/>
  <c r="F18" i="15"/>
  <c r="E18" i="15"/>
  <c r="D18" i="15"/>
  <c r="C18" i="15"/>
  <c r="B18" i="15"/>
  <c r="H17" i="15"/>
  <c r="G17" i="15"/>
  <c r="I17" i="15"/>
  <c r="E17" i="15"/>
  <c r="D17" i="15"/>
  <c r="C17" i="15"/>
  <c r="B17" i="15"/>
  <c r="H16" i="15"/>
  <c r="I16" i="15"/>
  <c r="G16" i="15"/>
  <c r="E16" i="15"/>
  <c r="D16" i="15"/>
  <c r="C16" i="15"/>
  <c r="B16" i="15"/>
  <c r="K15" i="15"/>
  <c r="I15" i="15"/>
  <c r="H15" i="15"/>
  <c r="G15" i="15"/>
  <c r="F15" i="15"/>
  <c r="E15" i="15"/>
  <c r="D15" i="15"/>
  <c r="C15" i="15"/>
  <c r="B15" i="15"/>
  <c r="H14" i="15"/>
  <c r="G14" i="15"/>
  <c r="I14" i="15"/>
  <c r="K14" i="15"/>
  <c r="F14" i="15"/>
  <c r="E14" i="15"/>
  <c r="D14" i="15"/>
  <c r="C14" i="15"/>
  <c r="B14" i="15"/>
  <c r="H13" i="15"/>
  <c r="G13" i="15"/>
  <c r="I13" i="15"/>
  <c r="E13" i="15"/>
  <c r="D13" i="15"/>
  <c r="C13" i="15"/>
  <c r="B13" i="15"/>
  <c r="H12" i="15"/>
  <c r="I12" i="15"/>
  <c r="G12" i="15"/>
  <c r="E12" i="15"/>
  <c r="D12" i="15"/>
  <c r="C12" i="15"/>
  <c r="B12" i="15"/>
  <c r="I11" i="15"/>
  <c r="H11" i="15"/>
  <c r="G11" i="15"/>
  <c r="E11" i="15"/>
  <c r="D11" i="15"/>
  <c r="C11" i="15"/>
  <c r="B11" i="15"/>
  <c r="I107" i="17"/>
  <c r="H107" i="17"/>
  <c r="G107" i="17"/>
  <c r="E107" i="17"/>
  <c r="D107" i="17"/>
  <c r="K107" i="17"/>
  <c r="C107" i="17"/>
  <c r="B107" i="17"/>
  <c r="I106" i="17"/>
  <c r="H106" i="17"/>
  <c r="G106" i="17"/>
  <c r="F106" i="17"/>
  <c r="E106" i="17"/>
  <c r="K106" i="17"/>
  <c r="D106" i="17"/>
  <c r="C106" i="17"/>
  <c r="B106" i="17"/>
  <c r="H105" i="17"/>
  <c r="G105" i="17"/>
  <c r="I105" i="17"/>
  <c r="E105" i="17"/>
  <c r="D105" i="17"/>
  <c r="K105" i="17"/>
  <c r="C105" i="17"/>
  <c r="B105" i="17"/>
  <c r="H104" i="17"/>
  <c r="G104" i="17"/>
  <c r="I104" i="17"/>
  <c r="E104" i="17"/>
  <c r="D104" i="17"/>
  <c r="K104" i="17"/>
  <c r="C104" i="17"/>
  <c r="B104" i="17"/>
  <c r="I103" i="17"/>
  <c r="H103" i="17"/>
  <c r="G103" i="17"/>
  <c r="E103" i="17"/>
  <c r="D103" i="17"/>
  <c r="K103" i="17"/>
  <c r="C103" i="17"/>
  <c r="B103" i="17"/>
  <c r="I102" i="17"/>
  <c r="H102" i="17"/>
  <c r="G102" i="17"/>
  <c r="E102" i="17"/>
  <c r="D102" i="17"/>
  <c r="C102" i="17"/>
  <c r="B102" i="17"/>
  <c r="K101" i="17"/>
  <c r="H101" i="17"/>
  <c r="G101" i="17"/>
  <c r="I101" i="17"/>
  <c r="F101" i="17"/>
  <c r="E101" i="17"/>
  <c r="D101" i="17"/>
  <c r="C101" i="17"/>
  <c r="B101" i="17"/>
  <c r="H100" i="17"/>
  <c r="G100" i="17"/>
  <c r="I100" i="17"/>
  <c r="E100" i="17"/>
  <c r="D100" i="17"/>
  <c r="K100" i="17"/>
  <c r="C100" i="17"/>
  <c r="B100" i="17"/>
  <c r="I99" i="17"/>
  <c r="H99" i="17"/>
  <c r="G99" i="17"/>
  <c r="E99" i="17"/>
  <c r="D99" i="17"/>
  <c r="K99" i="17"/>
  <c r="C99" i="17"/>
  <c r="B99" i="17"/>
  <c r="I98" i="17"/>
  <c r="H98" i="17"/>
  <c r="G98" i="17"/>
  <c r="E98" i="17"/>
  <c r="D98" i="17"/>
  <c r="C98" i="17"/>
  <c r="B98" i="17"/>
  <c r="K97" i="17"/>
  <c r="H97" i="17"/>
  <c r="G97" i="17"/>
  <c r="I97" i="17"/>
  <c r="F97" i="17"/>
  <c r="E97" i="17"/>
  <c r="D97" i="17"/>
  <c r="C97" i="17"/>
  <c r="B97" i="17"/>
  <c r="H96" i="17"/>
  <c r="G96" i="17"/>
  <c r="I96" i="17"/>
  <c r="E96" i="17"/>
  <c r="D96" i="17"/>
  <c r="C96" i="17"/>
  <c r="B96" i="17"/>
  <c r="I95" i="17"/>
  <c r="H95" i="17"/>
  <c r="G95" i="17"/>
  <c r="E95" i="17"/>
  <c r="D95" i="17"/>
  <c r="K95" i="17"/>
  <c r="C95" i="17"/>
  <c r="B95" i="17"/>
  <c r="K94" i="17"/>
  <c r="I94" i="17"/>
  <c r="H94" i="17"/>
  <c r="G94" i="17"/>
  <c r="F94" i="17"/>
  <c r="E94" i="17"/>
  <c r="D94" i="17"/>
  <c r="C94" i="17"/>
  <c r="B94" i="17"/>
  <c r="K93" i="17"/>
  <c r="H93" i="17"/>
  <c r="G93" i="17"/>
  <c r="I93" i="17"/>
  <c r="F93" i="17"/>
  <c r="E93" i="17"/>
  <c r="D93" i="17"/>
  <c r="C93" i="17"/>
  <c r="B93" i="17"/>
  <c r="H92" i="17"/>
  <c r="G92" i="17"/>
  <c r="I92" i="17"/>
  <c r="E92" i="17"/>
  <c r="D92" i="17"/>
  <c r="K92" i="17"/>
  <c r="C92" i="17"/>
  <c r="B92" i="17"/>
  <c r="I91" i="17"/>
  <c r="H91" i="17"/>
  <c r="G91" i="17"/>
  <c r="E91" i="17"/>
  <c r="D91" i="17"/>
  <c r="K91" i="17"/>
  <c r="C91" i="17"/>
  <c r="B91" i="17"/>
  <c r="K90" i="17"/>
  <c r="I90" i="17"/>
  <c r="H90" i="17"/>
  <c r="G90" i="17"/>
  <c r="F90" i="17"/>
  <c r="E90" i="17"/>
  <c r="D90" i="17"/>
  <c r="C90" i="17"/>
  <c r="B90" i="17"/>
  <c r="H89" i="17"/>
  <c r="G89" i="17"/>
  <c r="I89" i="17"/>
  <c r="K89" i="17"/>
  <c r="F89" i="17"/>
  <c r="E89" i="17"/>
  <c r="D89" i="17"/>
  <c r="C89" i="17"/>
  <c r="B89" i="17"/>
  <c r="H88" i="17"/>
  <c r="G88" i="17"/>
  <c r="I88" i="17"/>
  <c r="E88" i="17"/>
  <c r="D88" i="17"/>
  <c r="K88" i="17"/>
  <c r="C88" i="17"/>
  <c r="B88" i="17"/>
  <c r="I87" i="17"/>
  <c r="H87" i="17"/>
  <c r="G87" i="17"/>
  <c r="E87" i="17"/>
  <c r="D87" i="17"/>
  <c r="K87" i="17"/>
  <c r="C87" i="17"/>
  <c r="B87" i="17"/>
  <c r="I86" i="17"/>
  <c r="H86" i="17"/>
  <c r="G86" i="17"/>
  <c r="E86" i="17"/>
  <c r="D86" i="17"/>
  <c r="C86" i="17"/>
  <c r="B86" i="17"/>
  <c r="K85" i="17"/>
  <c r="H85" i="17"/>
  <c r="G85" i="17"/>
  <c r="I85" i="17"/>
  <c r="F85" i="17"/>
  <c r="E85" i="17"/>
  <c r="D85" i="17"/>
  <c r="C85" i="17"/>
  <c r="B85" i="17"/>
  <c r="H84" i="17"/>
  <c r="G84" i="17"/>
  <c r="I84" i="17"/>
  <c r="E84" i="17"/>
  <c r="D84" i="17"/>
  <c r="K84" i="17"/>
  <c r="C84" i="17"/>
  <c r="B84" i="17"/>
  <c r="I83" i="17"/>
  <c r="H83" i="17"/>
  <c r="G83" i="17"/>
  <c r="E83" i="17"/>
  <c r="D83" i="17"/>
  <c r="K83" i="17"/>
  <c r="C83" i="17"/>
  <c r="B83" i="17"/>
  <c r="K82" i="17"/>
  <c r="I82" i="17"/>
  <c r="H82" i="17"/>
  <c r="G82" i="17"/>
  <c r="F82" i="17"/>
  <c r="E82" i="17"/>
  <c r="D82" i="17"/>
  <c r="C82" i="17"/>
  <c r="B82" i="17"/>
  <c r="K81" i="17"/>
  <c r="H81" i="17"/>
  <c r="G81" i="17"/>
  <c r="I81" i="17"/>
  <c r="F81" i="17"/>
  <c r="E81" i="17"/>
  <c r="D81" i="17"/>
  <c r="C81" i="17"/>
  <c r="B81" i="17"/>
  <c r="H80" i="17"/>
  <c r="G80" i="17"/>
  <c r="I80" i="17"/>
  <c r="E80" i="17"/>
  <c r="D80" i="17"/>
  <c r="C80" i="17"/>
  <c r="B80" i="17"/>
  <c r="I79" i="17"/>
  <c r="H79" i="17"/>
  <c r="G79" i="17"/>
  <c r="E79" i="17"/>
  <c r="D79" i="17"/>
  <c r="K79" i="17"/>
  <c r="C79" i="17"/>
  <c r="B79" i="17"/>
  <c r="I78" i="17"/>
  <c r="H78" i="17"/>
  <c r="G78" i="17"/>
  <c r="E78" i="17"/>
  <c r="D78" i="17"/>
  <c r="C78" i="17"/>
  <c r="B78" i="17"/>
  <c r="K77" i="17"/>
  <c r="H77" i="17"/>
  <c r="G77" i="17"/>
  <c r="I77" i="17"/>
  <c r="F77" i="17"/>
  <c r="E77" i="17"/>
  <c r="D77" i="17"/>
  <c r="C77" i="17"/>
  <c r="B77" i="17"/>
  <c r="H76" i="17"/>
  <c r="G76" i="17"/>
  <c r="I76" i="17"/>
  <c r="E76" i="17"/>
  <c r="D76" i="17"/>
  <c r="K76" i="17"/>
  <c r="C76" i="17"/>
  <c r="B76" i="17"/>
  <c r="I75" i="17"/>
  <c r="H75" i="17"/>
  <c r="G75" i="17"/>
  <c r="E75" i="17"/>
  <c r="D75" i="17"/>
  <c r="K75" i="17"/>
  <c r="C75" i="17"/>
  <c r="B75" i="17"/>
  <c r="I74" i="17"/>
  <c r="H74" i="17"/>
  <c r="G74" i="17"/>
  <c r="E74" i="17"/>
  <c r="D74" i="17"/>
  <c r="C74" i="17"/>
  <c r="B74" i="17"/>
  <c r="K73" i="17"/>
  <c r="H73" i="17"/>
  <c r="G73" i="17"/>
  <c r="I73" i="17"/>
  <c r="F73" i="17"/>
  <c r="E73" i="17"/>
  <c r="D73" i="17"/>
  <c r="C73" i="17"/>
  <c r="B73" i="17"/>
  <c r="H72" i="17"/>
  <c r="G72" i="17"/>
  <c r="I72" i="17"/>
  <c r="E72" i="17"/>
  <c r="D72" i="17"/>
  <c r="C72" i="17"/>
  <c r="B72" i="17"/>
  <c r="I71" i="17"/>
  <c r="H71" i="17"/>
  <c r="G71" i="17"/>
  <c r="E71" i="17"/>
  <c r="D71" i="17"/>
  <c r="K71" i="17"/>
  <c r="C71" i="17"/>
  <c r="B71" i="17"/>
  <c r="K70" i="17"/>
  <c r="I70" i="17"/>
  <c r="H70" i="17"/>
  <c r="G70" i="17"/>
  <c r="F70" i="17"/>
  <c r="E70" i="17"/>
  <c r="D70" i="17"/>
  <c r="C70" i="17"/>
  <c r="B70" i="17"/>
  <c r="K69" i="17"/>
  <c r="H69" i="17"/>
  <c r="G69" i="17"/>
  <c r="I69" i="17"/>
  <c r="F69" i="17"/>
  <c r="E69" i="17"/>
  <c r="D69" i="17"/>
  <c r="C69" i="17"/>
  <c r="B69" i="17"/>
  <c r="H68" i="17"/>
  <c r="G68" i="17"/>
  <c r="I68" i="17"/>
  <c r="E68" i="17"/>
  <c r="D68" i="17"/>
  <c r="C68" i="17"/>
  <c r="B68" i="17"/>
  <c r="I67" i="17"/>
  <c r="H67" i="17"/>
  <c r="G67" i="17"/>
  <c r="E67" i="17"/>
  <c r="D67" i="17"/>
  <c r="K67" i="17"/>
  <c r="C67" i="17"/>
  <c r="B67" i="17"/>
  <c r="K66" i="17"/>
  <c r="I66" i="17"/>
  <c r="H66" i="17"/>
  <c r="G66" i="17"/>
  <c r="F66" i="17"/>
  <c r="E66" i="17"/>
  <c r="D66" i="17"/>
  <c r="C66" i="17"/>
  <c r="B66" i="17"/>
  <c r="H65" i="17"/>
  <c r="G65" i="17"/>
  <c r="I65" i="17"/>
  <c r="K65" i="17"/>
  <c r="F65" i="17"/>
  <c r="E65" i="17"/>
  <c r="D65" i="17"/>
  <c r="C65" i="17"/>
  <c r="B65" i="17"/>
  <c r="H64" i="17"/>
  <c r="G64" i="17"/>
  <c r="I64" i="17"/>
  <c r="E64" i="17"/>
  <c r="D64" i="17"/>
  <c r="K64" i="17"/>
  <c r="C64" i="17"/>
  <c r="B64" i="17"/>
  <c r="H63" i="17"/>
  <c r="I63" i="17"/>
  <c r="G63" i="17"/>
  <c r="E63" i="17"/>
  <c r="D63" i="17"/>
  <c r="K63" i="17"/>
  <c r="C63" i="17"/>
  <c r="B63" i="17"/>
  <c r="I62" i="17"/>
  <c r="H62" i="17"/>
  <c r="G62" i="17"/>
  <c r="E62" i="17"/>
  <c r="D62" i="17"/>
  <c r="C62" i="17"/>
  <c r="B62" i="17"/>
  <c r="H61" i="17"/>
  <c r="G61" i="17"/>
  <c r="I61" i="17"/>
  <c r="K61" i="17"/>
  <c r="F61" i="17"/>
  <c r="E61" i="17"/>
  <c r="D61" i="17"/>
  <c r="C61" i="17"/>
  <c r="B61" i="17"/>
  <c r="H60" i="17"/>
  <c r="G60" i="17"/>
  <c r="I60" i="17"/>
  <c r="E60" i="17"/>
  <c r="D60" i="17"/>
  <c r="K60" i="17"/>
  <c r="C60" i="17"/>
  <c r="B60" i="17"/>
  <c r="I59" i="17"/>
  <c r="H59" i="17"/>
  <c r="G59" i="17"/>
  <c r="E59" i="17"/>
  <c r="D59" i="17"/>
  <c r="K59" i="17"/>
  <c r="C59" i="17"/>
  <c r="B59" i="17"/>
  <c r="K58" i="17"/>
  <c r="I58" i="17"/>
  <c r="H58" i="17"/>
  <c r="G58" i="17"/>
  <c r="F58" i="17"/>
  <c r="E58" i="17"/>
  <c r="D58" i="17"/>
  <c r="C58" i="17"/>
  <c r="B58" i="17"/>
  <c r="H57" i="17"/>
  <c r="G57" i="17"/>
  <c r="I57" i="17"/>
  <c r="K57" i="17"/>
  <c r="F57" i="17"/>
  <c r="E57" i="17"/>
  <c r="D57" i="17"/>
  <c r="C57" i="17"/>
  <c r="B57" i="17"/>
  <c r="H56" i="17"/>
  <c r="G56" i="17"/>
  <c r="I56" i="17"/>
  <c r="E56" i="17"/>
  <c r="D56" i="17"/>
  <c r="C56" i="17"/>
  <c r="B56" i="17"/>
  <c r="I55" i="17"/>
  <c r="H55" i="17"/>
  <c r="G55" i="17"/>
  <c r="E55" i="17"/>
  <c r="D55" i="17"/>
  <c r="K55" i="17"/>
  <c r="C55" i="17"/>
  <c r="B55" i="17"/>
  <c r="K54" i="17"/>
  <c r="I54" i="17"/>
  <c r="H54" i="17"/>
  <c r="G54" i="17"/>
  <c r="F54" i="17"/>
  <c r="E54" i="17"/>
  <c r="D54" i="17"/>
  <c r="C54" i="17"/>
  <c r="B54" i="17"/>
  <c r="K53" i="17"/>
  <c r="H53" i="17"/>
  <c r="G53" i="17"/>
  <c r="I53" i="17"/>
  <c r="F53" i="17"/>
  <c r="E53" i="17"/>
  <c r="D53" i="17"/>
  <c r="C53" i="17"/>
  <c r="B53" i="17"/>
  <c r="H52" i="17"/>
  <c r="G52" i="17"/>
  <c r="I52" i="17"/>
  <c r="E52" i="17"/>
  <c r="D52" i="17"/>
  <c r="K52" i="17"/>
  <c r="C52" i="17"/>
  <c r="B52" i="17"/>
  <c r="I51" i="17"/>
  <c r="H51" i="17"/>
  <c r="G51" i="17"/>
  <c r="E51" i="17"/>
  <c r="D51" i="17"/>
  <c r="K51" i="17"/>
  <c r="C51" i="17"/>
  <c r="B51" i="17"/>
  <c r="K50" i="17"/>
  <c r="I50" i="17"/>
  <c r="H50" i="17"/>
  <c r="G50" i="17"/>
  <c r="F50" i="17"/>
  <c r="E50" i="17"/>
  <c r="D50" i="17"/>
  <c r="C50" i="17"/>
  <c r="B50" i="17"/>
  <c r="K49" i="17"/>
  <c r="H49" i="17"/>
  <c r="G49" i="17"/>
  <c r="I49" i="17"/>
  <c r="F49" i="17"/>
  <c r="E49" i="17"/>
  <c r="D49" i="17"/>
  <c r="C49" i="17"/>
  <c r="B49" i="17"/>
  <c r="H48" i="17"/>
  <c r="G48" i="17"/>
  <c r="I48" i="17"/>
  <c r="E48" i="17"/>
  <c r="D48" i="17"/>
  <c r="K48" i="17"/>
  <c r="C48" i="17"/>
  <c r="B48" i="17"/>
  <c r="H47" i="17"/>
  <c r="I47" i="17"/>
  <c r="G47" i="17"/>
  <c r="E47" i="17"/>
  <c r="D47" i="17"/>
  <c r="C47" i="17"/>
  <c r="B47" i="17"/>
  <c r="K46" i="17"/>
  <c r="I46" i="17"/>
  <c r="H46" i="17"/>
  <c r="G46" i="17"/>
  <c r="F46" i="17"/>
  <c r="E46" i="17"/>
  <c r="D46" i="17"/>
  <c r="C46" i="17"/>
  <c r="B46" i="17"/>
  <c r="K45" i="17"/>
  <c r="H45" i="17"/>
  <c r="G45" i="17"/>
  <c r="I45" i="17"/>
  <c r="F45" i="17"/>
  <c r="E45" i="17"/>
  <c r="D45" i="17"/>
  <c r="C45" i="17"/>
  <c r="B45" i="17"/>
  <c r="H44" i="17"/>
  <c r="G44" i="17"/>
  <c r="I44" i="17"/>
  <c r="E44" i="17"/>
  <c r="D44" i="17"/>
  <c r="K44" i="17"/>
  <c r="C44" i="17"/>
  <c r="B44" i="17"/>
  <c r="I43" i="17"/>
  <c r="H43" i="17"/>
  <c r="G43" i="17"/>
  <c r="E43" i="17"/>
  <c r="D43" i="17"/>
  <c r="K43" i="17"/>
  <c r="C43" i="17"/>
  <c r="B43" i="17"/>
  <c r="K42" i="17"/>
  <c r="I42" i="17"/>
  <c r="H42" i="17"/>
  <c r="G42" i="17"/>
  <c r="F42" i="17"/>
  <c r="E42" i="17"/>
  <c r="D42" i="17"/>
  <c r="C42" i="17"/>
  <c r="B42" i="17"/>
  <c r="K41" i="17"/>
  <c r="H41" i="17"/>
  <c r="G41" i="17"/>
  <c r="I41" i="17"/>
  <c r="F41" i="17"/>
  <c r="E41" i="17"/>
  <c r="D41" i="17"/>
  <c r="C41" i="17"/>
  <c r="B41" i="17"/>
  <c r="H40" i="17"/>
  <c r="G40" i="17"/>
  <c r="I40" i="17"/>
  <c r="E40" i="17"/>
  <c r="D40" i="17"/>
  <c r="K40" i="17"/>
  <c r="C40" i="17"/>
  <c r="B40" i="17"/>
  <c r="I39" i="17"/>
  <c r="H39" i="17"/>
  <c r="G39" i="17"/>
  <c r="E39" i="17"/>
  <c r="D39" i="17"/>
  <c r="K39" i="17"/>
  <c r="C39" i="17"/>
  <c r="B39" i="17"/>
  <c r="K38" i="17"/>
  <c r="I38" i="17"/>
  <c r="H38" i="17"/>
  <c r="G38" i="17"/>
  <c r="F38" i="17"/>
  <c r="E38" i="17"/>
  <c r="D38" i="17"/>
  <c r="C38" i="17"/>
  <c r="B38" i="17"/>
  <c r="K37" i="17"/>
  <c r="H37" i="17"/>
  <c r="G37" i="17"/>
  <c r="I37" i="17"/>
  <c r="F37" i="17"/>
  <c r="E37" i="17"/>
  <c r="D37" i="17"/>
  <c r="C37" i="17"/>
  <c r="B37" i="17"/>
  <c r="H36" i="17"/>
  <c r="G36" i="17"/>
  <c r="I36" i="17"/>
  <c r="E36" i="17"/>
  <c r="D36" i="17"/>
  <c r="C36" i="17"/>
  <c r="B36" i="17"/>
  <c r="I35" i="17"/>
  <c r="H35" i="17"/>
  <c r="G35" i="17"/>
  <c r="E35" i="17"/>
  <c r="D35" i="17"/>
  <c r="K35" i="17"/>
  <c r="C35" i="17"/>
  <c r="B35" i="17"/>
  <c r="K34" i="17"/>
  <c r="I34" i="17"/>
  <c r="H34" i="17"/>
  <c r="G34" i="17"/>
  <c r="F34" i="17"/>
  <c r="E34" i="17"/>
  <c r="D34" i="17"/>
  <c r="C34" i="17"/>
  <c r="B34" i="17"/>
  <c r="K33" i="17"/>
  <c r="H33" i="17"/>
  <c r="G33" i="17"/>
  <c r="I33" i="17"/>
  <c r="F33" i="17"/>
  <c r="E33" i="17"/>
  <c r="D33" i="17"/>
  <c r="C33" i="17"/>
  <c r="B33" i="17"/>
  <c r="H32" i="17"/>
  <c r="G32" i="17"/>
  <c r="I32" i="17"/>
  <c r="E32" i="17"/>
  <c r="D32" i="17"/>
  <c r="K32" i="17"/>
  <c r="C32" i="17"/>
  <c r="B32" i="17"/>
  <c r="H31" i="17"/>
  <c r="I31" i="17"/>
  <c r="G31" i="17"/>
  <c r="E31" i="17"/>
  <c r="D31" i="17"/>
  <c r="C31" i="17"/>
  <c r="B31" i="17"/>
  <c r="K30" i="17"/>
  <c r="I30" i="17"/>
  <c r="H30" i="17"/>
  <c r="G30" i="17"/>
  <c r="F30" i="17"/>
  <c r="E30" i="17"/>
  <c r="D30" i="17"/>
  <c r="C30" i="17"/>
  <c r="B30" i="17"/>
  <c r="K29" i="17"/>
  <c r="H29" i="17"/>
  <c r="G29" i="17"/>
  <c r="I29" i="17"/>
  <c r="F29" i="17"/>
  <c r="E29" i="17"/>
  <c r="D29" i="17"/>
  <c r="C29" i="17"/>
  <c r="B29" i="17"/>
  <c r="H28" i="17"/>
  <c r="G28" i="17"/>
  <c r="I28" i="17"/>
  <c r="E28" i="17"/>
  <c r="D28" i="17"/>
  <c r="K28" i="17"/>
  <c r="C28" i="17"/>
  <c r="B28" i="17"/>
  <c r="H27" i="17"/>
  <c r="I27" i="17"/>
  <c r="G27" i="17"/>
  <c r="E27" i="17"/>
  <c r="D27" i="17"/>
  <c r="C27" i="17"/>
  <c r="B27" i="17"/>
  <c r="K26" i="17"/>
  <c r="I26" i="17"/>
  <c r="H26" i="17"/>
  <c r="G26" i="17"/>
  <c r="F26" i="17"/>
  <c r="E26" i="17"/>
  <c r="D26" i="17"/>
  <c r="C26" i="17"/>
  <c r="B26" i="17"/>
  <c r="H25" i="17"/>
  <c r="G25" i="17"/>
  <c r="I25" i="17"/>
  <c r="K25" i="17"/>
  <c r="F25" i="17"/>
  <c r="E25" i="17"/>
  <c r="D25" i="17"/>
  <c r="C25" i="17"/>
  <c r="B25" i="17"/>
  <c r="H24" i="17"/>
  <c r="G24" i="17"/>
  <c r="I24" i="17"/>
  <c r="E24" i="17"/>
  <c r="D24" i="17"/>
  <c r="K24" i="17"/>
  <c r="C24" i="17"/>
  <c r="B24" i="17"/>
  <c r="I23" i="17"/>
  <c r="H23" i="17"/>
  <c r="G23" i="17"/>
  <c r="E23" i="17"/>
  <c r="D23" i="17"/>
  <c r="K23" i="17"/>
  <c r="C23" i="17"/>
  <c r="B23" i="17"/>
  <c r="K22" i="17"/>
  <c r="I22" i="17"/>
  <c r="H22" i="17"/>
  <c r="G22" i="17"/>
  <c r="F22" i="17"/>
  <c r="E22" i="17"/>
  <c r="D22" i="17"/>
  <c r="C22" i="17"/>
  <c r="B22" i="17"/>
  <c r="H21" i="17"/>
  <c r="G21" i="17"/>
  <c r="I21" i="17"/>
  <c r="K21" i="17"/>
  <c r="F21" i="17"/>
  <c r="E21" i="17"/>
  <c r="D21" i="17"/>
  <c r="C21" i="17"/>
  <c r="B21" i="17"/>
  <c r="H20" i="17"/>
  <c r="G20" i="17"/>
  <c r="I20" i="17"/>
  <c r="E20" i="17"/>
  <c r="D20" i="17"/>
  <c r="K20" i="17"/>
  <c r="C20" i="17"/>
  <c r="B20" i="17"/>
  <c r="I19" i="17"/>
  <c r="H19" i="17"/>
  <c r="G19" i="17"/>
  <c r="E19" i="17"/>
  <c r="D19" i="17"/>
  <c r="K19" i="17"/>
  <c r="C19" i="17"/>
  <c r="B19" i="17"/>
  <c r="K18" i="17"/>
  <c r="I18" i="17"/>
  <c r="H18" i="17"/>
  <c r="G18" i="17"/>
  <c r="F18" i="17"/>
  <c r="E18" i="17"/>
  <c r="D18" i="17"/>
  <c r="C18" i="17"/>
  <c r="B18" i="17"/>
  <c r="K17" i="17"/>
  <c r="H17" i="17"/>
  <c r="G17" i="17"/>
  <c r="I17" i="17"/>
  <c r="F17" i="17"/>
  <c r="E17" i="17"/>
  <c r="D17" i="17"/>
  <c r="C17" i="17"/>
  <c r="B17" i="17"/>
  <c r="H16" i="17"/>
  <c r="G16" i="17"/>
  <c r="I16" i="17"/>
  <c r="E16" i="17"/>
  <c r="D16" i="17"/>
  <c r="C16" i="17"/>
  <c r="B16" i="17"/>
  <c r="I15" i="17"/>
  <c r="H15" i="17"/>
  <c r="G15" i="17"/>
  <c r="E15" i="17"/>
  <c r="D15" i="17"/>
  <c r="K15" i="17"/>
  <c r="C15" i="17"/>
  <c r="B15" i="17"/>
  <c r="K14" i="17"/>
  <c r="I14" i="17"/>
  <c r="H14" i="17"/>
  <c r="G14" i="17"/>
  <c r="F14" i="17"/>
  <c r="E14" i="17"/>
  <c r="D14" i="17"/>
  <c r="C14" i="17"/>
  <c r="B14" i="17"/>
  <c r="H13" i="17"/>
  <c r="G13" i="17"/>
  <c r="I13" i="17"/>
  <c r="K13" i="17"/>
  <c r="F13" i="17"/>
  <c r="E13" i="17"/>
  <c r="D13" i="17"/>
  <c r="C13" i="17"/>
  <c r="B13" i="17"/>
  <c r="H12" i="17"/>
  <c r="G12" i="17"/>
  <c r="I12" i="17"/>
  <c r="E12" i="17"/>
  <c r="D12" i="17"/>
  <c r="K12" i="17"/>
  <c r="C12" i="17"/>
  <c r="B12" i="17"/>
  <c r="H11" i="17"/>
  <c r="I11" i="17"/>
  <c r="G11" i="17"/>
  <c r="E11" i="17"/>
  <c r="D11" i="17"/>
  <c r="C11" i="17"/>
  <c r="B11" i="17"/>
  <c r="I107" i="19"/>
  <c r="H107" i="19"/>
  <c r="G107" i="19"/>
  <c r="E107" i="19"/>
  <c r="D107" i="19"/>
  <c r="K107" i="19"/>
  <c r="C107" i="19"/>
  <c r="B107" i="19"/>
  <c r="I106" i="19"/>
  <c r="H106" i="19"/>
  <c r="G106" i="19"/>
  <c r="F106" i="19"/>
  <c r="K106" i="19"/>
  <c r="E106" i="19"/>
  <c r="D106" i="19"/>
  <c r="C106" i="19"/>
  <c r="B106" i="19"/>
  <c r="K105" i="19"/>
  <c r="H105" i="19"/>
  <c r="G105" i="19"/>
  <c r="I105" i="19"/>
  <c r="F105" i="19"/>
  <c r="E105" i="19"/>
  <c r="D105" i="19"/>
  <c r="C105" i="19"/>
  <c r="B105" i="19"/>
  <c r="H104" i="19"/>
  <c r="G104" i="19"/>
  <c r="I104" i="19"/>
  <c r="E104" i="19"/>
  <c r="D104" i="19"/>
  <c r="C104" i="19"/>
  <c r="B104" i="19"/>
  <c r="I103" i="19"/>
  <c r="H103" i="19"/>
  <c r="G103" i="19"/>
  <c r="E103" i="19"/>
  <c r="D103" i="19"/>
  <c r="K103" i="19"/>
  <c r="C103" i="19"/>
  <c r="B103" i="19"/>
  <c r="I102" i="19"/>
  <c r="H102" i="19"/>
  <c r="G102" i="19"/>
  <c r="F102" i="19"/>
  <c r="K102" i="19"/>
  <c r="E102" i="19"/>
  <c r="D102" i="19"/>
  <c r="C102" i="19"/>
  <c r="B102" i="19"/>
  <c r="H101" i="19"/>
  <c r="G101" i="19"/>
  <c r="F101" i="19"/>
  <c r="E101" i="19"/>
  <c r="D101" i="19"/>
  <c r="C101" i="19"/>
  <c r="B101" i="19"/>
  <c r="H100" i="19"/>
  <c r="G100" i="19"/>
  <c r="I100" i="19"/>
  <c r="E100" i="19"/>
  <c r="D100" i="19"/>
  <c r="C100" i="19"/>
  <c r="B100" i="19"/>
  <c r="I99" i="19"/>
  <c r="H99" i="19"/>
  <c r="G99" i="19"/>
  <c r="E99" i="19"/>
  <c r="D99" i="19"/>
  <c r="C99" i="19"/>
  <c r="B99" i="19"/>
  <c r="I98" i="19"/>
  <c r="H98" i="19"/>
  <c r="G98" i="19"/>
  <c r="F98" i="19"/>
  <c r="E98" i="19"/>
  <c r="K98" i="19"/>
  <c r="D98" i="19"/>
  <c r="C98" i="19"/>
  <c r="B98" i="19"/>
  <c r="K97" i="19"/>
  <c r="H97" i="19"/>
  <c r="G97" i="19"/>
  <c r="I97" i="19"/>
  <c r="F97" i="19"/>
  <c r="E97" i="19"/>
  <c r="D97" i="19"/>
  <c r="C97" i="19"/>
  <c r="B97" i="19"/>
  <c r="H96" i="19"/>
  <c r="G96" i="19"/>
  <c r="I96" i="19"/>
  <c r="E96" i="19"/>
  <c r="D96" i="19"/>
  <c r="C96" i="19"/>
  <c r="B96" i="19"/>
  <c r="I95" i="19"/>
  <c r="H95" i="19"/>
  <c r="G95" i="19"/>
  <c r="E95" i="19"/>
  <c r="D95" i="19"/>
  <c r="K95" i="19"/>
  <c r="C95" i="19"/>
  <c r="B95" i="19"/>
  <c r="I94" i="19"/>
  <c r="H94" i="19"/>
  <c r="G94" i="19"/>
  <c r="E94" i="19"/>
  <c r="D94" i="19"/>
  <c r="C94" i="19"/>
  <c r="B94" i="19"/>
  <c r="H93" i="19"/>
  <c r="G93" i="19"/>
  <c r="F93" i="19"/>
  <c r="E93" i="19"/>
  <c r="D93" i="19"/>
  <c r="C93" i="19"/>
  <c r="B93" i="19"/>
  <c r="H92" i="19"/>
  <c r="G92" i="19"/>
  <c r="I92" i="19"/>
  <c r="E92" i="19"/>
  <c r="D92" i="19"/>
  <c r="K92" i="19"/>
  <c r="C92" i="19"/>
  <c r="B92" i="19"/>
  <c r="H91" i="19"/>
  <c r="I91" i="19"/>
  <c r="G91" i="19"/>
  <c r="E91" i="19"/>
  <c r="D91" i="19"/>
  <c r="C91" i="19"/>
  <c r="B91" i="19"/>
  <c r="I90" i="19"/>
  <c r="H90" i="19"/>
  <c r="G90" i="19"/>
  <c r="E90" i="19"/>
  <c r="D90" i="19"/>
  <c r="C90" i="19"/>
  <c r="B90" i="19"/>
  <c r="H89" i="19"/>
  <c r="G89" i="19"/>
  <c r="I89" i="19"/>
  <c r="K89" i="19"/>
  <c r="F89" i="19"/>
  <c r="E89" i="19"/>
  <c r="D89" i="19"/>
  <c r="C89" i="19"/>
  <c r="B89" i="19"/>
  <c r="H88" i="19"/>
  <c r="G88" i="19"/>
  <c r="I88" i="19"/>
  <c r="E88" i="19"/>
  <c r="D88" i="19"/>
  <c r="C88" i="19"/>
  <c r="B88" i="19"/>
  <c r="H87" i="19"/>
  <c r="I87" i="19"/>
  <c r="G87" i="19"/>
  <c r="E87" i="19"/>
  <c r="D87" i="19"/>
  <c r="C87" i="19"/>
  <c r="B87" i="19"/>
  <c r="K86" i="19"/>
  <c r="I86" i="19"/>
  <c r="H86" i="19"/>
  <c r="G86" i="19"/>
  <c r="F86" i="19"/>
  <c r="E86" i="19"/>
  <c r="D86" i="19"/>
  <c r="C86" i="19"/>
  <c r="B86" i="19"/>
  <c r="H85" i="19"/>
  <c r="G85" i="19"/>
  <c r="I85" i="19"/>
  <c r="K85" i="19"/>
  <c r="F85" i="19"/>
  <c r="E85" i="19"/>
  <c r="D85" i="19"/>
  <c r="C85" i="19"/>
  <c r="B85" i="19"/>
  <c r="H84" i="19"/>
  <c r="G84" i="19"/>
  <c r="I84" i="19"/>
  <c r="E84" i="19"/>
  <c r="D84" i="19"/>
  <c r="C84" i="19"/>
  <c r="B84" i="19"/>
  <c r="H83" i="19"/>
  <c r="I83" i="19"/>
  <c r="G83" i="19"/>
  <c r="E83" i="19"/>
  <c r="D83" i="19"/>
  <c r="C83" i="19"/>
  <c r="B83" i="19"/>
  <c r="K82" i="19"/>
  <c r="I82" i="19"/>
  <c r="H82" i="19"/>
  <c r="G82" i="19"/>
  <c r="F82" i="19"/>
  <c r="E82" i="19"/>
  <c r="D82" i="19"/>
  <c r="C82" i="19"/>
  <c r="B82" i="19"/>
  <c r="H81" i="19"/>
  <c r="G81" i="19"/>
  <c r="I81" i="19"/>
  <c r="K81" i="19"/>
  <c r="F81" i="19"/>
  <c r="E81" i="19"/>
  <c r="D81" i="19"/>
  <c r="C81" i="19"/>
  <c r="B81" i="19"/>
  <c r="H80" i="19"/>
  <c r="G80" i="19"/>
  <c r="I80" i="19"/>
  <c r="E80" i="19"/>
  <c r="D80" i="19"/>
  <c r="C80" i="19"/>
  <c r="B80" i="19"/>
  <c r="H79" i="19"/>
  <c r="I79" i="19"/>
  <c r="G79" i="19"/>
  <c r="E79" i="19"/>
  <c r="D79" i="19"/>
  <c r="C79" i="19"/>
  <c r="B79" i="19"/>
  <c r="I78" i="19"/>
  <c r="H78" i="19"/>
  <c r="G78" i="19"/>
  <c r="E78" i="19"/>
  <c r="D78" i="19"/>
  <c r="C78" i="19"/>
  <c r="B78" i="19"/>
  <c r="K77" i="19"/>
  <c r="H77" i="19"/>
  <c r="G77" i="19"/>
  <c r="I77" i="19"/>
  <c r="F77" i="19"/>
  <c r="E77" i="19"/>
  <c r="D77" i="19"/>
  <c r="C77" i="19"/>
  <c r="B77" i="19"/>
  <c r="H76" i="19"/>
  <c r="G76" i="19"/>
  <c r="I76" i="19"/>
  <c r="E76" i="19"/>
  <c r="D76" i="19"/>
  <c r="C76" i="19"/>
  <c r="B76" i="19"/>
  <c r="H75" i="19"/>
  <c r="I75" i="19"/>
  <c r="G75" i="19"/>
  <c r="E75" i="19"/>
  <c r="D75" i="19"/>
  <c r="C75" i="19"/>
  <c r="B75" i="19"/>
  <c r="I74" i="19"/>
  <c r="H74" i="19"/>
  <c r="G74" i="19"/>
  <c r="E74" i="19"/>
  <c r="D74" i="19"/>
  <c r="C74" i="19"/>
  <c r="B74" i="19"/>
  <c r="H73" i="19"/>
  <c r="G73" i="19"/>
  <c r="I73" i="19"/>
  <c r="K73" i="19"/>
  <c r="F73" i="19"/>
  <c r="E73" i="19"/>
  <c r="D73" i="19"/>
  <c r="C73" i="19"/>
  <c r="B73" i="19"/>
  <c r="H72" i="19"/>
  <c r="G72" i="19"/>
  <c r="I72" i="19"/>
  <c r="E72" i="19"/>
  <c r="D72" i="19"/>
  <c r="C72" i="19"/>
  <c r="B72" i="19"/>
  <c r="H71" i="19"/>
  <c r="I71" i="19"/>
  <c r="G71" i="19"/>
  <c r="E71" i="19"/>
  <c r="D71" i="19"/>
  <c r="C71" i="19"/>
  <c r="B71" i="19"/>
  <c r="I70" i="19"/>
  <c r="H70" i="19"/>
  <c r="G70" i="19"/>
  <c r="E70" i="19"/>
  <c r="D70" i="19"/>
  <c r="C70" i="19"/>
  <c r="B70" i="19"/>
  <c r="K69" i="19"/>
  <c r="H69" i="19"/>
  <c r="G69" i="19"/>
  <c r="I69" i="19"/>
  <c r="F69" i="19"/>
  <c r="E69" i="19"/>
  <c r="D69" i="19"/>
  <c r="C69" i="19"/>
  <c r="B69" i="19"/>
  <c r="H68" i="19"/>
  <c r="G68" i="19"/>
  <c r="I68" i="19"/>
  <c r="E68" i="19"/>
  <c r="D68" i="19"/>
  <c r="C68" i="19"/>
  <c r="B68" i="19"/>
  <c r="H67" i="19"/>
  <c r="I67" i="19"/>
  <c r="G67" i="19"/>
  <c r="E67" i="19"/>
  <c r="D67" i="19"/>
  <c r="C67" i="19"/>
  <c r="B67" i="19"/>
  <c r="I66" i="19"/>
  <c r="H66" i="19"/>
  <c r="G66" i="19"/>
  <c r="E66" i="19"/>
  <c r="D66" i="19"/>
  <c r="C66" i="19"/>
  <c r="B66" i="19"/>
  <c r="H65" i="19"/>
  <c r="G65" i="19"/>
  <c r="I65" i="19"/>
  <c r="K65" i="19"/>
  <c r="F65" i="19"/>
  <c r="E65" i="19"/>
  <c r="D65" i="19"/>
  <c r="C65" i="19"/>
  <c r="B65" i="19"/>
  <c r="H64" i="19"/>
  <c r="G64" i="19"/>
  <c r="I64" i="19"/>
  <c r="E64" i="19"/>
  <c r="D64" i="19"/>
  <c r="K64" i="19"/>
  <c r="C64" i="19"/>
  <c r="B64" i="19"/>
  <c r="H63" i="19"/>
  <c r="I63" i="19"/>
  <c r="G63" i="19"/>
  <c r="E63" i="19"/>
  <c r="D63" i="19"/>
  <c r="C63" i="19"/>
  <c r="B63" i="19"/>
  <c r="I62" i="19"/>
  <c r="H62" i="19"/>
  <c r="G62" i="19"/>
  <c r="E62" i="19"/>
  <c r="D62" i="19"/>
  <c r="C62" i="19"/>
  <c r="B62" i="19"/>
  <c r="H61" i="19"/>
  <c r="G61" i="19"/>
  <c r="I61" i="19"/>
  <c r="K61" i="19"/>
  <c r="F61" i="19"/>
  <c r="E61" i="19"/>
  <c r="D61" i="19"/>
  <c r="C61" i="19"/>
  <c r="B61" i="19"/>
  <c r="H60" i="19"/>
  <c r="G60" i="19"/>
  <c r="I60" i="19"/>
  <c r="E60" i="19"/>
  <c r="D60" i="19"/>
  <c r="K60" i="19"/>
  <c r="C60" i="19"/>
  <c r="B60" i="19"/>
  <c r="H59" i="19"/>
  <c r="I59" i="19"/>
  <c r="G59" i="19"/>
  <c r="E59" i="19"/>
  <c r="D59" i="19"/>
  <c r="C59" i="19"/>
  <c r="B59" i="19"/>
  <c r="I58" i="19"/>
  <c r="H58" i="19"/>
  <c r="G58" i="19"/>
  <c r="E58" i="19"/>
  <c r="D58" i="19"/>
  <c r="C58" i="19"/>
  <c r="B58" i="19"/>
  <c r="H57" i="19"/>
  <c r="G57" i="19"/>
  <c r="I57" i="19"/>
  <c r="K57" i="19"/>
  <c r="F57" i="19"/>
  <c r="E57" i="19"/>
  <c r="D57" i="19"/>
  <c r="C57" i="19"/>
  <c r="B57" i="19"/>
  <c r="H56" i="19"/>
  <c r="G56" i="19"/>
  <c r="I56" i="19"/>
  <c r="E56" i="19"/>
  <c r="D56" i="19"/>
  <c r="C56" i="19"/>
  <c r="B56" i="19"/>
  <c r="H55" i="19"/>
  <c r="I55" i="19"/>
  <c r="G55" i="19"/>
  <c r="E55" i="19"/>
  <c r="D55" i="19"/>
  <c r="C55" i="19"/>
  <c r="B55" i="19"/>
  <c r="I54" i="19"/>
  <c r="H54" i="19"/>
  <c r="G54" i="19"/>
  <c r="E54" i="19"/>
  <c r="D54" i="19"/>
  <c r="C54" i="19"/>
  <c r="B54" i="19"/>
  <c r="H53" i="19"/>
  <c r="G53" i="19"/>
  <c r="I53" i="19"/>
  <c r="K53" i="19"/>
  <c r="F53" i="19"/>
  <c r="E53" i="19"/>
  <c r="D53" i="19"/>
  <c r="C53" i="19"/>
  <c r="B53" i="19"/>
  <c r="H52" i="19"/>
  <c r="G52" i="19"/>
  <c r="I52" i="19"/>
  <c r="E52" i="19"/>
  <c r="D52" i="19"/>
  <c r="C52" i="19"/>
  <c r="B52" i="19"/>
  <c r="I51" i="19"/>
  <c r="H51" i="19"/>
  <c r="G51" i="19"/>
  <c r="E51" i="19"/>
  <c r="D51" i="19"/>
  <c r="K51" i="19"/>
  <c r="C51" i="19"/>
  <c r="B51" i="19"/>
  <c r="I50" i="19"/>
  <c r="H50" i="19"/>
  <c r="G50" i="19"/>
  <c r="E50" i="19"/>
  <c r="D50" i="19"/>
  <c r="C50" i="19"/>
  <c r="B50" i="19"/>
  <c r="H49" i="19"/>
  <c r="G49" i="19"/>
  <c r="I49" i="19"/>
  <c r="K49" i="19"/>
  <c r="F49" i="19"/>
  <c r="E49" i="19"/>
  <c r="D49" i="19"/>
  <c r="C49" i="19"/>
  <c r="B49" i="19"/>
  <c r="H48" i="19"/>
  <c r="G48" i="19"/>
  <c r="I48" i="19"/>
  <c r="E48" i="19"/>
  <c r="D48" i="19"/>
  <c r="K48" i="19"/>
  <c r="C48" i="19"/>
  <c r="B48" i="19"/>
  <c r="I47" i="19"/>
  <c r="H47" i="19"/>
  <c r="G47" i="19"/>
  <c r="E47" i="19"/>
  <c r="D47" i="19"/>
  <c r="K47" i="19"/>
  <c r="C47" i="19"/>
  <c r="B47" i="19"/>
  <c r="I46" i="19"/>
  <c r="H46" i="19"/>
  <c r="G46" i="19"/>
  <c r="E46" i="19"/>
  <c r="D46" i="19"/>
  <c r="C46" i="19"/>
  <c r="B46" i="19"/>
  <c r="H45" i="19"/>
  <c r="G45" i="19"/>
  <c r="I45" i="19"/>
  <c r="K45" i="19"/>
  <c r="F45" i="19"/>
  <c r="E45" i="19"/>
  <c r="D45" i="19"/>
  <c r="C45" i="19"/>
  <c r="B45" i="19"/>
  <c r="H44" i="19"/>
  <c r="G44" i="19"/>
  <c r="I44" i="19"/>
  <c r="E44" i="19"/>
  <c r="D44" i="19"/>
  <c r="C44" i="19"/>
  <c r="B44" i="19"/>
  <c r="I43" i="19"/>
  <c r="H43" i="19"/>
  <c r="G43" i="19"/>
  <c r="E43" i="19"/>
  <c r="D43" i="19"/>
  <c r="K43" i="19"/>
  <c r="C43" i="19"/>
  <c r="B43" i="19"/>
  <c r="I42" i="19"/>
  <c r="H42" i="19"/>
  <c r="G42" i="19"/>
  <c r="E42" i="19"/>
  <c r="D42" i="19"/>
  <c r="C42" i="19"/>
  <c r="B42" i="19"/>
  <c r="H41" i="19"/>
  <c r="G41" i="19"/>
  <c r="I41" i="19"/>
  <c r="K41" i="19"/>
  <c r="F41" i="19"/>
  <c r="E41" i="19"/>
  <c r="D41" i="19"/>
  <c r="C41" i="19"/>
  <c r="B41" i="19"/>
  <c r="H40" i="19"/>
  <c r="G40" i="19"/>
  <c r="I40" i="19"/>
  <c r="E40" i="19"/>
  <c r="D40" i="19"/>
  <c r="C40" i="19"/>
  <c r="B40" i="19"/>
  <c r="H39" i="19"/>
  <c r="I39" i="19"/>
  <c r="G39" i="19"/>
  <c r="E39" i="19"/>
  <c r="D39" i="19"/>
  <c r="C39" i="19"/>
  <c r="B39" i="19"/>
  <c r="K38" i="19"/>
  <c r="I38" i="19"/>
  <c r="H38" i="19"/>
  <c r="G38" i="19"/>
  <c r="F38" i="19"/>
  <c r="E38" i="19"/>
  <c r="D38" i="19"/>
  <c r="C38" i="19"/>
  <c r="B38" i="19"/>
  <c r="H37" i="19"/>
  <c r="G37" i="19"/>
  <c r="I37" i="19"/>
  <c r="K37" i="19"/>
  <c r="F37" i="19"/>
  <c r="E37" i="19"/>
  <c r="D37" i="19"/>
  <c r="C37" i="19"/>
  <c r="B37" i="19"/>
  <c r="H36" i="19"/>
  <c r="G36" i="19"/>
  <c r="I36" i="19"/>
  <c r="E36" i="19"/>
  <c r="D36" i="19"/>
  <c r="K36" i="19"/>
  <c r="C36" i="19"/>
  <c r="B36" i="19"/>
  <c r="H35" i="19"/>
  <c r="I35" i="19"/>
  <c r="G35" i="19"/>
  <c r="E35" i="19"/>
  <c r="D35" i="19"/>
  <c r="K35" i="19"/>
  <c r="C35" i="19"/>
  <c r="B35" i="19"/>
  <c r="I34" i="19"/>
  <c r="H34" i="19"/>
  <c r="G34" i="19"/>
  <c r="E34" i="19"/>
  <c r="D34" i="19"/>
  <c r="C34" i="19"/>
  <c r="B34" i="19"/>
  <c r="H33" i="19"/>
  <c r="G33" i="19"/>
  <c r="I33" i="19"/>
  <c r="K33" i="19"/>
  <c r="F33" i="19"/>
  <c r="E33" i="19"/>
  <c r="D33" i="19"/>
  <c r="C33" i="19"/>
  <c r="B33" i="19"/>
  <c r="H32" i="19"/>
  <c r="G32" i="19"/>
  <c r="I32" i="19"/>
  <c r="E32" i="19"/>
  <c r="D32" i="19"/>
  <c r="C32" i="19"/>
  <c r="B32" i="19"/>
  <c r="H31" i="19"/>
  <c r="I31" i="19"/>
  <c r="G31" i="19"/>
  <c r="E31" i="19"/>
  <c r="D31" i="19"/>
  <c r="K31" i="19"/>
  <c r="C31" i="19"/>
  <c r="B31" i="19"/>
  <c r="K30" i="19"/>
  <c r="I30" i="19"/>
  <c r="H30" i="19"/>
  <c r="G30" i="19"/>
  <c r="F30" i="19"/>
  <c r="E30" i="19"/>
  <c r="D30" i="19"/>
  <c r="C30" i="19"/>
  <c r="B30" i="19"/>
  <c r="H29" i="19"/>
  <c r="G29" i="19"/>
  <c r="I29" i="19"/>
  <c r="K29" i="19"/>
  <c r="F29" i="19"/>
  <c r="E29" i="19"/>
  <c r="D29" i="19"/>
  <c r="C29" i="19"/>
  <c r="B29" i="19"/>
  <c r="H28" i="19"/>
  <c r="G28" i="19"/>
  <c r="I28" i="19"/>
  <c r="E28" i="19"/>
  <c r="D28" i="19"/>
  <c r="C28" i="19"/>
  <c r="B28" i="19"/>
  <c r="I27" i="19"/>
  <c r="H27" i="19"/>
  <c r="G27" i="19"/>
  <c r="E27" i="19"/>
  <c r="D27" i="19"/>
  <c r="K27" i="19"/>
  <c r="C27" i="19"/>
  <c r="B27" i="19"/>
  <c r="K26" i="19"/>
  <c r="I26" i="19"/>
  <c r="H26" i="19"/>
  <c r="G26" i="19"/>
  <c r="F26" i="19"/>
  <c r="E26" i="19"/>
  <c r="D26" i="19"/>
  <c r="C26" i="19"/>
  <c r="B26" i="19"/>
  <c r="H25" i="19"/>
  <c r="G25" i="19"/>
  <c r="I25" i="19"/>
  <c r="K25" i="19"/>
  <c r="F25" i="19"/>
  <c r="E25" i="19"/>
  <c r="D25" i="19"/>
  <c r="C25" i="19"/>
  <c r="B25" i="19"/>
  <c r="H24" i="19"/>
  <c r="G24" i="19"/>
  <c r="I24" i="19"/>
  <c r="E24" i="19"/>
  <c r="D24" i="19"/>
  <c r="C24" i="19"/>
  <c r="B24" i="19"/>
  <c r="H23" i="19"/>
  <c r="I23" i="19"/>
  <c r="G23" i="19"/>
  <c r="E23" i="19"/>
  <c r="D23" i="19"/>
  <c r="C23" i="19"/>
  <c r="B23" i="19"/>
  <c r="I22" i="19"/>
  <c r="H22" i="19"/>
  <c r="G22" i="19"/>
  <c r="E22" i="19"/>
  <c r="D22" i="19"/>
  <c r="C22" i="19"/>
  <c r="B22" i="19"/>
  <c r="H21" i="19"/>
  <c r="G21" i="19"/>
  <c r="I21" i="19"/>
  <c r="K21" i="19"/>
  <c r="F21" i="19"/>
  <c r="E21" i="19"/>
  <c r="D21" i="19"/>
  <c r="C21" i="19"/>
  <c r="B21" i="19"/>
  <c r="H20" i="19"/>
  <c r="G20" i="19"/>
  <c r="I20" i="19"/>
  <c r="E20" i="19"/>
  <c r="D20" i="19"/>
  <c r="C20" i="19"/>
  <c r="B20" i="19"/>
  <c r="H19" i="19"/>
  <c r="I19" i="19"/>
  <c r="G19" i="19"/>
  <c r="E19" i="19"/>
  <c r="D19" i="19"/>
  <c r="C19" i="19"/>
  <c r="B19" i="19"/>
  <c r="I18" i="19"/>
  <c r="H18" i="19"/>
  <c r="G18" i="19"/>
  <c r="E18" i="19"/>
  <c r="D18" i="19"/>
  <c r="C18" i="19"/>
  <c r="B18" i="19"/>
  <c r="H17" i="19"/>
  <c r="G17" i="19"/>
  <c r="I17" i="19"/>
  <c r="K17" i="19"/>
  <c r="F17" i="19"/>
  <c r="E17" i="19"/>
  <c r="D17" i="19"/>
  <c r="C17" i="19"/>
  <c r="B17" i="19"/>
  <c r="H16" i="19"/>
  <c r="G16" i="19"/>
  <c r="I16" i="19"/>
  <c r="E16" i="19"/>
  <c r="D16" i="19"/>
  <c r="C16" i="19"/>
  <c r="B16" i="19"/>
  <c r="I15" i="19"/>
  <c r="H15" i="19"/>
  <c r="G15" i="19"/>
  <c r="E15" i="19"/>
  <c r="D15" i="19"/>
  <c r="K15" i="19"/>
  <c r="C15" i="19"/>
  <c r="B15" i="19"/>
  <c r="I14" i="19"/>
  <c r="H14" i="19"/>
  <c r="G14" i="19"/>
  <c r="E14" i="19"/>
  <c r="D14" i="19"/>
  <c r="C14" i="19"/>
  <c r="B14" i="19"/>
  <c r="H13" i="19"/>
  <c r="G13" i="19"/>
  <c r="I13" i="19"/>
  <c r="K13" i="19"/>
  <c r="F13" i="19"/>
  <c r="E13" i="19"/>
  <c r="D13" i="19"/>
  <c r="C13" i="19"/>
  <c r="B13" i="19"/>
  <c r="H12" i="19"/>
  <c r="G12" i="19"/>
  <c r="I12" i="19"/>
  <c r="E12" i="19"/>
  <c r="D12" i="19"/>
  <c r="C12" i="19"/>
  <c r="B12" i="19"/>
  <c r="H11" i="19"/>
  <c r="I11" i="19"/>
  <c r="G11" i="19"/>
  <c r="E11" i="19"/>
  <c r="D11" i="19"/>
  <c r="C11" i="19"/>
  <c r="B11" i="19"/>
  <c r="I107" i="21"/>
  <c r="H107" i="21"/>
  <c r="G107" i="21"/>
  <c r="E107" i="21"/>
  <c r="D107" i="21"/>
  <c r="K107" i="21"/>
  <c r="C107" i="21"/>
  <c r="B107" i="21"/>
  <c r="I106" i="21"/>
  <c r="H106" i="21"/>
  <c r="G106" i="21"/>
  <c r="F106" i="21"/>
  <c r="K106" i="21"/>
  <c r="E106" i="21"/>
  <c r="D106" i="21"/>
  <c r="C106" i="21"/>
  <c r="B106" i="21"/>
  <c r="H105" i="21"/>
  <c r="G105" i="21"/>
  <c r="I105" i="21"/>
  <c r="E105" i="21"/>
  <c r="D105" i="21"/>
  <c r="K105" i="21"/>
  <c r="C105" i="21"/>
  <c r="B105" i="21"/>
  <c r="H104" i="21"/>
  <c r="G104" i="21"/>
  <c r="I104" i="21"/>
  <c r="E104" i="21"/>
  <c r="D104" i="21"/>
  <c r="C104" i="21"/>
  <c r="B104" i="21"/>
  <c r="I103" i="21"/>
  <c r="H103" i="21"/>
  <c r="G103" i="21"/>
  <c r="E103" i="21"/>
  <c r="D103" i="21"/>
  <c r="K103" i="21"/>
  <c r="C103" i="21"/>
  <c r="B103" i="21"/>
  <c r="I102" i="21"/>
  <c r="H102" i="21"/>
  <c r="G102" i="21"/>
  <c r="F102" i="21"/>
  <c r="K102" i="21"/>
  <c r="E102" i="21"/>
  <c r="D102" i="21"/>
  <c r="C102" i="21"/>
  <c r="B102" i="21"/>
  <c r="H101" i="21"/>
  <c r="G101" i="21"/>
  <c r="F101" i="21"/>
  <c r="E101" i="21"/>
  <c r="D101" i="21"/>
  <c r="C101" i="21"/>
  <c r="B101" i="21"/>
  <c r="H100" i="21"/>
  <c r="G100" i="21"/>
  <c r="I100" i="21"/>
  <c r="E100" i="21"/>
  <c r="D100" i="21"/>
  <c r="C100" i="21"/>
  <c r="B100" i="21"/>
  <c r="I99" i="21"/>
  <c r="H99" i="21"/>
  <c r="G99" i="21"/>
  <c r="E99" i="21"/>
  <c r="D99" i="21"/>
  <c r="C99" i="21"/>
  <c r="B99" i="21"/>
  <c r="I98" i="21"/>
  <c r="H98" i="21"/>
  <c r="G98" i="21"/>
  <c r="F98" i="21"/>
  <c r="K98" i="21"/>
  <c r="E98" i="21"/>
  <c r="D98" i="21"/>
  <c r="C98" i="21"/>
  <c r="B98" i="21"/>
  <c r="K97" i="21"/>
  <c r="H97" i="21"/>
  <c r="G97" i="21"/>
  <c r="I97" i="21"/>
  <c r="F97" i="21"/>
  <c r="E97" i="21"/>
  <c r="D97" i="21"/>
  <c r="C97" i="21"/>
  <c r="B97" i="21"/>
  <c r="H96" i="21"/>
  <c r="G96" i="21"/>
  <c r="I96" i="21"/>
  <c r="E96" i="21"/>
  <c r="D96" i="21"/>
  <c r="C96" i="21"/>
  <c r="B96" i="21"/>
  <c r="I95" i="21"/>
  <c r="H95" i="21"/>
  <c r="G95" i="21"/>
  <c r="E95" i="21"/>
  <c r="D95" i="21"/>
  <c r="K95" i="21"/>
  <c r="C95" i="21"/>
  <c r="B95" i="21"/>
  <c r="I94" i="21"/>
  <c r="H94" i="21"/>
  <c r="G94" i="21"/>
  <c r="F94" i="21"/>
  <c r="E94" i="21"/>
  <c r="K94" i="21"/>
  <c r="D94" i="21"/>
  <c r="C94" i="21"/>
  <c r="B94" i="21"/>
  <c r="H93" i="21"/>
  <c r="G93" i="21"/>
  <c r="F93" i="21"/>
  <c r="E93" i="21"/>
  <c r="D93" i="21"/>
  <c r="C93" i="21"/>
  <c r="B93" i="21"/>
  <c r="H92" i="21"/>
  <c r="G92" i="21"/>
  <c r="I92" i="21"/>
  <c r="E92" i="21"/>
  <c r="D92" i="21"/>
  <c r="K92" i="21"/>
  <c r="C92" i="21"/>
  <c r="B92" i="21"/>
  <c r="H91" i="21"/>
  <c r="I91" i="21"/>
  <c r="G91" i="21"/>
  <c r="E91" i="21"/>
  <c r="D91" i="21"/>
  <c r="C91" i="21"/>
  <c r="B91" i="21"/>
  <c r="I90" i="21"/>
  <c r="H90" i="21"/>
  <c r="G90" i="21"/>
  <c r="E90" i="21"/>
  <c r="D90" i="21"/>
  <c r="C90" i="21"/>
  <c r="B90" i="21"/>
  <c r="H89" i="21"/>
  <c r="G89" i="21"/>
  <c r="I89" i="21"/>
  <c r="K89" i="21"/>
  <c r="F89" i="21"/>
  <c r="E89" i="21"/>
  <c r="D89" i="21"/>
  <c r="C89" i="21"/>
  <c r="B89" i="21"/>
  <c r="H88" i="21"/>
  <c r="G88" i="21"/>
  <c r="I88" i="21"/>
  <c r="E88" i="21"/>
  <c r="D88" i="21"/>
  <c r="C88" i="21"/>
  <c r="B88" i="21"/>
  <c r="H87" i="21"/>
  <c r="I87" i="21"/>
  <c r="G87" i="21"/>
  <c r="E87" i="21"/>
  <c r="D87" i="21"/>
  <c r="C87" i="21"/>
  <c r="B87" i="21"/>
  <c r="K86" i="21"/>
  <c r="I86" i="21"/>
  <c r="H86" i="21"/>
  <c r="G86" i="21"/>
  <c r="F86" i="21"/>
  <c r="E86" i="21"/>
  <c r="D86" i="21"/>
  <c r="C86" i="21"/>
  <c r="B86" i="21"/>
  <c r="H85" i="21"/>
  <c r="G85" i="21"/>
  <c r="I85" i="21"/>
  <c r="K85" i="21"/>
  <c r="F85" i="21"/>
  <c r="E85" i="21"/>
  <c r="D85" i="21"/>
  <c r="C85" i="21"/>
  <c r="B85" i="21"/>
  <c r="H84" i="21"/>
  <c r="G84" i="21"/>
  <c r="I84" i="21"/>
  <c r="E84" i="21"/>
  <c r="D84" i="21"/>
  <c r="C84" i="21"/>
  <c r="B84" i="21"/>
  <c r="H83" i="21"/>
  <c r="I83" i="21"/>
  <c r="G83" i="21"/>
  <c r="E83" i="21"/>
  <c r="D83" i="21"/>
  <c r="C83" i="21"/>
  <c r="B83" i="21"/>
  <c r="K82" i="21"/>
  <c r="I82" i="21"/>
  <c r="H82" i="21"/>
  <c r="G82" i="21"/>
  <c r="F82" i="21"/>
  <c r="E82" i="21"/>
  <c r="D82" i="21"/>
  <c r="C82" i="21"/>
  <c r="B82" i="21"/>
  <c r="H81" i="21"/>
  <c r="G81" i="21"/>
  <c r="I81" i="21"/>
  <c r="K81" i="21"/>
  <c r="F81" i="21"/>
  <c r="E81" i="21"/>
  <c r="D81" i="21"/>
  <c r="C81" i="21"/>
  <c r="B81" i="21"/>
  <c r="H80" i="21"/>
  <c r="G80" i="21"/>
  <c r="I80" i="21"/>
  <c r="E80" i="21"/>
  <c r="D80" i="21"/>
  <c r="C80" i="21"/>
  <c r="B80" i="21"/>
  <c r="H79" i="21"/>
  <c r="I79" i="21"/>
  <c r="G79" i="21"/>
  <c r="E79" i="21"/>
  <c r="D79" i="21"/>
  <c r="C79" i="21"/>
  <c r="B79" i="21"/>
  <c r="I78" i="21"/>
  <c r="H78" i="21"/>
  <c r="G78" i="21"/>
  <c r="E78" i="21"/>
  <c r="D78" i="21"/>
  <c r="C78" i="21"/>
  <c r="B78" i="21"/>
  <c r="K77" i="21"/>
  <c r="H77" i="21"/>
  <c r="G77" i="21"/>
  <c r="I77" i="21"/>
  <c r="F77" i="21"/>
  <c r="E77" i="21"/>
  <c r="D77" i="21"/>
  <c r="C77" i="21"/>
  <c r="B77" i="21"/>
  <c r="H76" i="21"/>
  <c r="G76" i="21"/>
  <c r="I76" i="21"/>
  <c r="E76" i="21"/>
  <c r="D76" i="21"/>
  <c r="C76" i="21"/>
  <c r="B76" i="21"/>
  <c r="H75" i="21"/>
  <c r="I75" i="21"/>
  <c r="G75" i="21"/>
  <c r="E75" i="21"/>
  <c r="D75" i="21"/>
  <c r="C75" i="21"/>
  <c r="B75" i="21"/>
  <c r="I74" i="21"/>
  <c r="H74" i="21"/>
  <c r="G74" i="21"/>
  <c r="E74" i="21"/>
  <c r="D74" i="21"/>
  <c r="C74" i="21"/>
  <c r="B74" i="21"/>
  <c r="H73" i="21"/>
  <c r="G73" i="21"/>
  <c r="I73" i="21"/>
  <c r="K73" i="21"/>
  <c r="F73" i="21"/>
  <c r="E73" i="21"/>
  <c r="D73" i="21"/>
  <c r="C73" i="21"/>
  <c r="B73" i="21"/>
  <c r="H72" i="21"/>
  <c r="G72" i="21"/>
  <c r="I72" i="21"/>
  <c r="E72" i="21"/>
  <c r="D72" i="21"/>
  <c r="C72" i="21"/>
  <c r="B72" i="21"/>
  <c r="H71" i="21"/>
  <c r="I71" i="21"/>
  <c r="G71" i="21"/>
  <c r="E71" i="21"/>
  <c r="D71" i="21"/>
  <c r="C71" i="21"/>
  <c r="B71" i="21"/>
  <c r="I70" i="21"/>
  <c r="H70" i="21"/>
  <c r="G70" i="21"/>
  <c r="E70" i="21"/>
  <c r="D70" i="21"/>
  <c r="C70" i="21"/>
  <c r="B70" i="21"/>
  <c r="K69" i="21"/>
  <c r="H69" i="21"/>
  <c r="G69" i="21"/>
  <c r="I69" i="21"/>
  <c r="F69" i="21"/>
  <c r="E69" i="21"/>
  <c r="D69" i="21"/>
  <c r="C69" i="21"/>
  <c r="B69" i="21"/>
  <c r="H68" i="21"/>
  <c r="G68" i="21"/>
  <c r="I68" i="21"/>
  <c r="E68" i="21"/>
  <c r="D68" i="21"/>
  <c r="C68" i="21"/>
  <c r="B68" i="21"/>
  <c r="H67" i="21"/>
  <c r="I67" i="21"/>
  <c r="G67" i="21"/>
  <c r="E67" i="21"/>
  <c r="D67" i="21"/>
  <c r="C67" i="21"/>
  <c r="B67" i="21"/>
  <c r="I66" i="21"/>
  <c r="H66" i="21"/>
  <c r="G66" i="21"/>
  <c r="E66" i="21"/>
  <c r="D66" i="21"/>
  <c r="C66" i="21"/>
  <c r="B66" i="21"/>
  <c r="H65" i="21"/>
  <c r="G65" i="21"/>
  <c r="I65" i="21"/>
  <c r="K65" i="21"/>
  <c r="F65" i="21"/>
  <c r="E65" i="21"/>
  <c r="D65" i="21"/>
  <c r="C65" i="21"/>
  <c r="B65" i="21"/>
  <c r="H64" i="21"/>
  <c r="G64" i="21"/>
  <c r="I64" i="21"/>
  <c r="E64" i="21"/>
  <c r="D64" i="21"/>
  <c r="K64" i="21"/>
  <c r="C64" i="21"/>
  <c r="B64" i="21"/>
  <c r="H63" i="21"/>
  <c r="I63" i="21"/>
  <c r="G63" i="21"/>
  <c r="E63" i="21"/>
  <c r="D63" i="21"/>
  <c r="C63" i="21"/>
  <c r="B63" i="21"/>
  <c r="I62" i="21"/>
  <c r="H62" i="21"/>
  <c r="G62" i="21"/>
  <c r="E62" i="21"/>
  <c r="D62" i="21"/>
  <c r="C62" i="21"/>
  <c r="B62" i="21"/>
  <c r="H61" i="21"/>
  <c r="G61" i="21"/>
  <c r="I61" i="21"/>
  <c r="K61" i="21"/>
  <c r="F61" i="21"/>
  <c r="E61" i="21"/>
  <c r="D61" i="21"/>
  <c r="C61" i="21"/>
  <c r="B61" i="21"/>
  <c r="H60" i="21"/>
  <c r="G60" i="21"/>
  <c r="I60" i="21"/>
  <c r="E60" i="21"/>
  <c r="D60" i="21"/>
  <c r="K60" i="21"/>
  <c r="C60" i="21"/>
  <c r="B60" i="21"/>
  <c r="H59" i="21"/>
  <c r="I59" i="21"/>
  <c r="G59" i="21"/>
  <c r="E59" i="21"/>
  <c r="D59" i="21"/>
  <c r="C59" i="21"/>
  <c r="B59" i="21"/>
  <c r="I58" i="21"/>
  <c r="H58" i="21"/>
  <c r="G58" i="21"/>
  <c r="E58" i="21"/>
  <c r="D58" i="21"/>
  <c r="C58" i="21"/>
  <c r="B58" i="21"/>
  <c r="H57" i="21"/>
  <c r="G57" i="21"/>
  <c r="I57" i="21"/>
  <c r="K57" i="21"/>
  <c r="F57" i="21"/>
  <c r="E57" i="21"/>
  <c r="D57" i="21"/>
  <c r="C57" i="21"/>
  <c r="B57" i="21"/>
  <c r="H56" i="21"/>
  <c r="G56" i="21"/>
  <c r="I56" i="21"/>
  <c r="E56" i="21"/>
  <c r="D56" i="21"/>
  <c r="C56" i="21"/>
  <c r="B56" i="21"/>
  <c r="H55" i="21"/>
  <c r="I55" i="21"/>
  <c r="G55" i="21"/>
  <c r="E55" i="21"/>
  <c r="D55" i="21"/>
  <c r="C55" i="21"/>
  <c r="B55" i="21"/>
  <c r="I54" i="21"/>
  <c r="H54" i="21"/>
  <c r="G54" i="21"/>
  <c r="E54" i="21"/>
  <c r="D54" i="21"/>
  <c r="C54" i="21"/>
  <c r="B54" i="21"/>
  <c r="H53" i="21"/>
  <c r="G53" i="21"/>
  <c r="I53" i="21"/>
  <c r="K53" i="21"/>
  <c r="F53" i="21"/>
  <c r="E53" i="21"/>
  <c r="D53" i="21"/>
  <c r="C53" i="21"/>
  <c r="B53" i="21"/>
  <c r="H52" i="21"/>
  <c r="G52" i="21"/>
  <c r="I52" i="21"/>
  <c r="E52" i="21"/>
  <c r="D52" i="21"/>
  <c r="C52" i="21"/>
  <c r="B52" i="21"/>
  <c r="I51" i="21"/>
  <c r="H51" i="21"/>
  <c r="G51" i="21"/>
  <c r="E51" i="21"/>
  <c r="D51" i="21"/>
  <c r="K51" i="21"/>
  <c r="C51" i="21"/>
  <c r="B51" i="21"/>
  <c r="I50" i="21"/>
  <c r="H50" i="21"/>
  <c r="G50" i="21"/>
  <c r="E50" i="21"/>
  <c r="D50" i="21"/>
  <c r="C50" i="21"/>
  <c r="B50" i="21"/>
  <c r="H49" i="21"/>
  <c r="G49" i="21"/>
  <c r="I49" i="21"/>
  <c r="K49" i="21"/>
  <c r="F49" i="21"/>
  <c r="E49" i="21"/>
  <c r="D49" i="21"/>
  <c r="C49" i="21"/>
  <c r="B49" i="21"/>
  <c r="H48" i="21"/>
  <c r="G48" i="21"/>
  <c r="I48" i="21"/>
  <c r="E48" i="21"/>
  <c r="D48" i="21"/>
  <c r="K48" i="21"/>
  <c r="C48" i="21"/>
  <c r="B48" i="21"/>
  <c r="I47" i="21"/>
  <c r="H47" i="21"/>
  <c r="G47" i="21"/>
  <c r="E47" i="21"/>
  <c r="D47" i="21"/>
  <c r="K47" i="21"/>
  <c r="C47" i="21"/>
  <c r="B47" i="21"/>
  <c r="I46" i="21"/>
  <c r="H46" i="21"/>
  <c r="G46" i="21"/>
  <c r="E46" i="21"/>
  <c r="D46" i="21"/>
  <c r="C46" i="21"/>
  <c r="B46" i="21"/>
  <c r="H45" i="21"/>
  <c r="G45" i="21"/>
  <c r="I45" i="21"/>
  <c r="K45" i="21"/>
  <c r="F45" i="21"/>
  <c r="E45" i="21"/>
  <c r="D45" i="21"/>
  <c r="C45" i="21"/>
  <c r="B45" i="21"/>
  <c r="H44" i="21"/>
  <c r="G44" i="21"/>
  <c r="I44" i="21"/>
  <c r="E44" i="21"/>
  <c r="D44" i="21"/>
  <c r="C44" i="21"/>
  <c r="B44" i="21"/>
  <c r="I43" i="21"/>
  <c r="H43" i="21"/>
  <c r="G43" i="21"/>
  <c r="E43" i="21"/>
  <c r="D43" i="21"/>
  <c r="K43" i="21"/>
  <c r="C43" i="21"/>
  <c r="B43" i="21"/>
  <c r="I42" i="21"/>
  <c r="H42" i="21"/>
  <c r="G42" i="21"/>
  <c r="E42" i="21"/>
  <c r="D42" i="21"/>
  <c r="C42" i="21"/>
  <c r="B42" i="21"/>
  <c r="H41" i="21"/>
  <c r="G41" i="21"/>
  <c r="I41" i="21"/>
  <c r="K41" i="21"/>
  <c r="F41" i="21"/>
  <c r="E41" i="21"/>
  <c r="D41" i="21"/>
  <c r="C41" i="21"/>
  <c r="B41" i="21"/>
  <c r="H40" i="21"/>
  <c r="G40" i="21"/>
  <c r="I40" i="21"/>
  <c r="E40" i="21"/>
  <c r="D40" i="21"/>
  <c r="C40" i="21"/>
  <c r="B40" i="21"/>
  <c r="H39" i="21"/>
  <c r="I39" i="21"/>
  <c r="G39" i="21"/>
  <c r="E39" i="21"/>
  <c r="D39" i="21"/>
  <c r="C39" i="21"/>
  <c r="B39" i="21"/>
  <c r="K38" i="21"/>
  <c r="I38" i="21"/>
  <c r="H38" i="21"/>
  <c r="G38" i="21"/>
  <c r="F38" i="21"/>
  <c r="E38" i="21"/>
  <c r="D38" i="21"/>
  <c r="C38" i="21"/>
  <c r="B38" i="21"/>
  <c r="H37" i="21"/>
  <c r="G37" i="21"/>
  <c r="I37" i="21"/>
  <c r="K37" i="21"/>
  <c r="F37" i="21"/>
  <c r="E37" i="21"/>
  <c r="D37" i="21"/>
  <c r="C37" i="21"/>
  <c r="B37" i="21"/>
  <c r="H36" i="21"/>
  <c r="G36" i="21"/>
  <c r="I36" i="21"/>
  <c r="E36" i="21"/>
  <c r="D36" i="21"/>
  <c r="K36" i="21"/>
  <c r="C36" i="21"/>
  <c r="B36" i="21"/>
  <c r="H35" i="21"/>
  <c r="I35" i="21"/>
  <c r="G35" i="21"/>
  <c r="E35" i="21"/>
  <c r="D35" i="21"/>
  <c r="K35" i="21"/>
  <c r="C35" i="21"/>
  <c r="B35" i="21"/>
  <c r="I34" i="21"/>
  <c r="H34" i="21"/>
  <c r="G34" i="21"/>
  <c r="E34" i="21"/>
  <c r="D34" i="21"/>
  <c r="C34" i="21"/>
  <c r="B34" i="21"/>
  <c r="H33" i="21"/>
  <c r="G33" i="21"/>
  <c r="I33" i="21"/>
  <c r="K33" i="21"/>
  <c r="F33" i="21"/>
  <c r="E33" i="21"/>
  <c r="D33" i="21"/>
  <c r="C33" i="21"/>
  <c r="B33" i="21"/>
  <c r="H32" i="21"/>
  <c r="G32" i="21"/>
  <c r="I32" i="21"/>
  <c r="E32" i="21"/>
  <c r="D32" i="21"/>
  <c r="C32" i="21"/>
  <c r="B32" i="21"/>
  <c r="H31" i="21"/>
  <c r="I31" i="21"/>
  <c r="G31" i="21"/>
  <c r="E31" i="21"/>
  <c r="D31" i="21"/>
  <c r="K31" i="21"/>
  <c r="C31" i="21"/>
  <c r="B31" i="21"/>
  <c r="K30" i="21"/>
  <c r="I30" i="21"/>
  <c r="H30" i="21"/>
  <c r="G30" i="21"/>
  <c r="F30" i="21"/>
  <c r="E30" i="21"/>
  <c r="D30" i="21"/>
  <c r="C30" i="21"/>
  <c r="B30" i="21"/>
  <c r="H29" i="21"/>
  <c r="G29" i="21"/>
  <c r="I29" i="21"/>
  <c r="K29" i="21"/>
  <c r="F29" i="21"/>
  <c r="E29" i="21"/>
  <c r="D29" i="21"/>
  <c r="C29" i="21"/>
  <c r="B29" i="21"/>
  <c r="H28" i="21"/>
  <c r="G28" i="21"/>
  <c r="I28" i="21"/>
  <c r="E28" i="21"/>
  <c r="D28" i="21"/>
  <c r="C28" i="21"/>
  <c r="B28" i="21"/>
  <c r="I27" i="21"/>
  <c r="H27" i="21"/>
  <c r="G27" i="21"/>
  <c r="E27" i="21"/>
  <c r="D27" i="21"/>
  <c r="K27" i="21"/>
  <c r="C27" i="21"/>
  <c r="B27" i="21"/>
  <c r="K26" i="21"/>
  <c r="I26" i="21"/>
  <c r="H26" i="21"/>
  <c r="G26" i="21"/>
  <c r="F26" i="21"/>
  <c r="E26" i="21"/>
  <c r="D26" i="21"/>
  <c r="C26" i="21"/>
  <c r="B26" i="21"/>
  <c r="H25" i="21"/>
  <c r="G25" i="21"/>
  <c r="I25" i="21"/>
  <c r="K25" i="21"/>
  <c r="F25" i="21"/>
  <c r="E25" i="21"/>
  <c r="D25" i="21"/>
  <c r="C25" i="21"/>
  <c r="B25" i="21"/>
  <c r="H24" i="21"/>
  <c r="G24" i="21"/>
  <c r="I24" i="21"/>
  <c r="E24" i="21"/>
  <c r="D24" i="21"/>
  <c r="C24" i="21"/>
  <c r="B24" i="21"/>
  <c r="H23" i="21"/>
  <c r="I23" i="21"/>
  <c r="G23" i="21"/>
  <c r="E23" i="21"/>
  <c r="D23" i="21"/>
  <c r="C23" i="21"/>
  <c r="B23" i="21"/>
  <c r="I22" i="21"/>
  <c r="H22" i="21"/>
  <c r="G22" i="21"/>
  <c r="E22" i="21"/>
  <c r="D22" i="21"/>
  <c r="C22" i="21"/>
  <c r="B22" i="21"/>
  <c r="H21" i="21"/>
  <c r="G21" i="21"/>
  <c r="I21" i="21"/>
  <c r="K21" i="21"/>
  <c r="F21" i="21"/>
  <c r="E21" i="21"/>
  <c r="D21" i="21"/>
  <c r="C21" i="21"/>
  <c r="B21" i="21"/>
  <c r="H20" i="21"/>
  <c r="G20" i="21"/>
  <c r="I20" i="21"/>
  <c r="E20" i="21"/>
  <c r="D20" i="21"/>
  <c r="C20" i="21"/>
  <c r="B20" i="21"/>
  <c r="H19" i="21"/>
  <c r="I19" i="21"/>
  <c r="G19" i="21"/>
  <c r="E19" i="21"/>
  <c r="D19" i="21"/>
  <c r="C19" i="21"/>
  <c r="B19" i="21"/>
  <c r="I18" i="21"/>
  <c r="H18" i="21"/>
  <c r="G18" i="21"/>
  <c r="E18" i="21"/>
  <c r="D18" i="21"/>
  <c r="C18" i="21"/>
  <c r="B18" i="21"/>
  <c r="H17" i="21"/>
  <c r="G17" i="21"/>
  <c r="I17" i="21"/>
  <c r="K17" i="21"/>
  <c r="F17" i="21"/>
  <c r="E17" i="21"/>
  <c r="D17" i="21"/>
  <c r="C17" i="21"/>
  <c r="B17" i="21"/>
  <c r="H16" i="21"/>
  <c r="G16" i="21"/>
  <c r="I16" i="21"/>
  <c r="E16" i="21"/>
  <c r="D16" i="21"/>
  <c r="C16" i="21"/>
  <c r="B16" i="21"/>
  <c r="I15" i="21"/>
  <c r="H15" i="21"/>
  <c r="G15" i="21"/>
  <c r="E15" i="21"/>
  <c r="D15" i="21"/>
  <c r="K15" i="21"/>
  <c r="C15" i="21"/>
  <c r="B15" i="21"/>
  <c r="I14" i="21"/>
  <c r="H14" i="21"/>
  <c r="G14" i="21"/>
  <c r="E14" i="21"/>
  <c r="D14" i="21"/>
  <c r="C14" i="21"/>
  <c r="B14" i="21"/>
  <c r="H13" i="21"/>
  <c r="G13" i="21"/>
  <c r="I13" i="21"/>
  <c r="K13" i="21"/>
  <c r="F13" i="21"/>
  <c r="E13" i="21"/>
  <c r="D13" i="21"/>
  <c r="C13" i="21"/>
  <c r="B13" i="21"/>
  <c r="H12" i="21"/>
  <c r="G12" i="21"/>
  <c r="I12" i="21"/>
  <c r="E12" i="21"/>
  <c r="D12" i="21"/>
  <c r="C12" i="21"/>
  <c r="B12" i="21"/>
  <c r="H11" i="21"/>
  <c r="I11" i="21"/>
  <c r="G11" i="21"/>
  <c r="E11" i="21"/>
  <c r="D11" i="21"/>
  <c r="C11" i="21"/>
  <c r="B11" i="21"/>
  <c r="K107" i="23"/>
  <c r="I107" i="23"/>
  <c r="H107" i="23"/>
  <c r="G107" i="23"/>
  <c r="F107" i="23"/>
  <c r="E107" i="23"/>
  <c r="D107" i="23"/>
  <c r="C107" i="23"/>
  <c r="B107" i="23"/>
  <c r="H106" i="23"/>
  <c r="G106" i="23"/>
  <c r="F106" i="23"/>
  <c r="E106" i="23"/>
  <c r="D106" i="23"/>
  <c r="C106" i="23"/>
  <c r="B106" i="23"/>
  <c r="H105" i="23"/>
  <c r="G105" i="23"/>
  <c r="I105" i="23"/>
  <c r="E105" i="23"/>
  <c r="D105" i="23"/>
  <c r="C105" i="23"/>
  <c r="B105" i="23"/>
  <c r="H104" i="23"/>
  <c r="I104" i="23"/>
  <c r="G104" i="23"/>
  <c r="E104" i="23"/>
  <c r="D104" i="23"/>
  <c r="C104" i="23"/>
  <c r="B104" i="23"/>
  <c r="I103" i="23"/>
  <c r="H103" i="23"/>
  <c r="G103" i="23"/>
  <c r="E103" i="23"/>
  <c r="K103" i="23"/>
  <c r="D103" i="23"/>
  <c r="C103" i="23"/>
  <c r="B103" i="23"/>
  <c r="H102" i="23"/>
  <c r="G102" i="23"/>
  <c r="I102" i="23"/>
  <c r="K102" i="23"/>
  <c r="F102" i="23"/>
  <c r="E102" i="23"/>
  <c r="D102" i="23"/>
  <c r="C102" i="23"/>
  <c r="B102" i="23"/>
  <c r="H101" i="23"/>
  <c r="G101" i="23"/>
  <c r="I101" i="23"/>
  <c r="E101" i="23"/>
  <c r="D101" i="23"/>
  <c r="C101" i="23"/>
  <c r="B101" i="23"/>
  <c r="H100" i="23"/>
  <c r="I100" i="23"/>
  <c r="G100" i="23"/>
  <c r="E100" i="23"/>
  <c r="D100" i="23"/>
  <c r="C100" i="23"/>
  <c r="B100" i="23"/>
  <c r="I99" i="23"/>
  <c r="H99" i="23"/>
  <c r="G99" i="23"/>
  <c r="E99" i="23"/>
  <c r="D99" i="23"/>
  <c r="C99" i="23"/>
  <c r="B99" i="23"/>
  <c r="H98" i="23"/>
  <c r="G98" i="23"/>
  <c r="I98" i="23"/>
  <c r="K98" i="23"/>
  <c r="F98" i="23"/>
  <c r="E98" i="23"/>
  <c r="D98" i="23"/>
  <c r="C98" i="23"/>
  <c r="B98" i="23"/>
  <c r="H97" i="23"/>
  <c r="G97" i="23"/>
  <c r="I97" i="23"/>
  <c r="E97" i="23"/>
  <c r="D97" i="23"/>
  <c r="K97" i="23"/>
  <c r="C97" i="23"/>
  <c r="B97" i="23"/>
  <c r="H96" i="23"/>
  <c r="I96" i="23"/>
  <c r="G96" i="23"/>
  <c r="E96" i="23"/>
  <c r="D96" i="23"/>
  <c r="C96" i="23"/>
  <c r="B96" i="23"/>
  <c r="I95" i="23"/>
  <c r="H95" i="23"/>
  <c r="G95" i="23"/>
  <c r="E95" i="23"/>
  <c r="D95" i="23"/>
  <c r="C95" i="23"/>
  <c r="B95" i="23"/>
  <c r="H94" i="23"/>
  <c r="G94" i="23"/>
  <c r="I94" i="23"/>
  <c r="K94" i="23"/>
  <c r="F94" i="23"/>
  <c r="E94" i="23"/>
  <c r="D94" i="23"/>
  <c r="C94" i="23"/>
  <c r="B94" i="23"/>
  <c r="H93" i="23"/>
  <c r="G93" i="23"/>
  <c r="I93" i="23"/>
  <c r="E93" i="23"/>
  <c r="D93" i="23"/>
  <c r="C93" i="23"/>
  <c r="B93" i="23"/>
  <c r="I92" i="23"/>
  <c r="H92" i="23"/>
  <c r="G92" i="23"/>
  <c r="E92" i="23"/>
  <c r="D92" i="23"/>
  <c r="K92" i="23"/>
  <c r="C92" i="23"/>
  <c r="B92" i="23"/>
  <c r="I91" i="23"/>
  <c r="H91" i="23"/>
  <c r="G91" i="23"/>
  <c r="E91" i="23"/>
  <c r="D91" i="23"/>
  <c r="C91" i="23"/>
  <c r="B91" i="23"/>
  <c r="H90" i="23"/>
  <c r="G90" i="23"/>
  <c r="I90" i="23"/>
  <c r="K90" i="23"/>
  <c r="F90" i="23"/>
  <c r="E90" i="23"/>
  <c r="D90" i="23"/>
  <c r="C90" i="23"/>
  <c r="B90" i="23"/>
  <c r="H89" i="23"/>
  <c r="G89" i="23"/>
  <c r="I89" i="23"/>
  <c r="E89" i="23"/>
  <c r="D89" i="23"/>
  <c r="C89" i="23"/>
  <c r="B89" i="23"/>
  <c r="H88" i="23"/>
  <c r="I88" i="23"/>
  <c r="G88" i="23"/>
  <c r="E88" i="23"/>
  <c r="D88" i="23"/>
  <c r="C88" i="23"/>
  <c r="B88" i="23"/>
  <c r="I87" i="23"/>
  <c r="H87" i="23"/>
  <c r="G87" i="23"/>
  <c r="E87" i="23"/>
  <c r="D87" i="23"/>
  <c r="C87" i="23"/>
  <c r="B87" i="23"/>
  <c r="H86" i="23"/>
  <c r="G86" i="23"/>
  <c r="I86" i="23"/>
  <c r="K86" i="23"/>
  <c r="F86" i="23"/>
  <c r="E86" i="23"/>
  <c r="D86" i="23"/>
  <c r="C86" i="23"/>
  <c r="B86" i="23"/>
  <c r="H85" i="23"/>
  <c r="G85" i="23"/>
  <c r="I85" i="23"/>
  <c r="E85" i="23"/>
  <c r="D85" i="23"/>
  <c r="C85" i="23"/>
  <c r="B85" i="23"/>
  <c r="H84" i="23"/>
  <c r="I84" i="23"/>
  <c r="G84" i="23"/>
  <c r="E84" i="23"/>
  <c r="D84" i="23"/>
  <c r="C84" i="23"/>
  <c r="B84" i="23"/>
  <c r="I83" i="23"/>
  <c r="H83" i="23"/>
  <c r="G83" i="23"/>
  <c r="E83" i="23"/>
  <c r="D83" i="23"/>
  <c r="C83" i="23"/>
  <c r="B83" i="23"/>
  <c r="H82" i="23"/>
  <c r="G82" i="23"/>
  <c r="I82" i="23"/>
  <c r="K82" i="23"/>
  <c r="F82" i="23"/>
  <c r="E82" i="23"/>
  <c r="D82" i="23"/>
  <c r="C82" i="23"/>
  <c r="B82" i="23"/>
  <c r="H81" i="23"/>
  <c r="G81" i="23"/>
  <c r="I81" i="23"/>
  <c r="E81" i="23"/>
  <c r="D81" i="23"/>
  <c r="C81" i="23"/>
  <c r="B81" i="23"/>
  <c r="H80" i="23"/>
  <c r="I80" i="23"/>
  <c r="G80" i="23"/>
  <c r="E80" i="23"/>
  <c r="D80" i="23"/>
  <c r="C80" i="23"/>
  <c r="B80" i="23"/>
  <c r="I79" i="23"/>
  <c r="H79" i="23"/>
  <c r="G79" i="23"/>
  <c r="E79" i="23"/>
  <c r="D79" i="23"/>
  <c r="C79" i="23"/>
  <c r="B79" i="23"/>
  <c r="H78" i="23"/>
  <c r="G78" i="23"/>
  <c r="I78" i="23"/>
  <c r="K78" i="23"/>
  <c r="F78" i="23"/>
  <c r="E78" i="23"/>
  <c r="D78" i="23"/>
  <c r="C78" i="23"/>
  <c r="B78" i="23"/>
  <c r="H77" i="23"/>
  <c r="G77" i="23"/>
  <c r="I77" i="23"/>
  <c r="E77" i="23"/>
  <c r="D77" i="23"/>
  <c r="K77" i="23"/>
  <c r="C77" i="23"/>
  <c r="B77" i="23"/>
  <c r="H76" i="23"/>
  <c r="I76" i="23"/>
  <c r="G76" i="23"/>
  <c r="E76" i="23"/>
  <c r="D76" i="23"/>
  <c r="C76" i="23"/>
  <c r="B76" i="23"/>
  <c r="I75" i="23"/>
  <c r="H75" i="23"/>
  <c r="G75" i="23"/>
  <c r="E75" i="23"/>
  <c r="D75" i="23"/>
  <c r="C75" i="23"/>
  <c r="B75" i="23"/>
  <c r="H74" i="23"/>
  <c r="G74" i="23"/>
  <c r="I74" i="23"/>
  <c r="K74" i="23"/>
  <c r="F74" i="23"/>
  <c r="E74" i="23"/>
  <c r="D74" i="23"/>
  <c r="C74" i="23"/>
  <c r="B74" i="23"/>
  <c r="H73" i="23"/>
  <c r="G73" i="23"/>
  <c r="I73" i="23"/>
  <c r="E73" i="23"/>
  <c r="D73" i="23"/>
  <c r="C73" i="23"/>
  <c r="B73" i="23"/>
  <c r="H72" i="23"/>
  <c r="I72" i="23"/>
  <c r="G72" i="23"/>
  <c r="E72" i="23"/>
  <c r="D72" i="23"/>
  <c r="C72" i="23"/>
  <c r="B72" i="23"/>
  <c r="I71" i="23"/>
  <c r="H71" i="23"/>
  <c r="G71" i="23"/>
  <c r="E71" i="23"/>
  <c r="D71" i="23"/>
  <c r="C71" i="23"/>
  <c r="B71" i="23"/>
  <c r="H70" i="23"/>
  <c r="G70" i="23"/>
  <c r="I70" i="23"/>
  <c r="K70" i="23"/>
  <c r="F70" i="23"/>
  <c r="E70" i="23"/>
  <c r="D70" i="23"/>
  <c r="C70" i="23"/>
  <c r="B70" i="23"/>
  <c r="H69" i="23"/>
  <c r="G69" i="23"/>
  <c r="I69" i="23"/>
  <c r="E69" i="23"/>
  <c r="D69" i="23"/>
  <c r="K69" i="23"/>
  <c r="C69" i="23"/>
  <c r="B69" i="23"/>
  <c r="H68" i="23"/>
  <c r="I68" i="23"/>
  <c r="G68" i="23"/>
  <c r="E68" i="23"/>
  <c r="D68" i="23"/>
  <c r="C68" i="23"/>
  <c r="B68" i="23"/>
  <c r="I67" i="23"/>
  <c r="H67" i="23"/>
  <c r="G67" i="23"/>
  <c r="E67" i="23"/>
  <c r="D67" i="23"/>
  <c r="C67" i="23"/>
  <c r="B67" i="23"/>
  <c r="H66" i="23"/>
  <c r="G66" i="23"/>
  <c r="I66" i="23"/>
  <c r="K66" i="23"/>
  <c r="F66" i="23"/>
  <c r="E66" i="23"/>
  <c r="D66" i="23"/>
  <c r="C66" i="23"/>
  <c r="B66" i="23"/>
  <c r="H65" i="23"/>
  <c r="G65" i="23"/>
  <c r="I65" i="23"/>
  <c r="E65" i="23"/>
  <c r="D65" i="23"/>
  <c r="C65" i="23"/>
  <c r="B65" i="23"/>
  <c r="H64" i="23"/>
  <c r="I64" i="23"/>
  <c r="G64" i="23"/>
  <c r="E64" i="23"/>
  <c r="D64" i="23"/>
  <c r="C64" i="23"/>
  <c r="B64" i="23"/>
  <c r="I63" i="23"/>
  <c r="H63" i="23"/>
  <c r="G63" i="23"/>
  <c r="E63" i="23"/>
  <c r="D63" i="23"/>
  <c r="C63" i="23"/>
  <c r="B63" i="23"/>
  <c r="H62" i="23"/>
  <c r="G62" i="23"/>
  <c r="I62" i="23"/>
  <c r="K62" i="23"/>
  <c r="F62" i="23"/>
  <c r="E62" i="23"/>
  <c r="D62" i="23"/>
  <c r="C62" i="23"/>
  <c r="B62" i="23"/>
  <c r="H61" i="23"/>
  <c r="G61" i="23"/>
  <c r="I61" i="23"/>
  <c r="E61" i="23"/>
  <c r="D61" i="23"/>
  <c r="C61" i="23"/>
  <c r="B61" i="23"/>
  <c r="I60" i="23"/>
  <c r="H60" i="23"/>
  <c r="G60" i="23"/>
  <c r="E60" i="23"/>
  <c r="D60" i="23"/>
  <c r="K60" i="23"/>
  <c r="C60" i="23"/>
  <c r="B60" i="23"/>
  <c r="I59" i="23"/>
  <c r="H59" i="23"/>
  <c r="G59" i="23"/>
  <c r="E59" i="23"/>
  <c r="D59" i="23"/>
  <c r="C59" i="23"/>
  <c r="B59" i="23"/>
  <c r="H58" i="23"/>
  <c r="G58" i="23"/>
  <c r="I58" i="23"/>
  <c r="K58" i="23"/>
  <c r="F58" i="23"/>
  <c r="E58" i="23"/>
  <c r="D58" i="23"/>
  <c r="C58" i="23"/>
  <c r="B58" i="23"/>
  <c r="H57" i="23"/>
  <c r="G57" i="23"/>
  <c r="I57" i="23"/>
  <c r="E57" i="23"/>
  <c r="D57" i="23"/>
  <c r="C57" i="23"/>
  <c r="B57" i="23"/>
  <c r="H56" i="23"/>
  <c r="I56" i="23"/>
  <c r="G56" i="23"/>
  <c r="E56" i="23"/>
  <c r="D56" i="23"/>
  <c r="C56" i="23"/>
  <c r="B56" i="23"/>
  <c r="I55" i="23"/>
  <c r="H55" i="23"/>
  <c r="G55" i="23"/>
  <c r="E55" i="23"/>
  <c r="D55" i="23"/>
  <c r="C55" i="23"/>
  <c r="B55" i="23"/>
  <c r="H54" i="23"/>
  <c r="G54" i="23"/>
  <c r="I54" i="23"/>
  <c r="K54" i="23"/>
  <c r="F54" i="23"/>
  <c r="E54" i="23"/>
  <c r="D54" i="23"/>
  <c r="C54" i="23"/>
  <c r="B54" i="23"/>
  <c r="H53" i="23"/>
  <c r="G53" i="23"/>
  <c r="I53" i="23"/>
  <c r="E53" i="23"/>
  <c r="D53" i="23"/>
  <c r="C53" i="23"/>
  <c r="B53" i="23"/>
  <c r="H52" i="23"/>
  <c r="I52" i="23"/>
  <c r="G52" i="23"/>
  <c r="E52" i="23"/>
  <c r="D52" i="23"/>
  <c r="C52" i="23"/>
  <c r="B52" i="23"/>
  <c r="I51" i="23"/>
  <c r="H51" i="23"/>
  <c r="G51" i="23"/>
  <c r="E51" i="23"/>
  <c r="K51" i="23"/>
  <c r="D51" i="23"/>
  <c r="C51" i="23"/>
  <c r="B51" i="23"/>
  <c r="H50" i="23"/>
  <c r="G50" i="23"/>
  <c r="I50" i="23"/>
  <c r="K50" i="23"/>
  <c r="F50" i="23"/>
  <c r="E50" i="23"/>
  <c r="D50" i="23"/>
  <c r="C50" i="23"/>
  <c r="B50" i="23"/>
  <c r="H49" i="23"/>
  <c r="G49" i="23"/>
  <c r="I49" i="23"/>
  <c r="E49" i="23"/>
  <c r="D49" i="23"/>
  <c r="C49" i="23"/>
  <c r="B49" i="23"/>
  <c r="I48" i="23"/>
  <c r="H48" i="23"/>
  <c r="G48" i="23"/>
  <c r="E48" i="23"/>
  <c r="D48" i="23"/>
  <c r="K48" i="23"/>
  <c r="C48" i="23"/>
  <c r="B48" i="23"/>
  <c r="I47" i="23"/>
  <c r="H47" i="23"/>
  <c r="G47" i="23"/>
  <c r="E47" i="23"/>
  <c r="D47" i="23"/>
  <c r="C47" i="23"/>
  <c r="B47" i="23"/>
  <c r="H46" i="23"/>
  <c r="G46" i="23"/>
  <c r="I46" i="23"/>
  <c r="K46" i="23"/>
  <c r="F46" i="23"/>
  <c r="E46" i="23"/>
  <c r="D46" i="23"/>
  <c r="C46" i="23"/>
  <c r="B46" i="23"/>
  <c r="H45" i="23"/>
  <c r="G45" i="23"/>
  <c r="I45" i="23"/>
  <c r="E45" i="23"/>
  <c r="D45" i="23"/>
  <c r="C45" i="23"/>
  <c r="B45" i="23"/>
  <c r="H44" i="23"/>
  <c r="I44" i="23"/>
  <c r="G44" i="23"/>
  <c r="E44" i="23"/>
  <c r="D44" i="23"/>
  <c r="C44" i="23"/>
  <c r="B44" i="23"/>
  <c r="K43" i="23"/>
  <c r="I43" i="23"/>
  <c r="H43" i="23"/>
  <c r="G43" i="23"/>
  <c r="F43" i="23"/>
  <c r="E43" i="23"/>
  <c r="D43" i="23"/>
  <c r="C43" i="23"/>
  <c r="B43" i="23"/>
  <c r="H42" i="23"/>
  <c r="G42" i="23"/>
  <c r="I42" i="23"/>
  <c r="K42" i="23"/>
  <c r="F42" i="23"/>
  <c r="E42" i="23"/>
  <c r="D42" i="23"/>
  <c r="C42" i="23"/>
  <c r="B42" i="23"/>
  <c r="H41" i="23"/>
  <c r="G41" i="23"/>
  <c r="I41" i="23"/>
  <c r="E41" i="23"/>
  <c r="D41" i="23"/>
  <c r="C41" i="23"/>
  <c r="B41" i="23"/>
  <c r="H40" i="23"/>
  <c r="I40" i="23"/>
  <c r="G40" i="23"/>
  <c r="E40" i="23"/>
  <c r="D40" i="23"/>
  <c r="C40" i="23"/>
  <c r="B40" i="23"/>
  <c r="I39" i="23"/>
  <c r="H39" i="23"/>
  <c r="G39" i="23"/>
  <c r="E39" i="23"/>
  <c r="D39" i="23"/>
  <c r="C39" i="23"/>
  <c r="B39" i="23"/>
  <c r="H38" i="23"/>
  <c r="G38" i="23"/>
  <c r="I38" i="23"/>
  <c r="K38" i="23"/>
  <c r="F38" i="23"/>
  <c r="E38" i="23"/>
  <c r="D38" i="23"/>
  <c r="C38" i="23"/>
  <c r="B38" i="23"/>
  <c r="H37" i="23"/>
  <c r="G37" i="23"/>
  <c r="I37" i="23"/>
  <c r="E37" i="23"/>
  <c r="D37" i="23"/>
  <c r="C37" i="23"/>
  <c r="B37" i="23"/>
  <c r="H36" i="23"/>
  <c r="I36" i="23"/>
  <c r="G36" i="23"/>
  <c r="E36" i="23"/>
  <c r="D36" i="23"/>
  <c r="C36" i="23"/>
  <c r="B36" i="23"/>
  <c r="K35" i="23"/>
  <c r="I35" i="23"/>
  <c r="H35" i="23"/>
  <c r="G35" i="23"/>
  <c r="F35" i="23"/>
  <c r="E35" i="23"/>
  <c r="D35" i="23"/>
  <c r="C35" i="23"/>
  <c r="B35" i="23"/>
  <c r="H34" i="23"/>
  <c r="G34" i="23"/>
  <c r="I34" i="23"/>
  <c r="K34" i="23"/>
  <c r="F34" i="23"/>
  <c r="E34" i="23"/>
  <c r="D34" i="23"/>
  <c r="C34" i="23"/>
  <c r="B34" i="23"/>
  <c r="H33" i="23"/>
  <c r="G33" i="23"/>
  <c r="I33" i="23"/>
  <c r="E33" i="23"/>
  <c r="D33" i="23"/>
  <c r="C33" i="23"/>
  <c r="B33" i="23"/>
  <c r="H32" i="23"/>
  <c r="I32" i="23"/>
  <c r="G32" i="23"/>
  <c r="E32" i="23"/>
  <c r="D32" i="23"/>
  <c r="C32" i="23"/>
  <c r="B32" i="23"/>
  <c r="I31" i="23"/>
  <c r="H31" i="23"/>
  <c r="G31" i="23"/>
  <c r="E31" i="23"/>
  <c r="D31" i="23"/>
  <c r="C31" i="23"/>
  <c r="B31" i="23"/>
  <c r="K30" i="23"/>
  <c r="H30" i="23"/>
  <c r="G30" i="23"/>
  <c r="I30" i="23"/>
  <c r="F30" i="23"/>
  <c r="E30" i="23"/>
  <c r="D30" i="23"/>
  <c r="C30" i="23"/>
  <c r="B30" i="23"/>
  <c r="H29" i="23"/>
  <c r="G29" i="23"/>
  <c r="I29" i="23"/>
  <c r="E29" i="23"/>
  <c r="D29" i="23"/>
  <c r="C29" i="23"/>
  <c r="B29" i="23"/>
  <c r="H28" i="23"/>
  <c r="I28" i="23"/>
  <c r="G28" i="23"/>
  <c r="E28" i="23"/>
  <c r="D28" i="23"/>
  <c r="C28" i="23"/>
  <c r="B28" i="23"/>
  <c r="I27" i="23"/>
  <c r="H27" i="23"/>
  <c r="G27" i="23"/>
  <c r="E27" i="23"/>
  <c r="D27" i="23"/>
  <c r="C27" i="23"/>
  <c r="B27" i="23"/>
  <c r="K26" i="23"/>
  <c r="H26" i="23"/>
  <c r="G26" i="23"/>
  <c r="I26" i="23"/>
  <c r="F26" i="23"/>
  <c r="E26" i="23"/>
  <c r="D26" i="23"/>
  <c r="C26" i="23"/>
  <c r="B26" i="23"/>
  <c r="H25" i="23"/>
  <c r="G25" i="23"/>
  <c r="I25" i="23"/>
  <c r="E25" i="23"/>
  <c r="D25" i="23"/>
  <c r="C25" i="23"/>
  <c r="B25" i="23"/>
  <c r="H24" i="23"/>
  <c r="I24" i="23"/>
  <c r="G24" i="23"/>
  <c r="E24" i="23"/>
  <c r="D24" i="23"/>
  <c r="C24" i="23"/>
  <c r="B24" i="23"/>
  <c r="I23" i="23"/>
  <c r="H23" i="23"/>
  <c r="G23" i="23"/>
  <c r="E23" i="23"/>
  <c r="D23" i="23"/>
  <c r="C23" i="23"/>
  <c r="B23" i="23"/>
  <c r="H22" i="23"/>
  <c r="G22" i="23"/>
  <c r="I22" i="23"/>
  <c r="K22" i="23"/>
  <c r="F22" i="23"/>
  <c r="E22" i="23"/>
  <c r="D22" i="23"/>
  <c r="C22" i="23"/>
  <c r="B22" i="23"/>
  <c r="H21" i="23"/>
  <c r="G21" i="23"/>
  <c r="I21" i="23"/>
  <c r="E21" i="23"/>
  <c r="D21" i="23"/>
  <c r="C21" i="23"/>
  <c r="B21" i="23"/>
  <c r="H20" i="23"/>
  <c r="I20" i="23"/>
  <c r="G20" i="23"/>
  <c r="E20" i="23"/>
  <c r="D20" i="23"/>
  <c r="C20" i="23"/>
  <c r="B20" i="23"/>
  <c r="I19" i="23"/>
  <c r="H19" i="23"/>
  <c r="G19" i="23"/>
  <c r="E19" i="23"/>
  <c r="D19" i="23"/>
  <c r="C19" i="23"/>
  <c r="B19" i="23"/>
  <c r="H18" i="23"/>
  <c r="G18" i="23"/>
  <c r="I18" i="23"/>
  <c r="K18" i="23"/>
  <c r="F18" i="23"/>
  <c r="E18" i="23"/>
  <c r="D18" i="23"/>
  <c r="C18" i="23"/>
  <c r="B18" i="23"/>
  <c r="H17" i="23"/>
  <c r="G17" i="23"/>
  <c r="I17" i="23"/>
  <c r="E17" i="23"/>
  <c r="D17" i="23"/>
  <c r="C17" i="23"/>
  <c r="B17" i="23"/>
  <c r="H16" i="23"/>
  <c r="I16" i="23"/>
  <c r="G16" i="23"/>
  <c r="E16" i="23"/>
  <c r="D16" i="23"/>
  <c r="C16" i="23"/>
  <c r="B16" i="23"/>
  <c r="K15" i="23"/>
  <c r="I15" i="23"/>
  <c r="H15" i="23"/>
  <c r="G15" i="23"/>
  <c r="F15" i="23"/>
  <c r="E15" i="23"/>
  <c r="D15" i="23"/>
  <c r="C15" i="23"/>
  <c r="B15" i="23"/>
  <c r="H14" i="23"/>
  <c r="G14" i="23"/>
  <c r="I14" i="23"/>
  <c r="K14" i="23"/>
  <c r="F14" i="23"/>
  <c r="E14" i="23"/>
  <c r="D14" i="23"/>
  <c r="C14" i="23"/>
  <c r="B14" i="23"/>
  <c r="H13" i="23"/>
  <c r="G13" i="23"/>
  <c r="I13" i="23"/>
  <c r="E13" i="23"/>
  <c r="D13" i="23"/>
  <c r="C13" i="23"/>
  <c r="B13" i="23"/>
  <c r="H12" i="23"/>
  <c r="I12" i="23"/>
  <c r="G12" i="23"/>
  <c r="E12" i="23"/>
  <c r="D12" i="23"/>
  <c r="C12" i="23"/>
  <c r="B12" i="23"/>
  <c r="I11" i="23"/>
  <c r="H11" i="23"/>
  <c r="G11" i="23"/>
  <c r="E11" i="23"/>
  <c r="D11" i="23"/>
  <c r="C11" i="23"/>
  <c r="B11" i="23"/>
  <c r="I107" i="25"/>
  <c r="H107" i="25"/>
  <c r="G107" i="25"/>
  <c r="E107" i="25"/>
  <c r="D107" i="25"/>
  <c r="K107" i="25"/>
  <c r="C107" i="25"/>
  <c r="B107" i="25"/>
  <c r="K106" i="25"/>
  <c r="I106" i="25"/>
  <c r="H106" i="25"/>
  <c r="G106" i="25"/>
  <c r="F106" i="25"/>
  <c r="E106" i="25"/>
  <c r="D106" i="25"/>
  <c r="C106" i="25"/>
  <c r="B106" i="25"/>
  <c r="H105" i="25"/>
  <c r="G105" i="25"/>
  <c r="I105" i="25"/>
  <c r="F105" i="25"/>
  <c r="E105" i="25"/>
  <c r="D105" i="25"/>
  <c r="C105" i="25"/>
  <c r="B105" i="25"/>
  <c r="H104" i="25"/>
  <c r="G104" i="25"/>
  <c r="I104" i="25"/>
  <c r="E104" i="25"/>
  <c r="D104" i="25"/>
  <c r="K104" i="25"/>
  <c r="C104" i="25"/>
  <c r="B104" i="25"/>
  <c r="H103" i="25"/>
  <c r="I103" i="25"/>
  <c r="G103" i="25"/>
  <c r="E103" i="25"/>
  <c r="D103" i="25"/>
  <c r="K103" i="25"/>
  <c r="C103" i="25"/>
  <c r="B103" i="25"/>
  <c r="I102" i="25"/>
  <c r="H102" i="25"/>
  <c r="G102" i="25"/>
  <c r="E102" i="25"/>
  <c r="D102" i="25"/>
  <c r="C102" i="25"/>
  <c r="B102" i="25"/>
  <c r="H101" i="25"/>
  <c r="G101" i="25"/>
  <c r="I101" i="25"/>
  <c r="K101" i="25"/>
  <c r="F101" i="25"/>
  <c r="E101" i="25"/>
  <c r="D101" i="25"/>
  <c r="C101" i="25"/>
  <c r="B101" i="25"/>
  <c r="H100" i="25"/>
  <c r="G100" i="25"/>
  <c r="I100" i="25"/>
  <c r="E100" i="25"/>
  <c r="D100" i="25"/>
  <c r="C100" i="25"/>
  <c r="B100" i="25"/>
  <c r="H99" i="25"/>
  <c r="I99" i="25"/>
  <c r="G99" i="25"/>
  <c r="E99" i="25"/>
  <c r="D99" i="25"/>
  <c r="C99" i="25"/>
  <c r="B99" i="25"/>
  <c r="I98" i="25"/>
  <c r="H98" i="25"/>
  <c r="G98" i="25"/>
  <c r="E98" i="25"/>
  <c r="D98" i="25"/>
  <c r="C98" i="25"/>
  <c r="B98" i="25"/>
  <c r="K97" i="25"/>
  <c r="H97" i="25"/>
  <c r="G97" i="25"/>
  <c r="I97" i="25"/>
  <c r="F97" i="25"/>
  <c r="E97" i="25"/>
  <c r="D97" i="25"/>
  <c r="C97" i="25"/>
  <c r="B97" i="25"/>
  <c r="H96" i="25"/>
  <c r="G96" i="25"/>
  <c r="I96" i="25"/>
  <c r="E96" i="25"/>
  <c r="D96" i="25"/>
  <c r="C96" i="25"/>
  <c r="B96" i="25"/>
  <c r="H95" i="25"/>
  <c r="I95" i="25"/>
  <c r="G95" i="25"/>
  <c r="E95" i="25"/>
  <c r="D95" i="25"/>
  <c r="C95" i="25"/>
  <c r="B95" i="25"/>
  <c r="I94" i="25"/>
  <c r="H94" i="25"/>
  <c r="G94" i="25"/>
  <c r="E94" i="25"/>
  <c r="D94" i="25"/>
  <c r="C94" i="25"/>
  <c r="B94" i="25"/>
  <c r="H93" i="25"/>
  <c r="G93" i="25"/>
  <c r="I93" i="25"/>
  <c r="K93" i="25"/>
  <c r="F93" i="25"/>
  <c r="E93" i="25"/>
  <c r="D93" i="25"/>
  <c r="C93" i="25"/>
  <c r="B93" i="25"/>
  <c r="H92" i="25"/>
  <c r="G92" i="25"/>
  <c r="I92" i="25"/>
  <c r="E92" i="25"/>
  <c r="D92" i="25"/>
  <c r="K92" i="25"/>
  <c r="C92" i="25"/>
  <c r="B92" i="25"/>
  <c r="H91" i="25"/>
  <c r="I91" i="25"/>
  <c r="G91" i="25"/>
  <c r="E91" i="25"/>
  <c r="D91" i="25"/>
  <c r="C91" i="25"/>
  <c r="B91" i="25"/>
  <c r="I90" i="25"/>
  <c r="H90" i="25"/>
  <c r="G90" i="25"/>
  <c r="E90" i="25"/>
  <c r="D90" i="25"/>
  <c r="C90" i="25"/>
  <c r="B90" i="25"/>
  <c r="H89" i="25"/>
  <c r="G89" i="25"/>
  <c r="I89" i="25"/>
  <c r="K89" i="25"/>
  <c r="F89" i="25"/>
  <c r="E89" i="25"/>
  <c r="D89" i="25"/>
  <c r="C89" i="25"/>
  <c r="B89" i="25"/>
  <c r="H88" i="25"/>
  <c r="G88" i="25"/>
  <c r="I88" i="25"/>
  <c r="E88" i="25"/>
  <c r="D88" i="25"/>
  <c r="C88" i="25"/>
  <c r="B88" i="25"/>
  <c r="H87" i="25"/>
  <c r="I87" i="25"/>
  <c r="G87" i="25"/>
  <c r="E87" i="25"/>
  <c r="D87" i="25"/>
  <c r="C87" i="25"/>
  <c r="B87" i="25"/>
  <c r="I86" i="25"/>
  <c r="H86" i="25"/>
  <c r="G86" i="25"/>
  <c r="E86" i="25"/>
  <c r="D86" i="25"/>
  <c r="C86" i="25"/>
  <c r="B86" i="25"/>
  <c r="H85" i="25"/>
  <c r="G85" i="25"/>
  <c r="I85" i="25"/>
  <c r="K85" i="25"/>
  <c r="F85" i="25"/>
  <c r="E85" i="25"/>
  <c r="D85" i="25"/>
  <c r="C85" i="25"/>
  <c r="B85" i="25"/>
  <c r="H84" i="25"/>
  <c r="G84" i="25"/>
  <c r="I84" i="25"/>
  <c r="E84" i="25"/>
  <c r="D84" i="25"/>
  <c r="C84" i="25"/>
  <c r="B84" i="25"/>
  <c r="H83" i="25"/>
  <c r="I83" i="25"/>
  <c r="G83" i="25"/>
  <c r="E83" i="25"/>
  <c r="D83" i="25"/>
  <c r="C83" i="25"/>
  <c r="B83" i="25"/>
  <c r="I82" i="25"/>
  <c r="H82" i="25"/>
  <c r="G82" i="25"/>
  <c r="E82" i="25"/>
  <c r="D82" i="25"/>
  <c r="C82" i="25"/>
  <c r="B82" i="25"/>
  <c r="H81" i="25"/>
  <c r="G81" i="25"/>
  <c r="I81" i="25"/>
  <c r="K81" i="25"/>
  <c r="F81" i="25"/>
  <c r="E81" i="25"/>
  <c r="D81" i="25"/>
  <c r="C81" i="25"/>
  <c r="B81" i="25"/>
  <c r="H80" i="25"/>
  <c r="G80" i="25"/>
  <c r="I80" i="25"/>
  <c r="E80" i="25"/>
  <c r="D80" i="25"/>
  <c r="C80" i="25"/>
  <c r="B80" i="25"/>
  <c r="H79" i="25"/>
  <c r="I79" i="25"/>
  <c r="G79" i="25"/>
  <c r="E79" i="25"/>
  <c r="D79" i="25"/>
  <c r="C79" i="25"/>
  <c r="B79" i="25"/>
  <c r="I78" i="25"/>
  <c r="H78" i="25"/>
  <c r="G78" i="25"/>
  <c r="E78" i="25"/>
  <c r="D78" i="25"/>
  <c r="C78" i="25"/>
  <c r="B78" i="25"/>
  <c r="K77" i="25"/>
  <c r="H77" i="25"/>
  <c r="G77" i="25"/>
  <c r="I77" i="25"/>
  <c r="F77" i="25"/>
  <c r="E77" i="25"/>
  <c r="D77" i="25"/>
  <c r="C77" i="25"/>
  <c r="B77" i="25"/>
  <c r="H76" i="25"/>
  <c r="G76" i="25"/>
  <c r="I76" i="25"/>
  <c r="E76" i="25"/>
  <c r="D76" i="25"/>
  <c r="C76" i="25"/>
  <c r="B76" i="25"/>
  <c r="H75" i="25"/>
  <c r="I75" i="25"/>
  <c r="G75" i="25"/>
  <c r="E75" i="25"/>
  <c r="D75" i="25"/>
  <c r="C75" i="25"/>
  <c r="B75" i="25"/>
  <c r="I74" i="25"/>
  <c r="H74" i="25"/>
  <c r="G74" i="25"/>
  <c r="E74" i="25"/>
  <c r="D74" i="25"/>
  <c r="C74" i="25"/>
  <c r="B74" i="25"/>
  <c r="H73" i="25"/>
  <c r="G73" i="25"/>
  <c r="I73" i="25"/>
  <c r="K73" i="25"/>
  <c r="F73" i="25"/>
  <c r="E73" i="25"/>
  <c r="D73" i="25"/>
  <c r="C73" i="25"/>
  <c r="B73" i="25"/>
  <c r="H72" i="25"/>
  <c r="G72" i="25"/>
  <c r="I72" i="25"/>
  <c r="E72" i="25"/>
  <c r="D72" i="25"/>
  <c r="C72" i="25"/>
  <c r="B72" i="25"/>
  <c r="H71" i="25"/>
  <c r="I71" i="25"/>
  <c r="G71" i="25"/>
  <c r="E71" i="25"/>
  <c r="D71" i="25"/>
  <c r="C71" i="25"/>
  <c r="B71" i="25"/>
  <c r="I70" i="25"/>
  <c r="H70" i="25"/>
  <c r="G70" i="25"/>
  <c r="E70" i="25"/>
  <c r="D70" i="25"/>
  <c r="C70" i="25"/>
  <c r="B70" i="25"/>
  <c r="K69" i="25"/>
  <c r="H69" i="25"/>
  <c r="G69" i="25"/>
  <c r="I69" i="25"/>
  <c r="F69" i="25"/>
  <c r="E69" i="25"/>
  <c r="D69" i="25"/>
  <c r="C69" i="25"/>
  <c r="B69" i="25"/>
  <c r="H68" i="25"/>
  <c r="G68" i="25"/>
  <c r="I68" i="25"/>
  <c r="E68" i="25"/>
  <c r="D68" i="25"/>
  <c r="C68" i="25"/>
  <c r="B68" i="25"/>
  <c r="H67" i="25"/>
  <c r="I67" i="25"/>
  <c r="G67" i="25"/>
  <c r="E67" i="25"/>
  <c r="D67" i="25"/>
  <c r="C67" i="25"/>
  <c r="B67" i="25"/>
  <c r="I66" i="25"/>
  <c r="H66" i="25"/>
  <c r="G66" i="25"/>
  <c r="E66" i="25"/>
  <c r="D66" i="25"/>
  <c r="C66" i="25"/>
  <c r="B66" i="25"/>
  <c r="H65" i="25"/>
  <c r="G65" i="25"/>
  <c r="I65" i="25"/>
  <c r="K65" i="25"/>
  <c r="F65" i="25"/>
  <c r="E65" i="25"/>
  <c r="D65" i="25"/>
  <c r="C65" i="25"/>
  <c r="B65" i="25"/>
  <c r="H64" i="25"/>
  <c r="G64" i="25"/>
  <c r="I64" i="25"/>
  <c r="E64" i="25"/>
  <c r="D64" i="25"/>
  <c r="C64" i="25"/>
  <c r="B64" i="25"/>
  <c r="H63" i="25"/>
  <c r="I63" i="25"/>
  <c r="G63" i="25"/>
  <c r="E63" i="25"/>
  <c r="D63" i="25"/>
  <c r="C63" i="25"/>
  <c r="B63" i="25"/>
  <c r="I62" i="25"/>
  <c r="H62" i="25"/>
  <c r="G62" i="25"/>
  <c r="E62" i="25"/>
  <c r="D62" i="25"/>
  <c r="C62" i="25"/>
  <c r="B62" i="25"/>
  <c r="H61" i="25"/>
  <c r="G61" i="25"/>
  <c r="I61" i="25"/>
  <c r="K61" i="25"/>
  <c r="F61" i="25"/>
  <c r="E61" i="25"/>
  <c r="D61" i="25"/>
  <c r="C61" i="25"/>
  <c r="B61" i="25"/>
  <c r="H60" i="25"/>
  <c r="G60" i="25"/>
  <c r="I60" i="25"/>
  <c r="E60" i="25"/>
  <c r="D60" i="25"/>
  <c r="K60" i="25"/>
  <c r="C60" i="25"/>
  <c r="B60" i="25"/>
  <c r="H59" i="25"/>
  <c r="I59" i="25"/>
  <c r="G59" i="25"/>
  <c r="E59" i="25"/>
  <c r="D59" i="25"/>
  <c r="C59" i="25"/>
  <c r="B59" i="25"/>
  <c r="K58" i="25"/>
  <c r="I58" i="25"/>
  <c r="H58" i="25"/>
  <c r="G58" i="25"/>
  <c r="F58" i="25"/>
  <c r="E58" i="25"/>
  <c r="D58" i="25"/>
  <c r="C58" i="25"/>
  <c r="B58" i="25"/>
  <c r="H57" i="25"/>
  <c r="G57" i="25"/>
  <c r="I57" i="25"/>
  <c r="K57" i="25"/>
  <c r="F57" i="25"/>
  <c r="E57" i="25"/>
  <c r="D57" i="25"/>
  <c r="C57" i="25"/>
  <c r="B57" i="25"/>
  <c r="H56" i="25"/>
  <c r="G56" i="25"/>
  <c r="I56" i="25"/>
  <c r="E56" i="25"/>
  <c r="D56" i="25"/>
  <c r="C56" i="25"/>
  <c r="B56" i="25"/>
  <c r="H55" i="25"/>
  <c r="I55" i="25"/>
  <c r="G55" i="25"/>
  <c r="E55" i="25"/>
  <c r="D55" i="25"/>
  <c r="C55" i="25"/>
  <c r="B55" i="25"/>
  <c r="I54" i="25"/>
  <c r="H54" i="25"/>
  <c r="G54" i="25"/>
  <c r="E54" i="25"/>
  <c r="D54" i="25"/>
  <c r="C54" i="25"/>
  <c r="B54" i="25"/>
  <c r="H53" i="25"/>
  <c r="G53" i="25"/>
  <c r="I53" i="25"/>
  <c r="K53" i="25"/>
  <c r="F53" i="25"/>
  <c r="E53" i="25"/>
  <c r="D53" i="25"/>
  <c r="C53" i="25"/>
  <c r="B53" i="25"/>
  <c r="H52" i="25"/>
  <c r="G52" i="25"/>
  <c r="I52" i="25"/>
  <c r="E52" i="25"/>
  <c r="D52" i="25"/>
  <c r="C52" i="25"/>
  <c r="B52" i="25"/>
  <c r="I51" i="25"/>
  <c r="H51" i="25"/>
  <c r="G51" i="25"/>
  <c r="E51" i="25"/>
  <c r="D51" i="25"/>
  <c r="K51" i="25"/>
  <c r="C51" i="25"/>
  <c r="B51" i="25"/>
  <c r="I50" i="25"/>
  <c r="H50" i="25"/>
  <c r="G50" i="25"/>
  <c r="E50" i="25"/>
  <c r="D50" i="25"/>
  <c r="C50" i="25"/>
  <c r="B50" i="25"/>
  <c r="H49" i="25"/>
  <c r="G49" i="25"/>
  <c r="I49" i="25"/>
  <c r="K49" i="25"/>
  <c r="F49" i="25"/>
  <c r="E49" i="25"/>
  <c r="D49" i="25"/>
  <c r="C49" i="25"/>
  <c r="B49" i="25"/>
  <c r="H48" i="25"/>
  <c r="G48" i="25"/>
  <c r="I48" i="25"/>
  <c r="E48" i="25"/>
  <c r="D48" i="25"/>
  <c r="K48" i="25"/>
  <c r="C48" i="25"/>
  <c r="B48" i="25"/>
  <c r="H47" i="25"/>
  <c r="I47" i="25"/>
  <c r="G47" i="25"/>
  <c r="E47" i="25"/>
  <c r="D47" i="25"/>
  <c r="C47" i="25"/>
  <c r="B47" i="25"/>
  <c r="I46" i="25"/>
  <c r="H46" i="25"/>
  <c r="G46" i="25"/>
  <c r="E46" i="25"/>
  <c r="D46" i="25"/>
  <c r="C46" i="25"/>
  <c r="B46" i="25"/>
  <c r="H45" i="25"/>
  <c r="G45" i="25"/>
  <c r="I45" i="25"/>
  <c r="K45" i="25"/>
  <c r="F45" i="25"/>
  <c r="E45" i="25"/>
  <c r="D45" i="25"/>
  <c r="C45" i="25"/>
  <c r="B45" i="25"/>
  <c r="H44" i="25"/>
  <c r="G44" i="25"/>
  <c r="I44" i="25"/>
  <c r="E44" i="25"/>
  <c r="D44" i="25"/>
  <c r="C44" i="25"/>
  <c r="B44" i="25"/>
  <c r="I43" i="25"/>
  <c r="H43" i="25"/>
  <c r="G43" i="25"/>
  <c r="E43" i="25"/>
  <c r="D43" i="25"/>
  <c r="K43" i="25"/>
  <c r="C43" i="25"/>
  <c r="B43" i="25"/>
  <c r="I42" i="25"/>
  <c r="H42" i="25"/>
  <c r="G42" i="25"/>
  <c r="E42" i="25"/>
  <c r="D42" i="25"/>
  <c r="C42" i="25"/>
  <c r="B42" i="25"/>
  <c r="H41" i="25"/>
  <c r="G41" i="25"/>
  <c r="I41" i="25"/>
  <c r="K41" i="25"/>
  <c r="F41" i="25"/>
  <c r="E41" i="25"/>
  <c r="D41" i="25"/>
  <c r="C41" i="25"/>
  <c r="B41" i="25"/>
  <c r="H40" i="25"/>
  <c r="G40" i="25"/>
  <c r="I40" i="25"/>
  <c r="E40" i="25"/>
  <c r="D40" i="25"/>
  <c r="C40" i="25"/>
  <c r="B40" i="25"/>
  <c r="H39" i="25"/>
  <c r="I39" i="25"/>
  <c r="G39" i="25"/>
  <c r="E39" i="25"/>
  <c r="D39" i="25"/>
  <c r="C39" i="25"/>
  <c r="B39" i="25"/>
  <c r="I38" i="25"/>
  <c r="H38" i="25"/>
  <c r="G38" i="25"/>
  <c r="E38" i="25"/>
  <c r="D38" i="25"/>
  <c r="C38" i="25"/>
  <c r="B38" i="25"/>
  <c r="H37" i="25"/>
  <c r="G37" i="25"/>
  <c r="I37" i="25"/>
  <c r="K37" i="25"/>
  <c r="F37" i="25"/>
  <c r="E37" i="25"/>
  <c r="D37" i="25"/>
  <c r="C37" i="25"/>
  <c r="B37" i="25"/>
  <c r="H36" i="25"/>
  <c r="G36" i="25"/>
  <c r="I36" i="25"/>
  <c r="E36" i="25"/>
  <c r="D36" i="25"/>
  <c r="C36" i="25"/>
  <c r="B36" i="25"/>
  <c r="H35" i="25"/>
  <c r="I35" i="25"/>
  <c r="G35" i="25"/>
  <c r="E35" i="25"/>
  <c r="D35" i="25"/>
  <c r="K35" i="25"/>
  <c r="C35" i="25"/>
  <c r="B35" i="25"/>
  <c r="I34" i="25"/>
  <c r="H34" i="25"/>
  <c r="G34" i="25"/>
  <c r="E34" i="25"/>
  <c r="D34" i="25"/>
  <c r="C34" i="25"/>
  <c r="B34" i="25"/>
  <c r="H33" i="25"/>
  <c r="G33" i="25"/>
  <c r="I33" i="25"/>
  <c r="K33" i="25"/>
  <c r="F33" i="25"/>
  <c r="E33" i="25"/>
  <c r="D33" i="25"/>
  <c r="C33" i="25"/>
  <c r="B33" i="25"/>
  <c r="H32" i="25"/>
  <c r="G32" i="25"/>
  <c r="I32" i="25"/>
  <c r="E32" i="25"/>
  <c r="D32" i="25"/>
  <c r="C32" i="25"/>
  <c r="B32" i="25"/>
  <c r="H31" i="25"/>
  <c r="I31" i="25"/>
  <c r="G31" i="25"/>
  <c r="E31" i="25"/>
  <c r="D31" i="25"/>
  <c r="C31" i="25"/>
  <c r="B31" i="25"/>
  <c r="K30" i="25"/>
  <c r="I30" i="25"/>
  <c r="H30" i="25"/>
  <c r="G30" i="25"/>
  <c r="F30" i="25"/>
  <c r="E30" i="25"/>
  <c r="D30" i="25"/>
  <c r="C30" i="25"/>
  <c r="B30" i="25"/>
  <c r="H29" i="25"/>
  <c r="G29" i="25"/>
  <c r="I29" i="25"/>
  <c r="K29" i="25"/>
  <c r="F29" i="25"/>
  <c r="E29" i="25"/>
  <c r="D29" i="25"/>
  <c r="C29" i="25"/>
  <c r="B29" i="25"/>
  <c r="H28" i="25"/>
  <c r="G28" i="25"/>
  <c r="I28" i="25"/>
  <c r="E28" i="25"/>
  <c r="D28" i="25"/>
  <c r="C28" i="25"/>
  <c r="B28" i="25"/>
  <c r="H27" i="25"/>
  <c r="I27" i="25"/>
  <c r="G27" i="25"/>
  <c r="E27" i="25"/>
  <c r="D27" i="25"/>
  <c r="C27" i="25"/>
  <c r="B27" i="25"/>
  <c r="K26" i="25"/>
  <c r="I26" i="25"/>
  <c r="H26" i="25"/>
  <c r="G26" i="25"/>
  <c r="F26" i="25"/>
  <c r="E26" i="25"/>
  <c r="D26" i="25"/>
  <c r="C26" i="25"/>
  <c r="B26" i="25"/>
  <c r="H25" i="25"/>
  <c r="G25" i="25"/>
  <c r="I25" i="25"/>
  <c r="K25" i="25"/>
  <c r="F25" i="25"/>
  <c r="E25" i="25"/>
  <c r="D25" i="25"/>
  <c r="C25" i="25"/>
  <c r="B25" i="25"/>
  <c r="H24" i="25"/>
  <c r="G24" i="25"/>
  <c r="I24" i="25"/>
  <c r="E24" i="25"/>
  <c r="D24" i="25"/>
  <c r="C24" i="25"/>
  <c r="B24" i="25"/>
  <c r="H23" i="25"/>
  <c r="I23" i="25"/>
  <c r="G23" i="25"/>
  <c r="E23" i="25"/>
  <c r="D23" i="25"/>
  <c r="C23" i="25"/>
  <c r="B23" i="25"/>
  <c r="I22" i="25"/>
  <c r="H22" i="25"/>
  <c r="G22" i="25"/>
  <c r="E22" i="25"/>
  <c r="D22" i="25"/>
  <c r="C22" i="25"/>
  <c r="B22" i="25"/>
  <c r="H21" i="25"/>
  <c r="G21" i="25"/>
  <c r="I21" i="25"/>
  <c r="K21" i="25"/>
  <c r="F21" i="25"/>
  <c r="E21" i="25"/>
  <c r="D21" i="25"/>
  <c r="C21" i="25"/>
  <c r="B21" i="25"/>
  <c r="H20" i="25"/>
  <c r="G20" i="25"/>
  <c r="I20" i="25"/>
  <c r="E20" i="25"/>
  <c r="D20" i="25"/>
  <c r="C20" i="25"/>
  <c r="B20" i="25"/>
  <c r="H19" i="25"/>
  <c r="I19" i="25"/>
  <c r="G19" i="25"/>
  <c r="E19" i="25"/>
  <c r="D19" i="25"/>
  <c r="C19" i="25"/>
  <c r="B19" i="25"/>
  <c r="I18" i="25"/>
  <c r="H18" i="25"/>
  <c r="G18" i="25"/>
  <c r="E18" i="25"/>
  <c r="D18" i="25"/>
  <c r="C18" i="25"/>
  <c r="B18" i="25"/>
  <c r="H17" i="25"/>
  <c r="G17" i="25"/>
  <c r="I17" i="25"/>
  <c r="K17" i="25"/>
  <c r="F17" i="25"/>
  <c r="E17" i="25"/>
  <c r="D17" i="25"/>
  <c r="C17" i="25"/>
  <c r="B17" i="25"/>
  <c r="H16" i="25"/>
  <c r="G16" i="25"/>
  <c r="I16" i="25"/>
  <c r="E16" i="25"/>
  <c r="D16" i="25"/>
  <c r="C16" i="25"/>
  <c r="B16" i="25"/>
  <c r="I15" i="25"/>
  <c r="H15" i="25"/>
  <c r="G15" i="25"/>
  <c r="E15" i="25"/>
  <c r="D15" i="25"/>
  <c r="K15" i="25"/>
  <c r="C15" i="25"/>
  <c r="B15" i="25"/>
  <c r="I14" i="25"/>
  <c r="H14" i="25"/>
  <c r="G14" i="25"/>
  <c r="E14" i="25"/>
  <c r="D14" i="25"/>
  <c r="C14" i="25"/>
  <c r="B14" i="25"/>
  <c r="H13" i="25"/>
  <c r="G13" i="25"/>
  <c r="I13" i="25"/>
  <c r="K13" i="25"/>
  <c r="F13" i="25"/>
  <c r="E13" i="25"/>
  <c r="D13" i="25"/>
  <c r="C13" i="25"/>
  <c r="B13" i="25"/>
  <c r="H12" i="25"/>
  <c r="G12" i="25"/>
  <c r="I12" i="25"/>
  <c r="E12" i="25"/>
  <c r="D12" i="25"/>
  <c r="C12" i="25"/>
  <c r="B12" i="25"/>
  <c r="H11" i="25"/>
  <c r="I11" i="25"/>
  <c r="G11" i="25"/>
  <c r="E11" i="25"/>
  <c r="D11" i="25"/>
  <c r="C11" i="25"/>
  <c r="B11" i="25"/>
  <c r="B10" i="11"/>
  <c r="E7" i="3"/>
  <c r="F7" i="3"/>
  <c r="H7" i="3"/>
  <c r="I7" i="3"/>
  <c r="E7" i="5"/>
  <c r="F7" i="5"/>
  <c r="H7" i="5"/>
  <c r="I7" i="5"/>
  <c r="E7" i="7"/>
  <c r="F7" i="7"/>
  <c r="H7" i="7"/>
  <c r="I7" i="7"/>
  <c r="E7" i="9"/>
  <c r="F7" i="9"/>
  <c r="H7" i="9"/>
  <c r="I7" i="9"/>
  <c r="E7" i="11"/>
  <c r="F7" i="11"/>
  <c r="H7" i="11"/>
  <c r="I7" i="11"/>
  <c r="E7" i="13"/>
  <c r="F7" i="13"/>
  <c r="H7" i="13"/>
  <c r="I7" i="13"/>
  <c r="E7" i="15"/>
  <c r="F7" i="15"/>
  <c r="H7" i="15"/>
  <c r="I7" i="15"/>
  <c r="E7" i="17"/>
  <c r="F7" i="17"/>
  <c r="H7" i="17"/>
  <c r="I7" i="17"/>
  <c r="E7" i="19"/>
  <c r="E7" i="21"/>
  <c r="F7" i="21"/>
  <c r="H7" i="21"/>
  <c r="I7" i="21"/>
  <c r="E7" i="23"/>
  <c r="F7" i="23"/>
  <c r="H7" i="23"/>
  <c r="I7" i="23"/>
  <c r="E7" i="25"/>
  <c r="F7" i="25"/>
  <c r="H7" i="25"/>
  <c r="I7" i="25"/>
  <c r="H10" i="25"/>
  <c r="I10" i="25"/>
  <c r="G10" i="25"/>
  <c r="E10" i="25"/>
  <c r="F10" i="25"/>
  <c r="D10" i="25"/>
  <c r="C10" i="25"/>
  <c r="B10" i="25"/>
  <c r="H10" i="23"/>
  <c r="I10" i="23"/>
  <c r="G10" i="23"/>
  <c r="E10" i="23"/>
  <c r="D10" i="23"/>
  <c r="C10" i="23"/>
  <c r="B10" i="23"/>
  <c r="H10" i="21"/>
  <c r="I10" i="21"/>
  <c r="G10" i="21"/>
  <c r="E10" i="21"/>
  <c r="D10" i="21"/>
  <c r="C10" i="21"/>
  <c r="B10" i="21"/>
  <c r="H10" i="19"/>
  <c r="G10" i="19"/>
  <c r="E10" i="19"/>
  <c r="F10" i="19"/>
  <c r="D10" i="19"/>
  <c r="C10" i="19"/>
  <c r="B10" i="19"/>
  <c r="F7" i="19"/>
  <c r="H7" i="19"/>
  <c r="I7" i="19"/>
  <c r="H10" i="17"/>
  <c r="G10" i="17"/>
  <c r="E10" i="17"/>
  <c r="D10" i="17"/>
  <c r="F10" i="17"/>
  <c r="C10" i="17"/>
  <c r="B10" i="17"/>
  <c r="H10" i="15"/>
  <c r="I10" i="15"/>
  <c r="G10" i="15"/>
  <c r="E10" i="15"/>
  <c r="F10" i="15"/>
  <c r="D10" i="15"/>
  <c r="C10" i="15"/>
  <c r="B10" i="15"/>
  <c r="H10" i="13"/>
  <c r="G10" i="13"/>
  <c r="E10" i="13"/>
  <c r="D10" i="13"/>
  <c r="C10" i="13"/>
  <c r="B10" i="13"/>
  <c r="H10" i="11"/>
  <c r="I10" i="11"/>
  <c r="G10" i="11"/>
  <c r="E10" i="11"/>
  <c r="D10" i="11"/>
  <c r="C10" i="11"/>
  <c r="H10" i="9"/>
  <c r="G10" i="9"/>
  <c r="E10" i="9"/>
  <c r="D10" i="9"/>
  <c r="F10" i="9"/>
  <c r="K10" i="9"/>
  <c r="C10" i="9"/>
  <c r="B10" i="9"/>
  <c r="H10" i="7"/>
  <c r="G10" i="7"/>
  <c r="E10" i="7"/>
  <c r="D10" i="7"/>
  <c r="F10" i="7"/>
  <c r="C10" i="7"/>
  <c r="B10" i="7"/>
  <c r="H10" i="5"/>
  <c r="G10" i="5"/>
  <c r="E10" i="5"/>
  <c r="D10" i="5"/>
  <c r="C10" i="5"/>
  <c r="B10" i="5"/>
  <c r="H10" i="3"/>
  <c r="G10" i="3"/>
  <c r="I10" i="3"/>
  <c r="E10" i="3"/>
  <c r="D10" i="3"/>
  <c r="C10" i="3"/>
  <c r="B10" i="3"/>
  <c r="I10" i="5"/>
  <c r="I10" i="9"/>
  <c r="I10" i="17"/>
  <c r="K20" i="3"/>
  <c r="K22" i="3"/>
  <c r="K70" i="3"/>
  <c r="K101" i="3"/>
  <c r="K53" i="3"/>
  <c r="K84" i="3"/>
  <c r="K21" i="3"/>
  <c r="K100" i="3"/>
  <c r="K102" i="3"/>
  <c r="K37" i="3"/>
  <c r="K85" i="3"/>
  <c r="F12" i="3"/>
  <c r="K12" i="3"/>
  <c r="F16" i="3"/>
  <c r="K16" i="3"/>
  <c r="F20" i="3"/>
  <c r="F24" i="3"/>
  <c r="K24" i="3"/>
  <c r="F28" i="3"/>
  <c r="K28" i="3"/>
  <c r="F32" i="3"/>
  <c r="K32" i="3"/>
  <c r="F40" i="3"/>
  <c r="K40" i="3"/>
  <c r="F44" i="3"/>
  <c r="K44" i="3"/>
  <c r="F52" i="3"/>
  <c r="K52" i="3"/>
  <c r="F56" i="3"/>
  <c r="K56" i="3"/>
  <c r="F68" i="3"/>
  <c r="K68" i="3"/>
  <c r="F72" i="3"/>
  <c r="K72" i="3"/>
  <c r="F76" i="3"/>
  <c r="K76" i="3"/>
  <c r="F80" i="3"/>
  <c r="K80" i="3"/>
  <c r="F84" i="3"/>
  <c r="F88" i="3"/>
  <c r="K88" i="3"/>
  <c r="F92" i="3"/>
  <c r="F96" i="3"/>
  <c r="K96" i="3"/>
  <c r="F100" i="3"/>
  <c r="F104" i="3"/>
  <c r="K104" i="3"/>
  <c r="F13" i="3"/>
  <c r="K13" i="3"/>
  <c r="F17" i="3"/>
  <c r="K17" i="3"/>
  <c r="F21" i="3"/>
  <c r="F25" i="3"/>
  <c r="K25" i="3"/>
  <c r="F29" i="3"/>
  <c r="K29" i="3"/>
  <c r="F33" i="3"/>
  <c r="K33" i="3"/>
  <c r="F37" i="3"/>
  <c r="F41" i="3"/>
  <c r="F45" i="3"/>
  <c r="K45" i="3"/>
  <c r="F49" i="3"/>
  <c r="K49" i="3"/>
  <c r="F53" i="3"/>
  <c r="F57" i="3"/>
  <c r="K57" i="3"/>
  <c r="F61" i="3"/>
  <c r="K61" i="3"/>
  <c r="F65" i="3"/>
  <c r="K65" i="3"/>
  <c r="F69" i="3"/>
  <c r="F73" i="3"/>
  <c r="K73" i="3"/>
  <c r="F77" i="3"/>
  <c r="F81" i="3"/>
  <c r="K81" i="3"/>
  <c r="F85" i="3"/>
  <c r="F89" i="3"/>
  <c r="K89" i="3"/>
  <c r="F93" i="3"/>
  <c r="K93" i="3"/>
  <c r="F97" i="3"/>
  <c r="F101" i="3"/>
  <c r="F105" i="3"/>
  <c r="F14" i="3"/>
  <c r="K14" i="3"/>
  <c r="F18" i="3"/>
  <c r="K18" i="3"/>
  <c r="F22" i="3"/>
  <c r="F26" i="3"/>
  <c r="F30" i="3"/>
  <c r="F34" i="3"/>
  <c r="K34" i="3"/>
  <c r="F38" i="3"/>
  <c r="F42" i="3"/>
  <c r="K42" i="3"/>
  <c r="F46" i="3"/>
  <c r="K46" i="3"/>
  <c r="F50" i="3"/>
  <c r="K50" i="3"/>
  <c r="F54" i="3"/>
  <c r="K54" i="3"/>
  <c r="F58" i="3"/>
  <c r="K58" i="3"/>
  <c r="F62" i="3"/>
  <c r="K62" i="3"/>
  <c r="F66" i="3"/>
  <c r="K66" i="3"/>
  <c r="F70" i="3"/>
  <c r="F74" i="3"/>
  <c r="K74" i="3"/>
  <c r="F78" i="3"/>
  <c r="K78" i="3"/>
  <c r="F82" i="3"/>
  <c r="F86" i="3"/>
  <c r="F90" i="3"/>
  <c r="K90" i="3"/>
  <c r="F94" i="3"/>
  <c r="K94" i="3"/>
  <c r="F98" i="3"/>
  <c r="K98" i="3"/>
  <c r="F102" i="3"/>
  <c r="F106" i="3"/>
  <c r="K106" i="3"/>
  <c r="F107" i="3"/>
  <c r="K56" i="5"/>
  <c r="K79" i="5"/>
  <c r="K90" i="5"/>
  <c r="K40" i="5"/>
  <c r="K50" i="5"/>
  <c r="K72" i="5"/>
  <c r="K22" i="5"/>
  <c r="K24" i="5"/>
  <c r="K63" i="5"/>
  <c r="K88" i="5"/>
  <c r="K12" i="5"/>
  <c r="F12" i="5"/>
  <c r="F16" i="5"/>
  <c r="K16" i="5"/>
  <c r="F20" i="5"/>
  <c r="K20" i="5"/>
  <c r="F24" i="5"/>
  <c r="F28" i="5"/>
  <c r="K28" i="5"/>
  <c r="F32" i="5"/>
  <c r="K32" i="5"/>
  <c r="F36" i="5"/>
  <c r="F40" i="5"/>
  <c r="F44" i="5"/>
  <c r="K44" i="5"/>
  <c r="F48" i="5"/>
  <c r="F52" i="5"/>
  <c r="K52" i="5"/>
  <c r="F56" i="5"/>
  <c r="F60" i="5"/>
  <c r="F64" i="5"/>
  <c r="F68" i="5"/>
  <c r="K68" i="5"/>
  <c r="F72" i="5"/>
  <c r="F76" i="5"/>
  <c r="K76" i="5"/>
  <c r="F80" i="5"/>
  <c r="K80" i="5"/>
  <c r="F84" i="5"/>
  <c r="K84" i="5"/>
  <c r="F88" i="5"/>
  <c r="F92" i="5"/>
  <c r="F96" i="5"/>
  <c r="K96" i="5"/>
  <c r="F100" i="5"/>
  <c r="K100" i="5"/>
  <c r="I101" i="5"/>
  <c r="K101" i="5"/>
  <c r="F104" i="5"/>
  <c r="K104" i="5"/>
  <c r="F14" i="5"/>
  <c r="K14" i="5"/>
  <c r="F18" i="5"/>
  <c r="K18" i="5"/>
  <c r="F22" i="5"/>
  <c r="F34" i="5"/>
  <c r="K34" i="5"/>
  <c r="F42" i="5"/>
  <c r="K42" i="5"/>
  <c r="F46" i="5"/>
  <c r="K46" i="5"/>
  <c r="F50" i="5"/>
  <c r="F54" i="5"/>
  <c r="K54" i="5"/>
  <c r="F58" i="5"/>
  <c r="K58" i="5"/>
  <c r="F62" i="5"/>
  <c r="K62" i="5"/>
  <c r="F66" i="5"/>
  <c r="K66" i="5"/>
  <c r="F70" i="5"/>
  <c r="K70" i="5"/>
  <c r="F74" i="5"/>
  <c r="K74" i="5"/>
  <c r="F78" i="5"/>
  <c r="K78" i="5"/>
  <c r="F90" i="5"/>
  <c r="F94" i="5"/>
  <c r="K94" i="5"/>
  <c r="F98" i="5"/>
  <c r="K98" i="5"/>
  <c r="F11" i="5"/>
  <c r="K11" i="5"/>
  <c r="F15" i="5"/>
  <c r="F19" i="5"/>
  <c r="K19" i="5"/>
  <c r="F23" i="5"/>
  <c r="K23" i="5"/>
  <c r="F27" i="5"/>
  <c r="F31" i="5"/>
  <c r="F35" i="5"/>
  <c r="F39" i="5"/>
  <c r="K39" i="5"/>
  <c r="F43" i="5"/>
  <c r="F47" i="5"/>
  <c r="F51" i="5"/>
  <c r="F55" i="5"/>
  <c r="K55" i="5"/>
  <c r="F59" i="5"/>
  <c r="K59" i="5"/>
  <c r="F63" i="5"/>
  <c r="F67" i="5"/>
  <c r="K67" i="5"/>
  <c r="F71" i="5"/>
  <c r="K71" i="5"/>
  <c r="F75" i="5"/>
  <c r="K75" i="5"/>
  <c r="F79" i="5"/>
  <c r="F83" i="5"/>
  <c r="K83" i="5"/>
  <c r="F87" i="5"/>
  <c r="K87" i="5"/>
  <c r="F91" i="5"/>
  <c r="K91" i="5"/>
  <c r="F95" i="5"/>
  <c r="F99" i="5"/>
  <c r="K99" i="5"/>
  <c r="F103" i="5"/>
  <c r="F107" i="5"/>
  <c r="K23" i="7"/>
  <c r="K84" i="7"/>
  <c r="K100" i="7"/>
  <c r="K63" i="7"/>
  <c r="K85" i="7"/>
  <c r="K99" i="7"/>
  <c r="K101" i="7"/>
  <c r="K53" i="7"/>
  <c r="K68" i="7"/>
  <c r="K79" i="7"/>
  <c r="F12" i="7"/>
  <c r="K12" i="7"/>
  <c r="F16" i="7"/>
  <c r="K16" i="7"/>
  <c r="F20" i="7"/>
  <c r="K20" i="7"/>
  <c r="F24" i="7"/>
  <c r="K24" i="7"/>
  <c r="F28" i="7"/>
  <c r="K28" i="7"/>
  <c r="F32" i="7"/>
  <c r="K32" i="7"/>
  <c r="F36" i="7"/>
  <c r="F40" i="7"/>
  <c r="K40" i="7"/>
  <c r="F44" i="7"/>
  <c r="K44" i="7"/>
  <c r="F48" i="7"/>
  <c r="F52" i="7"/>
  <c r="K52" i="7"/>
  <c r="F56" i="7"/>
  <c r="K56" i="7"/>
  <c r="F60" i="7"/>
  <c r="F64" i="7"/>
  <c r="F68" i="7"/>
  <c r="F72" i="7"/>
  <c r="K72" i="7"/>
  <c r="F76" i="7"/>
  <c r="K76" i="7"/>
  <c r="F80" i="7"/>
  <c r="K80" i="7"/>
  <c r="F84" i="7"/>
  <c r="F88" i="7"/>
  <c r="K88" i="7"/>
  <c r="F92" i="7"/>
  <c r="F96" i="7"/>
  <c r="K96" i="7"/>
  <c r="F100" i="7"/>
  <c r="F104" i="7"/>
  <c r="K104" i="7"/>
  <c r="F13" i="7"/>
  <c r="K13" i="7"/>
  <c r="F17" i="7"/>
  <c r="K17" i="7"/>
  <c r="F21" i="7"/>
  <c r="K21" i="7"/>
  <c r="F25" i="7"/>
  <c r="K25" i="7"/>
  <c r="F29" i="7"/>
  <c r="K29" i="7"/>
  <c r="F33" i="7"/>
  <c r="K33" i="7"/>
  <c r="F37" i="7"/>
  <c r="K37" i="7"/>
  <c r="F41" i="7"/>
  <c r="F45" i="7"/>
  <c r="K45" i="7"/>
  <c r="F49" i="7"/>
  <c r="K49" i="7"/>
  <c r="F53" i="7"/>
  <c r="F57" i="7"/>
  <c r="K57" i="7"/>
  <c r="F61" i="7"/>
  <c r="K61" i="7"/>
  <c r="F65" i="7"/>
  <c r="K65" i="7"/>
  <c r="F69" i="7"/>
  <c r="F73" i="7"/>
  <c r="K73" i="7"/>
  <c r="F77" i="7"/>
  <c r="F81" i="7"/>
  <c r="K81" i="7"/>
  <c r="F85" i="7"/>
  <c r="F89" i="7"/>
  <c r="K89" i="7"/>
  <c r="F93" i="7"/>
  <c r="K93" i="7"/>
  <c r="F97" i="7"/>
  <c r="F101" i="7"/>
  <c r="F105" i="7"/>
  <c r="F11" i="7"/>
  <c r="K11" i="7"/>
  <c r="F19" i="7"/>
  <c r="K19" i="7"/>
  <c r="F23" i="7"/>
  <c r="F39" i="7"/>
  <c r="K39" i="7"/>
  <c r="F55" i="7"/>
  <c r="K55" i="7"/>
  <c r="F59" i="7"/>
  <c r="K59" i="7"/>
  <c r="F63" i="7"/>
  <c r="F67" i="7"/>
  <c r="K67" i="7"/>
  <c r="F71" i="7"/>
  <c r="K71" i="7"/>
  <c r="F75" i="7"/>
  <c r="K75" i="7"/>
  <c r="F79" i="7"/>
  <c r="F83" i="7"/>
  <c r="K83" i="7"/>
  <c r="F87" i="7"/>
  <c r="K87" i="7"/>
  <c r="F91" i="7"/>
  <c r="K91" i="7"/>
  <c r="F99" i="7"/>
  <c r="F107" i="7"/>
  <c r="K63" i="9"/>
  <c r="K79" i="9"/>
  <c r="K81" i="9"/>
  <c r="K11" i="9"/>
  <c r="K39" i="9"/>
  <c r="K49" i="9"/>
  <c r="K64" i="9"/>
  <c r="K80" i="9"/>
  <c r="K16" i="9"/>
  <c r="K32" i="9"/>
  <c r="K85" i="9"/>
  <c r="K99" i="9"/>
  <c r="F12" i="9"/>
  <c r="K12" i="9"/>
  <c r="F16" i="9"/>
  <c r="F20" i="9"/>
  <c r="K20" i="9"/>
  <c r="F24" i="9"/>
  <c r="K24" i="9"/>
  <c r="F28" i="9"/>
  <c r="K28" i="9"/>
  <c r="F32" i="9"/>
  <c r="F36" i="9"/>
  <c r="F40" i="9"/>
  <c r="K40" i="9"/>
  <c r="F44" i="9"/>
  <c r="K44" i="9"/>
  <c r="F48" i="9"/>
  <c r="F52" i="9"/>
  <c r="K52" i="9"/>
  <c r="F56" i="9"/>
  <c r="K56" i="9"/>
  <c r="F60" i="9"/>
  <c r="F64" i="9"/>
  <c r="F68" i="9"/>
  <c r="K68" i="9"/>
  <c r="F72" i="9"/>
  <c r="K72" i="9"/>
  <c r="F76" i="9"/>
  <c r="K76" i="9"/>
  <c r="F80" i="9"/>
  <c r="F84" i="9"/>
  <c r="K84" i="9"/>
  <c r="F88" i="9"/>
  <c r="K88" i="9"/>
  <c r="F92" i="9"/>
  <c r="F96" i="9"/>
  <c r="K96" i="9"/>
  <c r="F100" i="9"/>
  <c r="K100" i="9"/>
  <c r="F104" i="9"/>
  <c r="F13" i="9"/>
  <c r="K13" i="9"/>
  <c r="F17" i="9"/>
  <c r="K17" i="9"/>
  <c r="F21" i="9"/>
  <c r="K21" i="9"/>
  <c r="F25" i="9"/>
  <c r="K25" i="9"/>
  <c r="F29" i="9"/>
  <c r="K29" i="9"/>
  <c r="F33" i="9"/>
  <c r="K33" i="9"/>
  <c r="F37" i="9"/>
  <c r="K37" i="9"/>
  <c r="F41" i="9"/>
  <c r="K41" i="9"/>
  <c r="F45" i="9"/>
  <c r="F49" i="9"/>
  <c r="F53" i="9"/>
  <c r="K53" i="9"/>
  <c r="F57" i="9"/>
  <c r="K57" i="9"/>
  <c r="F61" i="9"/>
  <c r="K61" i="9"/>
  <c r="F65" i="9"/>
  <c r="F69" i="9"/>
  <c r="F73" i="9"/>
  <c r="K73" i="9"/>
  <c r="F77" i="9"/>
  <c r="F81" i="9"/>
  <c r="F85" i="9"/>
  <c r="F89" i="9"/>
  <c r="K89" i="9"/>
  <c r="F93" i="9"/>
  <c r="K93" i="9"/>
  <c r="F97" i="9"/>
  <c r="F101" i="9"/>
  <c r="K101" i="9"/>
  <c r="F105" i="9"/>
  <c r="I106" i="9"/>
  <c r="K106" i="9"/>
  <c r="F11" i="9"/>
  <c r="F19" i="9"/>
  <c r="K19" i="9"/>
  <c r="F23" i="9"/>
  <c r="K23" i="9"/>
  <c r="F27" i="9"/>
  <c r="K27" i="9"/>
  <c r="F39" i="9"/>
  <c r="F51" i="9"/>
  <c r="F55" i="9"/>
  <c r="K55" i="9"/>
  <c r="F59" i="9"/>
  <c r="K59" i="9"/>
  <c r="F63" i="9"/>
  <c r="F67" i="9"/>
  <c r="K67" i="9"/>
  <c r="F71" i="9"/>
  <c r="K71" i="9"/>
  <c r="F75" i="9"/>
  <c r="K75" i="9"/>
  <c r="F79" i="9"/>
  <c r="F83" i="9"/>
  <c r="K83" i="9"/>
  <c r="F87" i="9"/>
  <c r="K87" i="9"/>
  <c r="F91" i="9"/>
  <c r="K91" i="9"/>
  <c r="F99" i="9"/>
  <c r="K18" i="11"/>
  <c r="K23" i="11"/>
  <c r="K42" i="11"/>
  <c r="K64" i="11"/>
  <c r="K87" i="11"/>
  <c r="K16" i="11"/>
  <c r="K32" i="11"/>
  <c r="K55" i="11"/>
  <c r="K58" i="11"/>
  <c r="K96" i="11"/>
  <c r="K71" i="11"/>
  <c r="K74" i="11"/>
  <c r="F12" i="11"/>
  <c r="K12" i="11"/>
  <c r="F16" i="11"/>
  <c r="F20" i="11"/>
  <c r="K20" i="11"/>
  <c r="F24" i="11"/>
  <c r="K24" i="11"/>
  <c r="F28" i="11"/>
  <c r="K28" i="11"/>
  <c r="F32" i="11"/>
  <c r="F36" i="11"/>
  <c r="K36" i="11"/>
  <c r="F40" i="11"/>
  <c r="K40" i="11"/>
  <c r="F44" i="11"/>
  <c r="K44" i="11"/>
  <c r="F48" i="11"/>
  <c r="F52" i="11"/>
  <c r="K52" i="11"/>
  <c r="F56" i="11"/>
  <c r="K56" i="11"/>
  <c r="F60" i="11"/>
  <c r="F64" i="11"/>
  <c r="F68" i="11"/>
  <c r="K68" i="11"/>
  <c r="F72" i="11"/>
  <c r="K72" i="11"/>
  <c r="F76" i="11"/>
  <c r="K76" i="11"/>
  <c r="F80" i="11"/>
  <c r="K80" i="11"/>
  <c r="F84" i="11"/>
  <c r="K84" i="11"/>
  <c r="F88" i="11"/>
  <c r="K88" i="11"/>
  <c r="F92" i="11"/>
  <c r="F96" i="11"/>
  <c r="F100" i="11"/>
  <c r="K100" i="11"/>
  <c r="F104" i="11"/>
  <c r="K104" i="11"/>
  <c r="F14" i="11"/>
  <c r="K14" i="11"/>
  <c r="F18" i="11"/>
  <c r="F22" i="11"/>
  <c r="K22" i="11"/>
  <c r="F34" i="11"/>
  <c r="K34" i="11"/>
  <c r="F38" i="11"/>
  <c r="K38" i="11"/>
  <c r="F42" i="11"/>
  <c r="F46" i="11"/>
  <c r="K46" i="11"/>
  <c r="F50" i="11"/>
  <c r="K50" i="11"/>
  <c r="F54" i="11"/>
  <c r="K54" i="11"/>
  <c r="F58" i="11"/>
  <c r="F62" i="11"/>
  <c r="K62" i="11"/>
  <c r="F66" i="11"/>
  <c r="K66" i="11"/>
  <c r="F70" i="11"/>
  <c r="K70" i="11"/>
  <c r="F74" i="11"/>
  <c r="F78" i="11"/>
  <c r="K78" i="11"/>
  <c r="F82" i="11"/>
  <c r="K82" i="11"/>
  <c r="F86" i="11"/>
  <c r="K86" i="11"/>
  <c r="F90" i="11"/>
  <c r="K90" i="11"/>
  <c r="F94" i="11"/>
  <c r="K94" i="11"/>
  <c r="F98" i="11"/>
  <c r="K98" i="11"/>
  <c r="F102" i="11"/>
  <c r="K102" i="11"/>
  <c r="F106" i="11"/>
  <c r="K106" i="11"/>
  <c r="F11" i="11"/>
  <c r="K11" i="11"/>
  <c r="F15" i="11"/>
  <c r="F19" i="11"/>
  <c r="K19" i="11"/>
  <c r="F23" i="11"/>
  <c r="F27" i="11"/>
  <c r="K27" i="11"/>
  <c r="F31" i="11"/>
  <c r="K31" i="11"/>
  <c r="F35" i="11"/>
  <c r="F39" i="11"/>
  <c r="K39" i="11"/>
  <c r="F43" i="11"/>
  <c r="F47" i="11"/>
  <c r="K47" i="11"/>
  <c r="F51" i="11"/>
  <c r="F55" i="11"/>
  <c r="F59" i="11"/>
  <c r="K59" i="11"/>
  <c r="F63" i="11"/>
  <c r="K63" i="11"/>
  <c r="F67" i="11"/>
  <c r="K67" i="11"/>
  <c r="F71" i="11"/>
  <c r="F75" i="11"/>
  <c r="K75" i="11"/>
  <c r="F79" i="11"/>
  <c r="K79" i="11"/>
  <c r="F83" i="11"/>
  <c r="K83" i="11"/>
  <c r="F87" i="11"/>
  <c r="F91" i="11"/>
  <c r="K91" i="11"/>
  <c r="F95" i="11"/>
  <c r="K95" i="11"/>
  <c r="F99" i="11"/>
  <c r="K99" i="11"/>
  <c r="F103" i="11"/>
  <c r="F107" i="11"/>
  <c r="K22" i="13"/>
  <c r="K53" i="13"/>
  <c r="K84" i="13"/>
  <c r="K100" i="13"/>
  <c r="K16" i="13"/>
  <c r="K32" i="13"/>
  <c r="K52" i="13"/>
  <c r="K54" i="13"/>
  <c r="K68" i="13"/>
  <c r="K85" i="13"/>
  <c r="K20" i="13"/>
  <c r="K37" i="13"/>
  <c r="K70" i="13"/>
  <c r="F12" i="13"/>
  <c r="K12" i="13"/>
  <c r="F16" i="13"/>
  <c r="F20" i="13"/>
  <c r="F24" i="13"/>
  <c r="K24" i="13"/>
  <c r="F28" i="13"/>
  <c r="K28" i="13"/>
  <c r="F32" i="13"/>
  <c r="F36" i="13"/>
  <c r="K36" i="13"/>
  <c r="F40" i="13"/>
  <c r="K40" i="13"/>
  <c r="F44" i="13"/>
  <c r="K44" i="13"/>
  <c r="F52" i="13"/>
  <c r="F56" i="13"/>
  <c r="K56" i="13"/>
  <c r="F60" i="13"/>
  <c r="F64" i="13"/>
  <c r="K64" i="13"/>
  <c r="F68" i="13"/>
  <c r="F72" i="13"/>
  <c r="K72" i="13"/>
  <c r="F76" i="13"/>
  <c r="K76" i="13"/>
  <c r="F80" i="13"/>
  <c r="K80" i="13"/>
  <c r="F84" i="13"/>
  <c r="F88" i="13"/>
  <c r="K88" i="13"/>
  <c r="F92" i="13"/>
  <c r="F96" i="13"/>
  <c r="K96" i="13"/>
  <c r="F100" i="13"/>
  <c r="F104" i="13"/>
  <c r="K104" i="13"/>
  <c r="F13" i="13"/>
  <c r="K13" i="13"/>
  <c r="F17" i="13"/>
  <c r="K17" i="13"/>
  <c r="F21" i="13"/>
  <c r="K21" i="13"/>
  <c r="F25" i="13"/>
  <c r="K25" i="13"/>
  <c r="F29" i="13"/>
  <c r="K29" i="13"/>
  <c r="F33" i="13"/>
  <c r="K33" i="13"/>
  <c r="F37" i="13"/>
  <c r="F41" i="13"/>
  <c r="K41" i="13"/>
  <c r="F45" i="13"/>
  <c r="K45" i="13"/>
  <c r="F49" i="13"/>
  <c r="K49" i="13"/>
  <c r="F53" i="13"/>
  <c r="F57" i="13"/>
  <c r="K57" i="13"/>
  <c r="F61" i="13"/>
  <c r="K61" i="13"/>
  <c r="F65" i="13"/>
  <c r="K65" i="13"/>
  <c r="F69" i="13"/>
  <c r="F73" i="13"/>
  <c r="K73" i="13"/>
  <c r="F77" i="13"/>
  <c r="F81" i="13"/>
  <c r="K81" i="13"/>
  <c r="F85" i="13"/>
  <c r="F89" i="13"/>
  <c r="K89" i="13"/>
  <c r="F93" i="13"/>
  <c r="K93" i="13"/>
  <c r="F97" i="13"/>
  <c r="F101" i="13"/>
  <c r="K101" i="13"/>
  <c r="F105" i="13"/>
  <c r="F14" i="13"/>
  <c r="K14" i="13"/>
  <c r="F18" i="13"/>
  <c r="K18" i="13"/>
  <c r="F22" i="13"/>
  <c r="F26" i="13"/>
  <c r="F30" i="13"/>
  <c r="F34" i="13"/>
  <c r="K34" i="13"/>
  <c r="F38" i="13"/>
  <c r="F42" i="13"/>
  <c r="K42" i="13"/>
  <c r="F46" i="13"/>
  <c r="K46" i="13"/>
  <c r="F50" i="13"/>
  <c r="K50" i="13"/>
  <c r="F54" i="13"/>
  <c r="F58" i="13"/>
  <c r="K58" i="13"/>
  <c r="F62" i="13"/>
  <c r="K62" i="13"/>
  <c r="F66" i="13"/>
  <c r="K66" i="13"/>
  <c r="F70" i="13"/>
  <c r="F74" i="13"/>
  <c r="K74" i="13"/>
  <c r="F78" i="13"/>
  <c r="K78" i="13"/>
  <c r="F82" i="13"/>
  <c r="K82" i="13"/>
  <c r="F86" i="13"/>
  <c r="K86" i="13"/>
  <c r="F90" i="13"/>
  <c r="K90" i="13"/>
  <c r="F94" i="13"/>
  <c r="K94" i="13"/>
  <c r="F98" i="13"/>
  <c r="K98" i="13"/>
  <c r="F102" i="13"/>
  <c r="K102" i="13"/>
  <c r="F106" i="13"/>
  <c r="K106" i="13"/>
  <c r="K29" i="15"/>
  <c r="K93" i="15"/>
  <c r="K11" i="15"/>
  <c r="K13" i="15"/>
  <c r="K76" i="15"/>
  <c r="K87" i="15"/>
  <c r="K12" i="15"/>
  <c r="K61" i="15"/>
  <c r="F12" i="15"/>
  <c r="F16" i="15"/>
  <c r="K16" i="15"/>
  <c r="F20" i="15"/>
  <c r="K20" i="15"/>
  <c r="F24" i="15"/>
  <c r="K24" i="15"/>
  <c r="F28" i="15"/>
  <c r="K28" i="15"/>
  <c r="F32" i="15"/>
  <c r="K32" i="15"/>
  <c r="F36" i="15"/>
  <c r="K36" i="15"/>
  <c r="F40" i="15"/>
  <c r="K40" i="15"/>
  <c r="F44" i="15"/>
  <c r="K44" i="15"/>
  <c r="F48" i="15"/>
  <c r="F52" i="15"/>
  <c r="K52" i="15"/>
  <c r="F56" i="15"/>
  <c r="K56" i="15"/>
  <c r="F60" i="15"/>
  <c r="F64" i="15"/>
  <c r="K64" i="15"/>
  <c r="F68" i="15"/>
  <c r="K68" i="15"/>
  <c r="F72" i="15"/>
  <c r="K72" i="15"/>
  <c r="F76" i="15"/>
  <c r="F80" i="15"/>
  <c r="K80" i="15"/>
  <c r="F84" i="15"/>
  <c r="K84" i="15"/>
  <c r="F88" i="15"/>
  <c r="K88" i="15"/>
  <c r="F92" i="15"/>
  <c r="F96" i="15"/>
  <c r="K96" i="15"/>
  <c r="F100" i="15"/>
  <c r="K100" i="15"/>
  <c r="F104" i="15"/>
  <c r="K104" i="15"/>
  <c r="F13" i="15"/>
  <c r="F17" i="15"/>
  <c r="K17" i="15"/>
  <c r="F21" i="15"/>
  <c r="K21" i="15"/>
  <c r="F25" i="15"/>
  <c r="K25" i="15"/>
  <c r="F29" i="15"/>
  <c r="F33" i="15"/>
  <c r="K33" i="15"/>
  <c r="F37" i="15"/>
  <c r="K37" i="15"/>
  <c r="F41" i="15"/>
  <c r="K41" i="15"/>
  <c r="F45" i="15"/>
  <c r="K45" i="15"/>
  <c r="F49" i="15"/>
  <c r="K49" i="15"/>
  <c r="F53" i="15"/>
  <c r="K53" i="15"/>
  <c r="F57" i="15"/>
  <c r="K57" i="15"/>
  <c r="F61" i="15"/>
  <c r="F65" i="15"/>
  <c r="K65" i="15"/>
  <c r="F69" i="15"/>
  <c r="F73" i="15"/>
  <c r="K73" i="15"/>
  <c r="F77" i="15"/>
  <c r="F81" i="15"/>
  <c r="K81" i="15"/>
  <c r="F85" i="15"/>
  <c r="K85" i="15"/>
  <c r="F89" i="15"/>
  <c r="K89" i="15"/>
  <c r="F93" i="15"/>
  <c r="F97" i="15"/>
  <c r="F101" i="15"/>
  <c r="K101" i="15"/>
  <c r="F105" i="15"/>
  <c r="F11" i="15"/>
  <c r="F19" i="15"/>
  <c r="K19" i="15"/>
  <c r="F23" i="15"/>
  <c r="K23" i="15"/>
  <c r="F27" i="15"/>
  <c r="K27" i="15"/>
  <c r="F31" i="15"/>
  <c r="K31" i="15"/>
  <c r="F39" i="15"/>
  <c r="K39" i="15"/>
  <c r="F47" i="15"/>
  <c r="K47" i="15"/>
  <c r="F51" i="15"/>
  <c r="F55" i="15"/>
  <c r="K55" i="15"/>
  <c r="F59" i="15"/>
  <c r="K59" i="15"/>
  <c r="F63" i="15"/>
  <c r="K63" i="15"/>
  <c r="F67" i="15"/>
  <c r="K67" i="15"/>
  <c r="F71" i="15"/>
  <c r="K71" i="15"/>
  <c r="F75" i="15"/>
  <c r="K75" i="15"/>
  <c r="F79" i="15"/>
  <c r="K79" i="15"/>
  <c r="F83" i="15"/>
  <c r="K83" i="15"/>
  <c r="F87" i="15"/>
  <c r="F91" i="15"/>
  <c r="K91" i="15"/>
  <c r="F99" i="15"/>
  <c r="K99" i="15"/>
  <c r="F107" i="15"/>
  <c r="K68" i="17"/>
  <c r="K36" i="17"/>
  <c r="F12" i="17"/>
  <c r="F16" i="17"/>
  <c r="K16" i="17"/>
  <c r="F20" i="17"/>
  <c r="F24" i="17"/>
  <c r="F28" i="17"/>
  <c r="F32" i="17"/>
  <c r="F36" i="17"/>
  <c r="F40" i="17"/>
  <c r="F44" i="17"/>
  <c r="F48" i="17"/>
  <c r="F52" i="17"/>
  <c r="F56" i="17"/>
  <c r="K56" i="17"/>
  <c r="F60" i="17"/>
  <c r="F64" i="17"/>
  <c r="F68" i="17"/>
  <c r="F72" i="17"/>
  <c r="K72" i="17"/>
  <c r="F76" i="17"/>
  <c r="F80" i="17"/>
  <c r="K80" i="17"/>
  <c r="F84" i="17"/>
  <c r="F88" i="17"/>
  <c r="F92" i="17"/>
  <c r="F96" i="17"/>
  <c r="K96" i="17"/>
  <c r="F100" i="17"/>
  <c r="F104" i="17"/>
  <c r="F105" i="17"/>
  <c r="F62" i="17"/>
  <c r="K62" i="17"/>
  <c r="F74" i="17"/>
  <c r="K74" i="17"/>
  <c r="F78" i="17"/>
  <c r="K78" i="17"/>
  <c r="F86" i="17"/>
  <c r="K86" i="17"/>
  <c r="F98" i="17"/>
  <c r="K98" i="17"/>
  <c r="F102" i="17"/>
  <c r="K102" i="17"/>
  <c r="F11" i="17"/>
  <c r="K11" i="17"/>
  <c r="F15" i="17"/>
  <c r="F19" i="17"/>
  <c r="F23" i="17"/>
  <c r="F27" i="17"/>
  <c r="K27" i="17"/>
  <c r="F31" i="17"/>
  <c r="K31" i="17"/>
  <c r="F35" i="17"/>
  <c r="F39" i="17"/>
  <c r="F43" i="17"/>
  <c r="F47" i="17"/>
  <c r="K47" i="17"/>
  <c r="F51" i="17"/>
  <c r="F55" i="17"/>
  <c r="F59" i="17"/>
  <c r="F63" i="17"/>
  <c r="F67" i="17"/>
  <c r="F71" i="17"/>
  <c r="F75" i="17"/>
  <c r="F79" i="17"/>
  <c r="F83" i="17"/>
  <c r="F87" i="17"/>
  <c r="F91" i="17"/>
  <c r="F95" i="17"/>
  <c r="F99" i="17"/>
  <c r="F103" i="17"/>
  <c r="F107" i="17"/>
  <c r="K18" i="19"/>
  <c r="K56" i="19"/>
  <c r="K62" i="19"/>
  <c r="K79" i="19"/>
  <c r="K100" i="19"/>
  <c r="K72" i="19"/>
  <c r="K24" i="19"/>
  <c r="K78" i="19"/>
  <c r="K88" i="19"/>
  <c r="F12" i="19"/>
  <c r="K12" i="19"/>
  <c r="F16" i="19"/>
  <c r="K16" i="19"/>
  <c r="F20" i="19"/>
  <c r="K20" i="19"/>
  <c r="F24" i="19"/>
  <c r="F28" i="19"/>
  <c r="K28" i="19"/>
  <c r="F32" i="19"/>
  <c r="K32" i="19"/>
  <c r="F36" i="19"/>
  <c r="F40" i="19"/>
  <c r="K40" i="19"/>
  <c r="F44" i="19"/>
  <c r="K44" i="19"/>
  <c r="F48" i="19"/>
  <c r="F52" i="19"/>
  <c r="K52" i="19"/>
  <c r="F56" i="19"/>
  <c r="F60" i="19"/>
  <c r="F64" i="19"/>
  <c r="F68" i="19"/>
  <c r="K68" i="19"/>
  <c r="F72" i="19"/>
  <c r="F76" i="19"/>
  <c r="K76" i="19"/>
  <c r="F80" i="19"/>
  <c r="K80" i="19"/>
  <c r="F84" i="19"/>
  <c r="K84" i="19"/>
  <c r="F88" i="19"/>
  <c r="F92" i="19"/>
  <c r="I93" i="19"/>
  <c r="K93" i="19"/>
  <c r="F96" i="19"/>
  <c r="K96" i="19"/>
  <c r="F100" i="19"/>
  <c r="I101" i="19"/>
  <c r="K101" i="19"/>
  <c r="F104" i="19"/>
  <c r="K104" i="19"/>
  <c r="F14" i="19"/>
  <c r="K14" i="19"/>
  <c r="F18" i="19"/>
  <c r="F22" i="19"/>
  <c r="K22" i="19"/>
  <c r="F34" i="19"/>
  <c r="K34" i="19"/>
  <c r="F42" i="19"/>
  <c r="K42" i="19"/>
  <c r="F46" i="19"/>
  <c r="K46" i="19"/>
  <c r="F50" i="19"/>
  <c r="K50" i="19"/>
  <c r="F54" i="19"/>
  <c r="K54" i="19"/>
  <c r="F58" i="19"/>
  <c r="K58" i="19"/>
  <c r="F62" i="19"/>
  <c r="F66" i="19"/>
  <c r="K66" i="19"/>
  <c r="F70" i="19"/>
  <c r="K70" i="19"/>
  <c r="F74" i="19"/>
  <c r="K74" i="19"/>
  <c r="F78" i="19"/>
  <c r="F90" i="19"/>
  <c r="K90" i="19"/>
  <c r="F94" i="19"/>
  <c r="K94" i="19"/>
  <c r="F11" i="19"/>
  <c r="K11" i="19"/>
  <c r="F15" i="19"/>
  <c r="F19" i="19"/>
  <c r="K19" i="19"/>
  <c r="F23" i="19"/>
  <c r="K23" i="19"/>
  <c r="F27" i="19"/>
  <c r="F31" i="19"/>
  <c r="F35" i="19"/>
  <c r="F39" i="19"/>
  <c r="K39" i="19"/>
  <c r="F43" i="19"/>
  <c r="F47" i="19"/>
  <c r="F51" i="19"/>
  <c r="F55" i="19"/>
  <c r="K55" i="19"/>
  <c r="F59" i="19"/>
  <c r="K59" i="19"/>
  <c r="F63" i="19"/>
  <c r="K63" i="19"/>
  <c r="F67" i="19"/>
  <c r="K67" i="19"/>
  <c r="F71" i="19"/>
  <c r="K71" i="19"/>
  <c r="F75" i="19"/>
  <c r="K75" i="19"/>
  <c r="F79" i="19"/>
  <c r="F83" i="19"/>
  <c r="K83" i="19"/>
  <c r="F87" i="19"/>
  <c r="K87" i="19"/>
  <c r="F91" i="19"/>
  <c r="K91" i="19"/>
  <c r="F95" i="19"/>
  <c r="F99" i="19"/>
  <c r="K99" i="19"/>
  <c r="F103" i="19"/>
  <c r="F107" i="19"/>
  <c r="K19" i="21"/>
  <c r="K46" i="21"/>
  <c r="K99" i="21"/>
  <c r="K101" i="21"/>
  <c r="K12" i="21"/>
  <c r="K76" i="21"/>
  <c r="K18" i="21"/>
  <c r="K44" i="21"/>
  <c r="K62" i="21"/>
  <c r="K67" i="21"/>
  <c r="K83" i="21"/>
  <c r="K104" i="21"/>
  <c r="F12" i="21"/>
  <c r="F16" i="21"/>
  <c r="K16" i="21"/>
  <c r="F20" i="21"/>
  <c r="K20" i="21"/>
  <c r="F24" i="21"/>
  <c r="K24" i="21"/>
  <c r="F28" i="21"/>
  <c r="K28" i="21"/>
  <c r="F32" i="21"/>
  <c r="K32" i="21"/>
  <c r="F36" i="21"/>
  <c r="F40" i="21"/>
  <c r="K40" i="21"/>
  <c r="F44" i="21"/>
  <c r="F48" i="21"/>
  <c r="F52" i="21"/>
  <c r="K52" i="21"/>
  <c r="F56" i="21"/>
  <c r="K56" i="21"/>
  <c r="F60" i="21"/>
  <c r="F64" i="21"/>
  <c r="F68" i="21"/>
  <c r="K68" i="21"/>
  <c r="F72" i="21"/>
  <c r="K72" i="21"/>
  <c r="F76" i="21"/>
  <c r="F80" i="21"/>
  <c r="K80" i="21"/>
  <c r="F84" i="21"/>
  <c r="K84" i="21"/>
  <c r="F88" i="21"/>
  <c r="K88" i="21"/>
  <c r="F92" i="21"/>
  <c r="I93" i="21"/>
  <c r="K93" i="21"/>
  <c r="F96" i="21"/>
  <c r="K96" i="21"/>
  <c r="F100" i="21"/>
  <c r="K100" i="21"/>
  <c r="I101" i="21"/>
  <c r="F104" i="21"/>
  <c r="F105" i="21"/>
  <c r="F14" i="21"/>
  <c r="K14" i="21"/>
  <c r="F18" i="21"/>
  <c r="F22" i="21"/>
  <c r="K22" i="21"/>
  <c r="F34" i="21"/>
  <c r="K34" i="21"/>
  <c r="F42" i="21"/>
  <c r="K42" i="21"/>
  <c r="F46" i="21"/>
  <c r="F50" i="21"/>
  <c r="K50" i="21"/>
  <c r="F54" i="21"/>
  <c r="K54" i="21"/>
  <c r="F58" i="21"/>
  <c r="K58" i="21"/>
  <c r="F62" i="21"/>
  <c r="F66" i="21"/>
  <c r="K66" i="21"/>
  <c r="F70" i="21"/>
  <c r="K70" i="21"/>
  <c r="F74" i="21"/>
  <c r="K74" i="21"/>
  <c r="F78" i="21"/>
  <c r="K78" i="21"/>
  <c r="F90" i="21"/>
  <c r="K90" i="21"/>
  <c r="F11" i="21"/>
  <c r="K11" i="21"/>
  <c r="F15" i="21"/>
  <c r="F19" i="21"/>
  <c r="F23" i="21"/>
  <c r="K23" i="21"/>
  <c r="F27" i="21"/>
  <c r="F31" i="21"/>
  <c r="F35" i="21"/>
  <c r="F39" i="21"/>
  <c r="K39" i="21"/>
  <c r="F43" i="21"/>
  <c r="F47" i="21"/>
  <c r="F51" i="21"/>
  <c r="F55" i="21"/>
  <c r="K55" i="21"/>
  <c r="F59" i="21"/>
  <c r="K59" i="21"/>
  <c r="F63" i="21"/>
  <c r="K63" i="21"/>
  <c r="F67" i="21"/>
  <c r="F71" i="21"/>
  <c r="K71" i="21"/>
  <c r="F75" i="21"/>
  <c r="K75" i="21"/>
  <c r="F79" i="21"/>
  <c r="K79" i="21"/>
  <c r="F83" i="21"/>
  <c r="F87" i="21"/>
  <c r="K87" i="21"/>
  <c r="F91" i="21"/>
  <c r="K91" i="21"/>
  <c r="F95" i="21"/>
  <c r="F99" i="21"/>
  <c r="F103" i="21"/>
  <c r="F107" i="21"/>
  <c r="K16" i="23"/>
  <c r="K31" i="23"/>
  <c r="K33" i="23"/>
  <c r="K55" i="23"/>
  <c r="K96" i="23"/>
  <c r="K11" i="23"/>
  <c r="K17" i="23"/>
  <c r="K32" i="23"/>
  <c r="K65" i="23"/>
  <c r="K71" i="23"/>
  <c r="K81" i="23"/>
  <c r="K87" i="23"/>
  <c r="F12" i="23"/>
  <c r="K12" i="23"/>
  <c r="F16" i="23"/>
  <c r="F20" i="23"/>
  <c r="K20" i="23"/>
  <c r="F24" i="23"/>
  <c r="K24" i="23"/>
  <c r="F28" i="23"/>
  <c r="K28" i="23"/>
  <c r="F32" i="23"/>
  <c r="F36" i="23"/>
  <c r="K36" i="23"/>
  <c r="F40" i="23"/>
  <c r="K40" i="23"/>
  <c r="F44" i="23"/>
  <c r="K44" i="23"/>
  <c r="F48" i="23"/>
  <c r="F52" i="23"/>
  <c r="K52" i="23"/>
  <c r="F56" i="23"/>
  <c r="K56" i="23"/>
  <c r="F60" i="23"/>
  <c r="F64" i="23"/>
  <c r="K64" i="23"/>
  <c r="F68" i="23"/>
  <c r="K68" i="23"/>
  <c r="F72" i="23"/>
  <c r="K72" i="23"/>
  <c r="F76" i="23"/>
  <c r="K76" i="23"/>
  <c r="F80" i="23"/>
  <c r="K80" i="23"/>
  <c r="F84" i="23"/>
  <c r="K84" i="23"/>
  <c r="F88" i="23"/>
  <c r="K88" i="23"/>
  <c r="F92" i="23"/>
  <c r="F96" i="23"/>
  <c r="F100" i="23"/>
  <c r="K100" i="23"/>
  <c r="F104" i="23"/>
  <c r="K104" i="23"/>
  <c r="F13" i="23"/>
  <c r="K13" i="23"/>
  <c r="F17" i="23"/>
  <c r="F21" i="23"/>
  <c r="K21" i="23"/>
  <c r="F25" i="23"/>
  <c r="K25" i="23"/>
  <c r="F29" i="23"/>
  <c r="K29" i="23"/>
  <c r="F33" i="23"/>
  <c r="F37" i="23"/>
  <c r="K37" i="23"/>
  <c r="F41" i="23"/>
  <c r="K41" i="23"/>
  <c r="F45" i="23"/>
  <c r="K45" i="23"/>
  <c r="F49" i="23"/>
  <c r="K49" i="23"/>
  <c r="F53" i="23"/>
  <c r="K53" i="23"/>
  <c r="F57" i="23"/>
  <c r="K57" i="23"/>
  <c r="F61" i="23"/>
  <c r="K61" i="23"/>
  <c r="F65" i="23"/>
  <c r="F69" i="23"/>
  <c r="F73" i="23"/>
  <c r="K73" i="23"/>
  <c r="F77" i="23"/>
  <c r="F81" i="23"/>
  <c r="F85" i="23"/>
  <c r="K85" i="23"/>
  <c r="F89" i="23"/>
  <c r="K89" i="23"/>
  <c r="F93" i="23"/>
  <c r="K93" i="23"/>
  <c r="F97" i="23"/>
  <c r="F101" i="23"/>
  <c r="K101" i="23"/>
  <c r="F105" i="23"/>
  <c r="K105" i="23"/>
  <c r="I106" i="23"/>
  <c r="K106" i="23"/>
  <c r="F11" i="23"/>
  <c r="F19" i="23"/>
  <c r="K19" i="23"/>
  <c r="F23" i="23"/>
  <c r="K23" i="23"/>
  <c r="F27" i="23"/>
  <c r="K27" i="23"/>
  <c r="F31" i="23"/>
  <c r="F39" i="23"/>
  <c r="K39" i="23"/>
  <c r="F47" i="23"/>
  <c r="K47" i="23"/>
  <c r="F51" i="23"/>
  <c r="F55" i="23"/>
  <c r="F59" i="23"/>
  <c r="K59" i="23"/>
  <c r="F63" i="23"/>
  <c r="K63" i="23"/>
  <c r="F67" i="23"/>
  <c r="K67" i="23"/>
  <c r="F71" i="23"/>
  <c r="F75" i="23"/>
  <c r="K75" i="23"/>
  <c r="F79" i="23"/>
  <c r="K79" i="23"/>
  <c r="F83" i="23"/>
  <c r="K83" i="23"/>
  <c r="F87" i="23"/>
  <c r="F91" i="23"/>
  <c r="K91" i="23"/>
  <c r="F95" i="23"/>
  <c r="K95" i="23"/>
  <c r="F99" i="23"/>
  <c r="K99" i="23"/>
  <c r="F103" i="23"/>
  <c r="K23" i="25"/>
  <c r="K34" i="25"/>
  <c r="K56" i="25"/>
  <c r="K86" i="25"/>
  <c r="K88" i="25"/>
  <c r="K50" i="25"/>
  <c r="K55" i="25"/>
  <c r="K87" i="25"/>
  <c r="K70" i="25"/>
  <c r="K105" i="25"/>
  <c r="F12" i="25"/>
  <c r="K12" i="25"/>
  <c r="F16" i="25"/>
  <c r="K16" i="25"/>
  <c r="F20" i="25"/>
  <c r="K20" i="25"/>
  <c r="F24" i="25"/>
  <c r="K24" i="25"/>
  <c r="F28" i="25"/>
  <c r="K28" i="25"/>
  <c r="F32" i="25"/>
  <c r="K32" i="25"/>
  <c r="F36" i="25"/>
  <c r="K36" i="25"/>
  <c r="F40" i="25"/>
  <c r="K40" i="25"/>
  <c r="F44" i="25"/>
  <c r="K44" i="25"/>
  <c r="F48" i="25"/>
  <c r="F52" i="25"/>
  <c r="K52" i="25"/>
  <c r="F56" i="25"/>
  <c r="F60" i="25"/>
  <c r="F64" i="25"/>
  <c r="K64" i="25"/>
  <c r="F68" i="25"/>
  <c r="K68" i="25"/>
  <c r="F72" i="25"/>
  <c r="K72" i="25"/>
  <c r="F76" i="25"/>
  <c r="K76" i="25"/>
  <c r="F80" i="25"/>
  <c r="K80" i="25"/>
  <c r="F84" i="25"/>
  <c r="K84" i="25"/>
  <c r="F88" i="25"/>
  <c r="F92" i="25"/>
  <c r="F96" i="25"/>
  <c r="K96" i="25"/>
  <c r="F100" i="25"/>
  <c r="K100" i="25"/>
  <c r="F104" i="25"/>
  <c r="F14" i="25"/>
  <c r="K14" i="25"/>
  <c r="F18" i="25"/>
  <c r="K18" i="25"/>
  <c r="F22" i="25"/>
  <c r="K22" i="25"/>
  <c r="F34" i="25"/>
  <c r="F38" i="25"/>
  <c r="K38" i="25"/>
  <c r="F42" i="25"/>
  <c r="K42" i="25"/>
  <c r="F46" i="25"/>
  <c r="K46" i="25"/>
  <c r="F50" i="25"/>
  <c r="F54" i="25"/>
  <c r="K54" i="25"/>
  <c r="F62" i="25"/>
  <c r="K62" i="25"/>
  <c r="F66" i="25"/>
  <c r="K66" i="25"/>
  <c r="F70" i="25"/>
  <c r="F74" i="25"/>
  <c r="K74" i="25"/>
  <c r="F78" i="25"/>
  <c r="K78" i="25"/>
  <c r="F82" i="25"/>
  <c r="K82" i="25"/>
  <c r="F86" i="25"/>
  <c r="F90" i="25"/>
  <c r="K90" i="25"/>
  <c r="F94" i="25"/>
  <c r="K94" i="25"/>
  <c r="F98" i="25"/>
  <c r="K98" i="25"/>
  <c r="F102" i="25"/>
  <c r="K102" i="25"/>
  <c r="F11" i="25"/>
  <c r="K11" i="25"/>
  <c r="F15" i="25"/>
  <c r="F19" i="25"/>
  <c r="K19" i="25"/>
  <c r="F23" i="25"/>
  <c r="F27" i="25"/>
  <c r="K27" i="25"/>
  <c r="F31" i="25"/>
  <c r="K31" i="25"/>
  <c r="F35" i="25"/>
  <c r="F39" i="25"/>
  <c r="K39" i="25"/>
  <c r="F43" i="25"/>
  <c r="F47" i="25"/>
  <c r="K47" i="25"/>
  <c r="F51" i="25"/>
  <c r="F55" i="25"/>
  <c r="F59" i="25"/>
  <c r="K59" i="25"/>
  <c r="F63" i="25"/>
  <c r="K63" i="25"/>
  <c r="F67" i="25"/>
  <c r="K67" i="25"/>
  <c r="F71" i="25"/>
  <c r="K71" i="25"/>
  <c r="F75" i="25"/>
  <c r="K75" i="25"/>
  <c r="F79" i="25"/>
  <c r="K79" i="25"/>
  <c r="F83" i="25"/>
  <c r="K83" i="25"/>
  <c r="F87" i="25"/>
  <c r="F91" i="25"/>
  <c r="K91" i="25"/>
  <c r="F95" i="25"/>
  <c r="K95" i="25"/>
  <c r="F99" i="25"/>
  <c r="K99" i="25"/>
  <c r="F103" i="25"/>
  <c r="F107" i="25"/>
  <c r="K10" i="15"/>
  <c r="F10" i="13"/>
  <c r="F10" i="23"/>
  <c r="K10" i="23"/>
  <c r="F10" i="11"/>
  <c r="F10" i="21"/>
  <c r="K10" i="25"/>
  <c r="I10" i="7"/>
  <c r="I10" i="13"/>
  <c r="I10" i="19"/>
  <c r="K10" i="21"/>
  <c r="K10" i="19"/>
  <c r="K10" i="13"/>
  <c r="K10" i="17"/>
  <c r="F10" i="3"/>
  <c r="K10" i="3"/>
  <c r="K10" i="7"/>
  <c r="K10" i="11"/>
  <c r="F10" i="5"/>
  <c r="K10" i="5"/>
</calcChain>
</file>

<file path=xl/sharedStrings.xml><?xml version="1.0" encoding="utf-8"?>
<sst xmlns="http://schemas.openxmlformats.org/spreadsheetml/2006/main" count="454" uniqueCount="172">
  <si>
    <t>BK3.145</t>
  </si>
  <si>
    <t>GROSS</t>
  </si>
  <si>
    <t>PER</t>
  </si>
  <si>
    <t>REVENUE</t>
  </si>
  <si>
    <t>U O M</t>
  </si>
  <si>
    <t>BK3.147</t>
  </si>
  <si>
    <t>OPERATING</t>
  </si>
  <si>
    <t>EXPENSE</t>
  </si>
  <si>
    <t>BK3.149</t>
  </si>
  <si>
    <t>SALARIES AND WAGES / ADJUSTED CASE MIX VALUE UNITS</t>
  </si>
  <si>
    <t>SALARIES</t>
  </si>
  <si>
    <t>BK3.151</t>
  </si>
  <si>
    <t>EMPLOYEE BENEFITS / ADJUSTED CASE MIX VALUE UNITS</t>
  </si>
  <si>
    <t>EMPLOYEE</t>
  </si>
  <si>
    <t>BENEFITS</t>
  </si>
  <si>
    <t>BK3.153</t>
  </si>
  <si>
    <t>PROFESSIONAL FEES / ADJUSTED CASE MIX VALUE UNITS</t>
  </si>
  <si>
    <t>PRO</t>
  </si>
  <si>
    <t>FEES</t>
  </si>
  <si>
    <t>BK3.155</t>
  </si>
  <si>
    <t>SUPPLIES EXPENSE / ADJUSTED CASE MIX VALUE UNITS</t>
  </si>
  <si>
    <t>SUPPLIES</t>
  </si>
  <si>
    <t>BK3.157</t>
  </si>
  <si>
    <t>PURCHASED SERVICES / ADJUSTED CASE MIX VALUE UNITS</t>
  </si>
  <si>
    <t>PURCHASED</t>
  </si>
  <si>
    <t>SERVICES</t>
  </si>
  <si>
    <t>BK3.159</t>
  </si>
  <si>
    <t>DEPRECIATION/RENTAL/LEASE / ADJUSTED CASE MIX VALUE UNITS</t>
  </si>
  <si>
    <t>DEPRE/RENT</t>
  </si>
  <si>
    <t>LEASE</t>
  </si>
  <si>
    <t>BK3.161</t>
  </si>
  <si>
    <t>OTHER DIRECT EXPENSES / ADJUSTED CASE MIX VALUE UNITS</t>
  </si>
  <si>
    <t>OTHER DIR.</t>
  </si>
  <si>
    <t>BK3.163</t>
  </si>
  <si>
    <t>F T E's</t>
  </si>
  <si>
    <t>F T E</t>
  </si>
  <si>
    <t>BK3.165</t>
  </si>
  <si>
    <t>BK3.167</t>
  </si>
  <si>
    <t>PAID</t>
  </si>
  <si>
    <t>HOURS</t>
  </si>
  <si>
    <t>LICNO</t>
  </si>
  <si>
    <t>HOSPITAL</t>
  </si>
  <si>
    <t>Page</t>
  </si>
  <si>
    <t>PHARMACY (ACCOUNT 7170)</t>
  </si>
  <si>
    <t>TOTAL REVENUE / ADJUSTED CASE MIX VALUE UNITS</t>
  </si>
  <si>
    <t>TOTAL OPERATING EXP / ADJUSTED CASE MIX VALUE UNITS</t>
  </si>
  <si>
    <t>SALARIES &amp; WAGES / FTE</t>
  </si>
  <si>
    <t>EMPLOYEE BENEFITS / FTE</t>
  </si>
  <si>
    <t>PAID HOURS / ADJUSTED CASE MIX VALUE UNITS</t>
  </si>
  <si>
    <t>DPLHOSPNAME</t>
  </si>
  <si>
    <t>ACCTNO</t>
  </si>
  <si>
    <t>YEAR</t>
  </si>
  <si>
    <t>YFTE</t>
  </si>
  <si>
    <t>YUTS</t>
  </si>
  <si>
    <t>YSLS</t>
  </si>
  <si>
    <t>YEBS</t>
  </si>
  <si>
    <t>YPFS</t>
  </si>
  <si>
    <t>YSUP</t>
  </si>
  <si>
    <t>YPSU</t>
  </si>
  <si>
    <t>YPSO</t>
  </si>
  <si>
    <t>YRL</t>
  </si>
  <si>
    <t>YDRL</t>
  </si>
  <si>
    <t>YODE</t>
  </si>
  <si>
    <t>YREC</t>
  </si>
  <si>
    <t>TYADE</t>
  </si>
  <si>
    <t>YCAS</t>
  </si>
  <si>
    <t>YREV</t>
  </si>
  <si>
    <t>YIRV</t>
  </si>
  <si>
    <t>Adjusted</t>
  </si>
  <si>
    <t>Case Mix</t>
  </si>
  <si>
    <t>Values</t>
  </si>
  <si>
    <t>TYACVU</t>
  </si>
  <si>
    <t>%</t>
  </si>
  <si>
    <t>CHANGE</t>
  </si>
  <si>
    <t>BHC FAIRFAX HOSPITAL</t>
  </si>
  <si>
    <t>CAPITAL MEDICAL CENTER</t>
  </si>
  <si>
    <t>CASCADE MEDICAL CENTER</t>
  </si>
  <si>
    <t>CASCADE VALLEY HOSPITAL</t>
  </si>
  <si>
    <t>CENTRAL WASHINGTON HOSPITAL</t>
  </si>
  <si>
    <t>COLUMBIA BASIN HOSPITAL</t>
  </si>
  <si>
    <t>DAYTON GENERAL HOSPITAL</t>
  </si>
  <si>
    <t>FERRY COUNTY MEMORIAL HOSPITAL</t>
  </si>
  <si>
    <t>FORKS COMMUNITY HOSPITAL</t>
  </si>
  <si>
    <t>GARFIELD COUNTY MEMORIAL HOSPITAL</t>
  </si>
  <si>
    <t>GRAYS HARBOR COMMUNITY HOSPITAL</t>
  </si>
  <si>
    <t>HARBORVIEW MEDICAL CENTER</t>
  </si>
  <si>
    <t>ISLAND HOSPITAL</t>
  </si>
  <si>
    <t>LAKE CHELAN COMMUNITY HOSPITAL</t>
  </si>
  <si>
    <t>LINCOLN HOSPITAL</t>
  </si>
  <si>
    <t>LOURDES COUNSELING CENTER</t>
  </si>
  <si>
    <t>LOURDES MEDICAL CENTER</t>
  </si>
  <si>
    <t>MASON GENERAL HOSPITAL</t>
  </si>
  <si>
    <t>MORTON GENERAL HOSPITAL</t>
  </si>
  <si>
    <t>NORTH VALLEY HOSPITAL</t>
  </si>
  <si>
    <t>OCEAN BEACH HOSPITAL</t>
  </si>
  <si>
    <t>OTHELLO COMMUNITY HOSPITAL</t>
  </si>
  <si>
    <t>OVERLAKE HOSPITAL MEDICAL CENTER</t>
  </si>
  <si>
    <t>PROVIDENCE CENTRALIA HOSPITAL</t>
  </si>
  <si>
    <t>SKYLINE HOSPITAL</t>
  </si>
  <si>
    <t>SUNNYSIDE COMMUNITY HOSPITAL</t>
  </si>
  <si>
    <t>TRI-STATE MEMORIAL HOSPITAL</t>
  </si>
  <si>
    <t>VALLEY GENERAL HOSPITAL</t>
  </si>
  <si>
    <t>VIRGINIA MASON MEDICAL CENTER</t>
  </si>
  <si>
    <t>WALLA WALLA GENERAL HOSPITAL</t>
  </si>
  <si>
    <t>WHIDBEY GENERAL HOSPITAL</t>
  </si>
  <si>
    <t>WHITMAN HOSPITAL AND MEDICAL CENTER</t>
  </si>
  <si>
    <t>WILLAPA HARBOR HOSPITAL</t>
  </si>
  <si>
    <t>YAKIMA VALLEY MEMORIAL HOSPITAL</t>
  </si>
  <si>
    <t>TOPPENISH COMMUNITY HOSPITAL</t>
  </si>
  <si>
    <t>SKAGIT VALLEY HOSPITAL</t>
  </si>
  <si>
    <t>SNOQUALMIE VALLEY HOSPITAL</t>
  </si>
  <si>
    <t>OLYMPIC MEDICAL CENTER</t>
  </si>
  <si>
    <t>HIGHLINE MEDICAL CENTER</t>
  </si>
  <si>
    <t>UNIVERSITY OF WASHINGTON MEDICAL CENTER</t>
  </si>
  <si>
    <t>HARRISON MEDICAL CENTER</t>
  </si>
  <si>
    <t>MID VALLEY HOSPITAL</t>
  </si>
  <si>
    <t>PULLMAN REGIONAL HOSPITAL</t>
  </si>
  <si>
    <t>SEATTLE CANCER CARE ALLIANCE</t>
  </si>
  <si>
    <t>LEGACY SALMON CREEK HOSPITAL</t>
  </si>
  <si>
    <t>MARY BRIDGE CHILDRENS HEALTH CENTER</t>
  </si>
  <si>
    <t>PROVIDENCE HOLY FAMILY HOSPITAL</t>
  </si>
  <si>
    <t>PROVIDENCE MOUNT CARMEL HOSPITAL</t>
  </si>
  <si>
    <t>PROVIDENCE REGIONAL MEDICAL CENTER EVERETT</t>
  </si>
  <si>
    <t>PROVIDENCE SACRED HEART MEDICAL CENTER</t>
  </si>
  <si>
    <t>QUINCY VALLEY MEDICAL CENTER</t>
  </si>
  <si>
    <t>SEATTLE CHILDRENS HOSPITAL</t>
  </si>
  <si>
    <t>YAKIMA REGIONAL MEDICAL AND CARDIAC CENTER</t>
  </si>
  <si>
    <t>KADLEC REGIONAL MEDICAL CENTER</t>
  </si>
  <si>
    <t>NAVOS</t>
  </si>
  <si>
    <t>SWEDISH EDMONDS</t>
  </si>
  <si>
    <t>SWEDISH MEDICAL CENTER - FIRST HILL</t>
  </si>
  <si>
    <t>SWEDISH MEDICAL CENTER - CHERRY HILL</t>
  </si>
  <si>
    <t>KLICKITAT VALLEY HEALTH</t>
  </si>
  <si>
    <t>GROUP HEALTH CENTRAL HOSPITAL</t>
  </si>
  <si>
    <t>NEWPORT HOSPITAL AND HEALTH SERVICES</t>
  </si>
  <si>
    <t>THREE RIVERS HOSPITAL</t>
  </si>
  <si>
    <t>PEACEHEALTH ST JOHN MEDICAL CENTER</t>
  </si>
  <si>
    <t>ST JOSEPH MEDICAL CENTER</t>
  </si>
  <si>
    <t>ST ELIZABETH HOSPITAL</t>
  </si>
  <si>
    <t>DEACONESS HOSPITAL</t>
  </si>
  <si>
    <t>TRIOS HEALTH</t>
  </si>
  <si>
    <t>PMH MEDICAL CENTER</t>
  </si>
  <si>
    <t>PROVIDENCE ST MARY MEDICAL CENTER</t>
  </si>
  <si>
    <t>SAMARITAN HEALTHCARE</t>
  </si>
  <si>
    <t>ODESSA MEMORIAL HEALTHCARE CENTER</t>
  </si>
  <si>
    <t>MULTICARE GOOD SAMARITAN</t>
  </si>
  <si>
    <t>JEFFERSON HEALTHCARE</t>
  </si>
  <si>
    <t>EAST ADAMS RURAL HEALTHCARE</t>
  </si>
  <si>
    <t>UW MEDICINE/NORTHWEST HOSPITAL</t>
  </si>
  <si>
    <t>ST CLARE HOSPITAL</t>
  </si>
  <si>
    <t>KITTITAS VALLEY HEALTHCARE</t>
  </si>
  <si>
    <t>PEACEHEALTH ST JOSEPH HOSPITAL</t>
  </si>
  <si>
    <t>KINDRED HOSPITAL SEATTLE - NORTHGATE</t>
  </si>
  <si>
    <t>COULEE MEDICAL CENTER</t>
  </si>
  <si>
    <t>UW MEDICINE/VALLEY MEDICAL CENTER</t>
  </si>
  <si>
    <t>ST LUKES REHABILIATION INSTITUTE</t>
  </si>
  <si>
    <t>PROVIDENCE ST PETER HOSPITAL</t>
  </si>
  <si>
    <t>EVERGREENHEALTH MEDICAL CENTER</t>
  </si>
  <si>
    <t>PEACEHEALTH SOUTHWEST MEDICAL CENTER</t>
  </si>
  <si>
    <t>TACOMA GENERAL/ALLENMORE HOSPITAL</t>
  </si>
  <si>
    <t>VALLEY HOSPITAL</t>
  </si>
  <si>
    <t>MULTICARE AUBURN MEDICAL CENTER</t>
  </si>
  <si>
    <t>SUMMIT PACIFIC MEDICAL CENTER</t>
  </si>
  <si>
    <t>PROVIDENCE ST JOSEPHS HOSPITAL</t>
  </si>
  <si>
    <t>ST FRANCIS COMMUNITY HOSPITAL</t>
  </si>
  <si>
    <t>REGIONAL HOSPITAL</t>
  </si>
  <si>
    <t>WENATCHEE VALLEY HOSPITAL</t>
  </si>
  <si>
    <t>PEACEHEALTH UNITED GENERAL MEDICAL CENTER</t>
  </si>
  <si>
    <t>ST ANTHONY HOSPITAL</t>
  </si>
  <si>
    <t>SWEDISH MEDICAL CENTER - ISSAQUAH CAMPUS</t>
  </si>
  <si>
    <t>PEACEHEALTH PEACE ISLAND MEDICAL CENTER</t>
  </si>
  <si>
    <t>Cascade Behavioral Health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</si>
</sst>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;;;"/>
    <numFmt numFmtId="165" formatCode="0_)"/>
    <numFmt numFmtId="166" formatCode="General_)"/>
  </numFmts>
  <fonts count="5" x14ac:knownFonts="1">
    <font>
      <sz val="10"/>
      <name val="Courier"/>
    </font>
    <font>
      <sz val="10"/>
      <name val="Arial"/>
      <family val="2"/>
    </font>
    <font>
      <sz val="10"/>
      <name val="Arial"/>
      <family val="2"/>
    </font>
    <font>
      <sz val="10"/>
      <color indexed="12"/>
      <name val="Arial"/>
      <family val="2"/>
    </font>
    <font>
      <sz val="10"/>
      <color indexed="12"/>
      <name val="Courier"/>
      <family val="3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42">
    <xf numFmtId="0" fontId="0" fillId="0" borderId="0" xfId="0"/>
    <xf numFmtId="0" fontId="0" fillId="0" borderId="0" xfId="0" applyAlignment="1" applyProtection="1">
      <alignment horizontal="center"/>
    </xf>
    <xf numFmtId="0" fontId="0" fillId="0" borderId="0" xfId="0" applyAlignment="1">
      <alignment horizontal="center"/>
    </xf>
    <xf numFmtId="0" fontId="0" fillId="0" borderId="0" xfId="0" applyAlignment="1" applyProtection="1">
      <alignment horizontal="centerContinuous"/>
    </xf>
    <xf numFmtId="0" fontId="0" fillId="0" borderId="0" xfId="0" applyAlignment="1">
      <alignment horizontal="centerContinuous"/>
    </xf>
    <xf numFmtId="164" fontId="0" fillId="0" borderId="0" xfId="0" applyNumberFormat="1" applyAlignment="1" applyProtection="1">
      <alignment horizontal="centerContinuous"/>
    </xf>
    <xf numFmtId="3" fontId="0" fillId="0" borderId="0" xfId="0" applyNumberFormat="1"/>
    <xf numFmtId="4" fontId="0" fillId="0" borderId="0" xfId="0" applyNumberFormat="1"/>
    <xf numFmtId="10" fontId="0" fillId="0" borderId="0" xfId="0" applyNumberFormat="1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 applyProtection="1">
      <alignment horizontal="center"/>
      <protection locked="0"/>
    </xf>
    <xf numFmtId="37" fontId="3" fillId="0" borderId="0" xfId="0" applyNumberFormat="1" applyFont="1" applyAlignment="1" applyProtection="1">
      <alignment horizontal="center"/>
      <protection locked="0"/>
    </xf>
    <xf numFmtId="0" fontId="3" fillId="0" borderId="0" xfId="0" applyFont="1" applyProtection="1">
      <protection locked="0"/>
    </xf>
    <xf numFmtId="0" fontId="3" fillId="0" borderId="0" xfId="0" applyFont="1" applyAlignment="1" applyProtection="1">
      <alignment horizontal="left"/>
      <protection locked="0"/>
    </xf>
    <xf numFmtId="39" fontId="0" fillId="0" borderId="0" xfId="0" applyNumberFormat="1"/>
    <xf numFmtId="37" fontId="0" fillId="0" borderId="0" xfId="0" applyNumberFormat="1"/>
    <xf numFmtId="37" fontId="2" fillId="0" borderId="0" xfId="0" applyNumberFormat="1" applyFont="1"/>
    <xf numFmtId="39" fontId="2" fillId="0" borderId="0" xfId="0" applyNumberFormat="1" applyFont="1"/>
    <xf numFmtId="37" fontId="4" fillId="0" borderId="0" xfId="0" applyNumberFormat="1" applyFont="1" applyProtection="1">
      <protection locked="0"/>
    </xf>
    <xf numFmtId="165" fontId="4" fillId="0" borderId="0" xfId="0" applyNumberFormat="1" applyFont="1" applyAlignment="1" applyProtection="1">
      <alignment horizontal="right"/>
      <protection locked="0"/>
    </xf>
    <xf numFmtId="1" fontId="0" fillId="0" borderId="0" xfId="0" applyNumberFormat="1" applyAlignment="1">
      <alignment horizontal="center"/>
    </xf>
    <xf numFmtId="0" fontId="1" fillId="0" borderId="0" xfId="2"/>
    <xf numFmtId="39" fontId="1" fillId="0" borderId="0" xfId="2" applyNumberFormat="1"/>
    <xf numFmtId="37" fontId="1" fillId="0" borderId="0" xfId="2" applyNumberFormat="1"/>
    <xf numFmtId="0" fontId="1" fillId="0" borderId="0" xfId="2" applyFont="1"/>
    <xf numFmtId="165" fontId="3" fillId="0" borderId="0" xfId="0" applyNumberFormat="1" applyFont="1" applyProtection="1">
      <protection locked="0"/>
    </xf>
    <xf numFmtId="166" fontId="2" fillId="0" borderId="0" xfId="0" applyNumberFormat="1" applyFont="1" applyAlignment="1" applyProtection="1">
      <alignment horizontal="left"/>
    </xf>
    <xf numFmtId="37" fontId="2" fillId="0" borderId="0" xfId="3" applyNumberFormat="1" applyFont="1"/>
    <xf numFmtId="37" fontId="2" fillId="0" borderId="0" xfId="0" applyNumberFormat="1" applyFont="1" applyProtection="1"/>
    <xf numFmtId="166" fontId="3" fillId="0" borderId="0" xfId="0" applyNumberFormat="1" applyFont="1" applyProtection="1">
      <protection locked="0"/>
    </xf>
    <xf numFmtId="166" fontId="2" fillId="0" borderId="0" xfId="0" quotePrefix="1" applyNumberFormat="1" applyFont="1" applyAlignment="1" applyProtection="1">
      <alignment horizontal="left"/>
    </xf>
    <xf numFmtId="166" fontId="2" fillId="0" borderId="0" xfId="0" applyNumberFormat="1" applyFont="1" applyProtection="1"/>
    <xf numFmtId="37" fontId="3" fillId="0" borderId="0" xfId="0" applyNumberFormat="1" applyFont="1" applyProtection="1">
      <protection locked="0"/>
    </xf>
    <xf numFmtId="3" fontId="2" fillId="0" borderId="0" xfId="0" applyNumberFormat="1" applyFont="1"/>
    <xf numFmtId="165" fontId="4" fillId="0" borderId="0" xfId="0" applyNumberFormat="1" applyFont="1" applyProtection="1">
      <protection locked="0"/>
    </xf>
    <xf numFmtId="166" fontId="0" fillId="0" borderId="0" xfId="0" applyNumberFormat="1" applyAlignment="1" applyProtection="1">
      <alignment horizontal="left"/>
    </xf>
    <xf numFmtId="166" fontId="4" fillId="0" borderId="0" xfId="0" applyNumberFormat="1" applyFont="1" applyProtection="1">
      <protection locked="0"/>
    </xf>
    <xf numFmtId="166" fontId="0" fillId="0" borderId="0" xfId="0" quotePrefix="1" applyNumberFormat="1" applyAlignment="1" applyProtection="1">
      <alignment horizontal="left"/>
    </xf>
    <xf numFmtId="166" fontId="0" fillId="0" borderId="0" xfId="0" applyNumberFormat="1" applyProtection="1"/>
    <xf numFmtId="37" fontId="0" fillId="0" borderId="0" xfId="0" applyNumberFormat="1" applyProtection="1"/>
    <xf numFmtId="0" fontId="1" fillId="0" borderId="0" xfId="1"/>
  </cellXfs>
  <cellStyles count="4">
    <cellStyle name="Normal" xfId="0" builtinId="0"/>
    <cellStyle name="Normal_Book1" xfId="1"/>
    <cellStyle name="Normal_DEP" xfId="2"/>
    <cellStyle name="Normal_HOS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7"/>
  <sheetViews>
    <sheetView tabSelected="1" zoomScale="75" workbookViewId="0">
      <selection activeCell="A10" sqref="A10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0.88671875" bestFit="1" customWidth="1"/>
    <col min="5" max="5" width="6.88671875" bestFit="1" customWidth="1"/>
    <col min="6" max="6" width="8.88671875" bestFit="1" customWidth="1"/>
    <col min="7" max="7" width="10.88671875" bestFit="1" customWidth="1"/>
    <col min="8" max="8" width="6.88671875" bestFit="1" customWidth="1"/>
    <col min="9" max="9" width="8.88671875" bestFit="1" customWidth="1"/>
    <col min="10" max="10" width="2.6640625" customWidth="1"/>
    <col min="11" max="11" width="8.109375" bestFit="1" customWidth="1"/>
  </cols>
  <sheetData>
    <row r="1" spans="1:11" x14ac:dyDescent="0.2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</row>
    <row r="2" spans="1:11" x14ac:dyDescent="0.2">
      <c r="A2" s="4"/>
      <c r="B2" s="4"/>
      <c r="C2" s="4"/>
      <c r="D2" s="4"/>
      <c r="E2" s="4"/>
      <c r="F2" s="3"/>
      <c r="G2" s="4"/>
      <c r="H2" s="4"/>
      <c r="I2" s="4"/>
      <c r="J2" s="4"/>
      <c r="K2" s="2" t="s">
        <v>42</v>
      </c>
    </row>
    <row r="3" spans="1:11" x14ac:dyDescent="0.2">
      <c r="A3" s="4"/>
      <c r="B3" s="4"/>
      <c r="C3" s="4"/>
      <c r="D3" s="4"/>
      <c r="E3" s="4"/>
      <c r="F3" s="3"/>
      <c r="G3" s="4"/>
      <c r="H3" s="4"/>
      <c r="I3" s="4"/>
      <c r="J3" s="4"/>
      <c r="K3">
        <v>280</v>
      </c>
    </row>
    <row r="4" spans="1:11" x14ac:dyDescent="0.2">
      <c r="A4" s="3" t="s">
        <v>43</v>
      </c>
      <c r="B4" s="4"/>
      <c r="C4" s="4"/>
      <c r="D4" s="5"/>
      <c r="E4" s="4"/>
      <c r="F4" s="4"/>
      <c r="G4" s="4"/>
      <c r="H4" s="4"/>
      <c r="I4" s="4"/>
      <c r="J4" s="4"/>
    </row>
    <row r="5" spans="1:11" x14ac:dyDescent="0.2">
      <c r="A5" s="3" t="s">
        <v>44</v>
      </c>
      <c r="B5" s="4"/>
      <c r="C5" s="4"/>
      <c r="D5" s="4"/>
      <c r="E5" s="4"/>
      <c r="F5" s="4"/>
      <c r="G5" s="4"/>
      <c r="H5" s="4"/>
      <c r="I5" s="4"/>
      <c r="J5" s="4"/>
    </row>
    <row r="7" spans="1:11" x14ac:dyDescent="0.2">
      <c r="E7" s="21">
        <f>ROUND(+Pharmacy!D5,0)</f>
        <v>2012</v>
      </c>
      <c r="F7" s="2">
        <f>+E7</f>
        <v>2012</v>
      </c>
      <c r="G7" s="2"/>
      <c r="H7" s="1">
        <f>+F7+1</f>
        <v>2013</v>
      </c>
      <c r="I7" s="2">
        <f>+H7</f>
        <v>2013</v>
      </c>
    </row>
    <row r="8" spans="1:11" x14ac:dyDescent="0.2">
      <c r="A8" s="2"/>
      <c r="B8" s="2"/>
      <c r="C8" s="2"/>
      <c r="D8" s="1" t="s">
        <v>1</v>
      </c>
      <c r="F8" s="1" t="s">
        <v>2</v>
      </c>
      <c r="G8" s="1" t="s">
        <v>1</v>
      </c>
      <c r="I8" s="1" t="s">
        <v>2</v>
      </c>
      <c r="J8" s="1"/>
      <c r="K8" s="2" t="s">
        <v>72</v>
      </c>
    </row>
    <row r="9" spans="1:11" x14ac:dyDescent="0.2">
      <c r="A9" s="2"/>
      <c r="B9" s="2" t="s">
        <v>40</v>
      </c>
      <c r="C9" s="2" t="s">
        <v>41</v>
      </c>
      <c r="D9" s="1" t="s">
        <v>3</v>
      </c>
      <c r="E9" s="1" t="s">
        <v>4</v>
      </c>
      <c r="F9" s="1" t="s">
        <v>4</v>
      </c>
      <c r="G9" s="1" t="s">
        <v>3</v>
      </c>
      <c r="H9" s="1" t="s">
        <v>4</v>
      </c>
      <c r="I9" s="1" t="s">
        <v>4</v>
      </c>
      <c r="J9" s="1"/>
      <c r="K9" s="2" t="s">
        <v>73</v>
      </c>
    </row>
    <row r="10" spans="1:11" x14ac:dyDescent="0.2">
      <c r="B10">
        <f>+Pharmacy!A5</f>
        <v>1</v>
      </c>
      <c r="C10" t="str">
        <f>+Pharmacy!B5</f>
        <v>SWEDISH MEDICAL CENTER - FIRST HILL</v>
      </c>
      <c r="D10" s="6">
        <f>ROUND(+Pharmacy!S5,0)</f>
        <v>514318732</v>
      </c>
      <c r="E10" s="6">
        <f>ROUND(+Pharmacy!V5,0)</f>
        <v>69385</v>
      </c>
      <c r="F10" s="7">
        <f>IF(D10=0,"",IF(E10=0,"",ROUND(D10/E10,2)))</f>
        <v>7412.53</v>
      </c>
      <c r="G10" s="6">
        <f>ROUND(+Pharmacy!S107,0)</f>
        <v>619264700</v>
      </c>
      <c r="H10" s="6">
        <f>ROUND(+Pharmacy!V107,0)</f>
        <v>67759</v>
      </c>
      <c r="I10" s="7">
        <f>IF(G10=0,"",IF(H10=0,"",ROUND(G10/H10,2)))</f>
        <v>9139.2199999999993</v>
      </c>
      <c r="J10" s="7"/>
      <c r="K10" s="8">
        <f>IF(D10=0,"",IF(E10=0,"",IF(G10=0,"",IF(H10=0,"",ROUND(I10/F10-1,4)))))</f>
        <v>0.2329</v>
      </c>
    </row>
    <row r="11" spans="1:11" x14ac:dyDescent="0.2">
      <c r="B11">
        <f>+Pharmacy!A6</f>
        <v>3</v>
      </c>
      <c r="C11" t="str">
        <f>+Pharmacy!B6</f>
        <v>SWEDISH MEDICAL CENTER - CHERRY HILL</v>
      </c>
      <c r="D11" s="6">
        <f>ROUND(+Pharmacy!S6,0)</f>
        <v>97192754</v>
      </c>
      <c r="E11" s="6">
        <f>ROUND(+Pharmacy!V6,0)</f>
        <v>24129</v>
      </c>
      <c r="F11" s="7">
        <f t="shared" ref="F11:F74" si="0">IF(D11=0,"",IF(E11=0,"",ROUND(D11/E11,2)))</f>
        <v>4028.05</v>
      </c>
      <c r="G11" s="6">
        <f>ROUND(+Pharmacy!S108,0)</f>
        <v>102368551</v>
      </c>
      <c r="H11" s="6">
        <f>ROUND(+Pharmacy!V108,0)</f>
        <v>28415</v>
      </c>
      <c r="I11" s="7">
        <f t="shared" ref="I11:I74" si="1">IF(G11=0,"",IF(H11=0,"",ROUND(G11/H11,2)))</f>
        <v>3602.62</v>
      </c>
      <c r="J11" s="7"/>
      <c r="K11" s="8">
        <f t="shared" ref="K11:K74" si="2">IF(D11=0,"",IF(E11=0,"",IF(G11=0,"",IF(H11=0,"",ROUND(I11/F11-1,4)))))</f>
        <v>-0.1056</v>
      </c>
    </row>
    <row r="12" spans="1:11" x14ac:dyDescent="0.2">
      <c r="B12">
        <f>+Pharmacy!A7</f>
        <v>8</v>
      </c>
      <c r="C12" t="str">
        <f>+Pharmacy!B7</f>
        <v>KLICKITAT VALLEY HEALTH</v>
      </c>
      <c r="D12" s="6">
        <f>ROUND(+Pharmacy!S7,0)</f>
        <v>1257582</v>
      </c>
      <c r="E12" s="6">
        <f>ROUND(+Pharmacy!V7,0)</f>
        <v>1777</v>
      </c>
      <c r="F12" s="7">
        <f t="shared" si="0"/>
        <v>707.7</v>
      </c>
      <c r="G12" s="6">
        <f>ROUND(+Pharmacy!S109,0)</f>
        <v>1610641</v>
      </c>
      <c r="H12" s="6">
        <f>ROUND(+Pharmacy!V109,0)</f>
        <v>1281</v>
      </c>
      <c r="I12" s="7">
        <f t="shared" si="1"/>
        <v>1257.33</v>
      </c>
      <c r="J12" s="7"/>
      <c r="K12" s="8">
        <f t="shared" si="2"/>
        <v>0.77659999999999996</v>
      </c>
    </row>
    <row r="13" spans="1:11" x14ac:dyDescent="0.2">
      <c r="B13">
        <f>+Pharmacy!A8</f>
        <v>10</v>
      </c>
      <c r="C13" t="str">
        <f>+Pharmacy!B8</f>
        <v>VIRGINIA MASON MEDICAL CENTER</v>
      </c>
      <c r="D13" s="6">
        <f>ROUND(+Pharmacy!S8,0)</f>
        <v>38589591</v>
      </c>
      <c r="E13" s="6">
        <f>ROUND(+Pharmacy!V8,0)</f>
        <v>72231</v>
      </c>
      <c r="F13" s="7">
        <f t="shared" si="0"/>
        <v>534.25</v>
      </c>
      <c r="G13" s="6">
        <f>ROUND(+Pharmacy!S110,0)</f>
        <v>39672185</v>
      </c>
      <c r="H13" s="6">
        <f>ROUND(+Pharmacy!V110,0)</f>
        <v>70317</v>
      </c>
      <c r="I13" s="7">
        <f t="shared" si="1"/>
        <v>564.19000000000005</v>
      </c>
      <c r="J13" s="7"/>
      <c r="K13" s="8">
        <f t="shared" si="2"/>
        <v>5.6000000000000001E-2</v>
      </c>
    </row>
    <row r="14" spans="1:11" x14ac:dyDescent="0.2">
      <c r="B14">
        <f>+Pharmacy!A9</f>
        <v>14</v>
      </c>
      <c r="C14" t="str">
        <f>+Pharmacy!B9</f>
        <v>SEATTLE CHILDRENS HOSPITAL</v>
      </c>
      <c r="D14" s="6">
        <f>ROUND(+Pharmacy!S9,0)</f>
        <v>204835849</v>
      </c>
      <c r="E14" s="6">
        <f>ROUND(+Pharmacy!V9,0)</f>
        <v>30610</v>
      </c>
      <c r="F14" s="7">
        <f t="shared" si="0"/>
        <v>6691.8</v>
      </c>
      <c r="G14" s="6">
        <f>ROUND(+Pharmacy!S111,0)</f>
        <v>216007368</v>
      </c>
      <c r="H14" s="6">
        <f>ROUND(+Pharmacy!V111,0)</f>
        <v>31340</v>
      </c>
      <c r="I14" s="7">
        <f t="shared" si="1"/>
        <v>6892.39</v>
      </c>
      <c r="J14" s="7"/>
      <c r="K14" s="8">
        <f t="shared" si="2"/>
        <v>0.03</v>
      </c>
    </row>
    <row r="15" spans="1:11" x14ac:dyDescent="0.2">
      <c r="B15">
        <f>+Pharmacy!A10</f>
        <v>20</v>
      </c>
      <c r="C15" t="str">
        <f>+Pharmacy!B10</f>
        <v>GROUP HEALTH CENTRAL HOSPITAL</v>
      </c>
      <c r="D15" s="6">
        <f>ROUND(+Pharmacy!S10,0)</f>
        <v>0</v>
      </c>
      <c r="E15" s="6">
        <f>ROUND(+Pharmacy!V10,0)</f>
        <v>1260</v>
      </c>
      <c r="F15" s="7" t="str">
        <f t="shared" si="0"/>
        <v/>
      </c>
      <c r="G15" s="6">
        <f>ROUND(+Pharmacy!S112,0)</f>
        <v>0</v>
      </c>
      <c r="H15" s="6">
        <f>ROUND(+Pharmacy!V112,0)</f>
        <v>1104</v>
      </c>
      <c r="I15" s="7" t="str">
        <f t="shared" si="1"/>
        <v/>
      </c>
      <c r="J15" s="7"/>
      <c r="K15" s="8" t="str">
        <f t="shared" si="2"/>
        <v/>
      </c>
    </row>
    <row r="16" spans="1:11" x14ac:dyDescent="0.2">
      <c r="B16">
        <f>+Pharmacy!A11</f>
        <v>21</v>
      </c>
      <c r="C16" t="str">
        <f>+Pharmacy!B11</f>
        <v>NEWPORT HOSPITAL AND HEALTH SERVICES</v>
      </c>
      <c r="D16" s="6">
        <f>ROUND(+Pharmacy!S11,0)</f>
        <v>2333543</v>
      </c>
      <c r="E16" s="6">
        <f>ROUND(+Pharmacy!V11,0)</f>
        <v>1991</v>
      </c>
      <c r="F16" s="7">
        <f t="shared" si="0"/>
        <v>1172.05</v>
      </c>
      <c r="G16" s="6">
        <f>ROUND(+Pharmacy!S113,0)</f>
        <v>2194583</v>
      </c>
      <c r="H16" s="6">
        <f>ROUND(+Pharmacy!V113,0)</f>
        <v>1924</v>
      </c>
      <c r="I16" s="7">
        <f t="shared" si="1"/>
        <v>1140.6400000000001</v>
      </c>
      <c r="J16" s="7"/>
      <c r="K16" s="8">
        <f t="shared" si="2"/>
        <v>-2.6800000000000001E-2</v>
      </c>
    </row>
    <row r="17" spans="2:11" x14ac:dyDescent="0.2">
      <c r="B17">
        <f>+Pharmacy!A12</f>
        <v>22</v>
      </c>
      <c r="C17" t="str">
        <f>+Pharmacy!B12</f>
        <v>LOURDES MEDICAL CENTER</v>
      </c>
      <c r="D17" s="6">
        <f>ROUND(+Pharmacy!S12,0)</f>
        <v>11042702</v>
      </c>
      <c r="E17" s="6">
        <f>ROUND(+Pharmacy!V12,0)</f>
        <v>5695</v>
      </c>
      <c r="F17" s="7">
        <f t="shared" si="0"/>
        <v>1939.02</v>
      </c>
      <c r="G17" s="6">
        <f>ROUND(+Pharmacy!S114,0)</f>
        <v>10560120</v>
      </c>
      <c r="H17" s="6">
        <f>ROUND(+Pharmacy!V114,0)</f>
        <v>7861</v>
      </c>
      <c r="I17" s="7">
        <f t="shared" si="1"/>
        <v>1343.36</v>
      </c>
      <c r="J17" s="7"/>
      <c r="K17" s="8">
        <f t="shared" si="2"/>
        <v>-0.30719999999999997</v>
      </c>
    </row>
    <row r="18" spans="2:11" x14ac:dyDescent="0.2">
      <c r="B18">
        <f>+Pharmacy!A13</f>
        <v>23</v>
      </c>
      <c r="C18" t="str">
        <f>+Pharmacy!B13</f>
        <v>THREE RIVERS HOSPITAL</v>
      </c>
      <c r="D18" s="6">
        <f>ROUND(+Pharmacy!S13,0)</f>
        <v>1395381</v>
      </c>
      <c r="E18" s="6">
        <f>ROUND(+Pharmacy!V13,0)</f>
        <v>875</v>
      </c>
      <c r="F18" s="7">
        <f t="shared" si="0"/>
        <v>1594.72</v>
      </c>
      <c r="G18" s="6">
        <f>ROUND(+Pharmacy!S115,0)</f>
        <v>724737</v>
      </c>
      <c r="H18" s="6">
        <f>ROUND(+Pharmacy!V115,0)</f>
        <v>943</v>
      </c>
      <c r="I18" s="7">
        <f t="shared" si="1"/>
        <v>768.54</v>
      </c>
      <c r="J18" s="7"/>
      <c r="K18" s="8">
        <f t="shared" si="2"/>
        <v>-0.5181</v>
      </c>
    </row>
    <row r="19" spans="2:11" x14ac:dyDescent="0.2">
      <c r="B19">
        <f>+Pharmacy!A14</f>
        <v>26</v>
      </c>
      <c r="C19" t="str">
        <f>+Pharmacy!B14</f>
        <v>PEACEHEALTH ST JOHN MEDICAL CENTER</v>
      </c>
      <c r="D19" s="6">
        <f>ROUND(+Pharmacy!S14,0)</f>
        <v>44883214</v>
      </c>
      <c r="E19" s="6">
        <f>ROUND(+Pharmacy!V14,0)</f>
        <v>22828</v>
      </c>
      <c r="F19" s="7">
        <f t="shared" si="0"/>
        <v>1966.15</v>
      </c>
      <c r="G19" s="6">
        <f>ROUND(+Pharmacy!S116,0)</f>
        <v>54209078</v>
      </c>
      <c r="H19" s="6">
        <f>ROUND(+Pharmacy!V116,0)</f>
        <v>21531</v>
      </c>
      <c r="I19" s="7">
        <f t="shared" si="1"/>
        <v>2517.7199999999998</v>
      </c>
      <c r="J19" s="7"/>
      <c r="K19" s="8">
        <f t="shared" si="2"/>
        <v>0.28050000000000003</v>
      </c>
    </row>
    <row r="20" spans="2:11" x14ac:dyDescent="0.2">
      <c r="B20">
        <f>+Pharmacy!A15</f>
        <v>29</v>
      </c>
      <c r="C20" t="str">
        <f>+Pharmacy!B15</f>
        <v>HARBORVIEW MEDICAL CENTER</v>
      </c>
      <c r="D20" s="6">
        <f>ROUND(+Pharmacy!S15,0)</f>
        <v>193748095</v>
      </c>
      <c r="E20" s="6">
        <f>ROUND(+Pharmacy!V15,0)</f>
        <v>43704</v>
      </c>
      <c r="F20" s="7">
        <f t="shared" si="0"/>
        <v>4433.1899999999996</v>
      </c>
      <c r="G20" s="6">
        <f>ROUND(+Pharmacy!S117,0)</f>
        <v>211521308</v>
      </c>
      <c r="H20" s="6">
        <f>ROUND(+Pharmacy!V117,0)</f>
        <v>42448</v>
      </c>
      <c r="I20" s="7">
        <f t="shared" si="1"/>
        <v>4983.07</v>
      </c>
      <c r="J20" s="7"/>
      <c r="K20" s="8">
        <f t="shared" si="2"/>
        <v>0.124</v>
      </c>
    </row>
    <row r="21" spans="2:11" x14ac:dyDescent="0.2">
      <c r="B21">
        <f>+Pharmacy!A16</f>
        <v>32</v>
      </c>
      <c r="C21" t="str">
        <f>+Pharmacy!B16</f>
        <v>ST JOSEPH MEDICAL CENTER</v>
      </c>
      <c r="D21" s="6">
        <f>ROUND(+Pharmacy!S16,0)</f>
        <v>289045379</v>
      </c>
      <c r="E21" s="6">
        <f>ROUND(+Pharmacy!V16,0)</f>
        <v>45992</v>
      </c>
      <c r="F21" s="7">
        <f t="shared" si="0"/>
        <v>6284.69</v>
      </c>
      <c r="G21" s="6">
        <f>ROUND(+Pharmacy!S118,0)</f>
        <v>283085629</v>
      </c>
      <c r="H21" s="6">
        <f>ROUND(+Pharmacy!V118,0)</f>
        <v>43782</v>
      </c>
      <c r="I21" s="7">
        <f t="shared" si="1"/>
        <v>6465.8</v>
      </c>
      <c r="J21" s="7"/>
      <c r="K21" s="8">
        <f t="shared" si="2"/>
        <v>2.8799999999999999E-2</v>
      </c>
    </row>
    <row r="22" spans="2:11" x14ac:dyDescent="0.2">
      <c r="B22">
        <f>+Pharmacy!A17</f>
        <v>35</v>
      </c>
      <c r="C22" t="str">
        <f>+Pharmacy!B17</f>
        <v>ST ELIZABETH HOSPITAL</v>
      </c>
      <c r="D22" s="6">
        <f>ROUND(+Pharmacy!S17,0)</f>
        <v>7391502</v>
      </c>
      <c r="E22" s="6">
        <f>ROUND(+Pharmacy!V17,0)</f>
        <v>3807</v>
      </c>
      <c r="F22" s="7">
        <f t="shared" si="0"/>
        <v>1941.56</v>
      </c>
      <c r="G22" s="6">
        <f>ROUND(+Pharmacy!S119,0)</f>
        <v>9817882</v>
      </c>
      <c r="H22" s="6">
        <f>ROUND(+Pharmacy!V119,0)</f>
        <v>3457</v>
      </c>
      <c r="I22" s="7">
        <f t="shared" si="1"/>
        <v>2840</v>
      </c>
      <c r="J22" s="7"/>
      <c r="K22" s="8">
        <f t="shared" si="2"/>
        <v>0.4627</v>
      </c>
    </row>
    <row r="23" spans="2:11" x14ac:dyDescent="0.2">
      <c r="B23">
        <f>+Pharmacy!A18</f>
        <v>37</v>
      </c>
      <c r="C23" t="str">
        <f>+Pharmacy!B18</f>
        <v>DEACONESS HOSPITAL</v>
      </c>
      <c r="D23" s="6">
        <f>ROUND(+Pharmacy!S18,0)</f>
        <v>112701337</v>
      </c>
      <c r="E23" s="6">
        <f>ROUND(+Pharmacy!V18,0)</f>
        <v>24589</v>
      </c>
      <c r="F23" s="7">
        <f t="shared" si="0"/>
        <v>4583.3999999999996</v>
      </c>
      <c r="G23" s="6">
        <f>ROUND(+Pharmacy!S120,0)</f>
        <v>98009533</v>
      </c>
      <c r="H23" s="6">
        <f>ROUND(+Pharmacy!V120,0)</f>
        <v>23505</v>
      </c>
      <c r="I23" s="7">
        <f t="shared" si="1"/>
        <v>4169.7299999999996</v>
      </c>
      <c r="J23" s="7"/>
      <c r="K23" s="8">
        <f t="shared" si="2"/>
        <v>-9.0300000000000005E-2</v>
      </c>
    </row>
    <row r="24" spans="2:11" x14ac:dyDescent="0.2">
      <c r="B24">
        <f>+Pharmacy!A19</f>
        <v>38</v>
      </c>
      <c r="C24" t="str">
        <f>+Pharmacy!B19</f>
        <v>OLYMPIC MEDICAL CENTER</v>
      </c>
      <c r="D24" s="6">
        <f>ROUND(+Pharmacy!S19,0)</f>
        <v>25529016</v>
      </c>
      <c r="E24" s="6">
        <f>ROUND(+Pharmacy!V19,0)</f>
        <v>12477</v>
      </c>
      <c r="F24" s="7">
        <f t="shared" si="0"/>
        <v>2046.09</v>
      </c>
      <c r="G24" s="6">
        <f>ROUND(+Pharmacy!S121,0)</f>
        <v>28361511</v>
      </c>
      <c r="H24" s="6">
        <f>ROUND(+Pharmacy!V121,0)</f>
        <v>12980</v>
      </c>
      <c r="I24" s="7">
        <f t="shared" si="1"/>
        <v>2185.02</v>
      </c>
      <c r="J24" s="7"/>
      <c r="K24" s="8">
        <f t="shared" si="2"/>
        <v>6.7900000000000002E-2</v>
      </c>
    </row>
    <row r="25" spans="2:11" x14ac:dyDescent="0.2">
      <c r="B25">
        <f>+Pharmacy!A20</f>
        <v>39</v>
      </c>
      <c r="C25" t="str">
        <f>+Pharmacy!B20</f>
        <v>TRIOS HEALTH</v>
      </c>
      <c r="D25" s="6">
        <f>ROUND(+Pharmacy!S20,0)</f>
        <v>28149446</v>
      </c>
      <c r="E25" s="6">
        <f>ROUND(+Pharmacy!V20,0)</f>
        <v>13397</v>
      </c>
      <c r="F25" s="7">
        <f t="shared" si="0"/>
        <v>2101.1799999999998</v>
      </c>
      <c r="G25" s="6">
        <f>ROUND(+Pharmacy!S122,0)</f>
        <v>33104145</v>
      </c>
      <c r="H25" s="6">
        <f>ROUND(+Pharmacy!V122,0)</f>
        <v>13307</v>
      </c>
      <c r="I25" s="7">
        <f t="shared" si="1"/>
        <v>2487.7199999999998</v>
      </c>
      <c r="J25" s="7"/>
      <c r="K25" s="8">
        <f t="shared" si="2"/>
        <v>0.184</v>
      </c>
    </row>
    <row r="26" spans="2:11" x14ac:dyDescent="0.2">
      <c r="B26">
        <f>+Pharmacy!A21</f>
        <v>43</v>
      </c>
      <c r="C26" t="str">
        <f>+Pharmacy!B21</f>
        <v>WALLA WALLA GENERAL HOSPITAL</v>
      </c>
      <c r="D26" s="6">
        <f>ROUND(+Pharmacy!S21,0)</f>
        <v>0</v>
      </c>
      <c r="E26" s="6">
        <f>ROUND(+Pharmacy!V21,0)</f>
        <v>0</v>
      </c>
      <c r="F26" s="7" t="str">
        <f t="shared" si="0"/>
        <v/>
      </c>
      <c r="G26" s="6">
        <f>ROUND(+Pharmacy!S123,0)</f>
        <v>0</v>
      </c>
      <c r="H26" s="6">
        <f>ROUND(+Pharmacy!V123,0)</f>
        <v>0</v>
      </c>
      <c r="I26" s="7" t="str">
        <f t="shared" si="1"/>
        <v/>
      </c>
      <c r="J26" s="7"/>
      <c r="K26" s="8" t="str">
        <f t="shared" si="2"/>
        <v/>
      </c>
    </row>
    <row r="27" spans="2:11" x14ac:dyDescent="0.2">
      <c r="B27">
        <f>+Pharmacy!A22</f>
        <v>45</v>
      </c>
      <c r="C27" t="str">
        <f>+Pharmacy!B22</f>
        <v>COLUMBIA BASIN HOSPITAL</v>
      </c>
      <c r="D27" s="6">
        <f>ROUND(+Pharmacy!S22,0)</f>
        <v>559180</v>
      </c>
      <c r="E27" s="6">
        <f>ROUND(+Pharmacy!V22,0)</f>
        <v>1016</v>
      </c>
      <c r="F27" s="7">
        <f t="shared" si="0"/>
        <v>550.37</v>
      </c>
      <c r="G27" s="6">
        <f>ROUND(+Pharmacy!S124,0)</f>
        <v>556799</v>
      </c>
      <c r="H27" s="6">
        <f>ROUND(+Pharmacy!V124,0)</f>
        <v>1075</v>
      </c>
      <c r="I27" s="7">
        <f t="shared" si="1"/>
        <v>517.95000000000005</v>
      </c>
      <c r="J27" s="7"/>
      <c r="K27" s="8">
        <f t="shared" si="2"/>
        <v>-5.8900000000000001E-2</v>
      </c>
    </row>
    <row r="28" spans="2:11" x14ac:dyDescent="0.2">
      <c r="B28">
        <f>+Pharmacy!A23</f>
        <v>46</v>
      </c>
      <c r="C28" t="str">
        <f>+Pharmacy!B23</f>
        <v>PMH MEDICAL CENTER</v>
      </c>
      <c r="D28" s="6">
        <f>ROUND(+Pharmacy!S23,0)</f>
        <v>1448850</v>
      </c>
      <c r="E28" s="6">
        <f>ROUND(+Pharmacy!V23,0)</f>
        <v>2055</v>
      </c>
      <c r="F28" s="7">
        <f t="shared" si="0"/>
        <v>705.04</v>
      </c>
      <c r="G28" s="6">
        <f>ROUND(+Pharmacy!S125,0)</f>
        <v>1918401</v>
      </c>
      <c r="H28" s="6">
        <f>ROUND(+Pharmacy!V125,0)</f>
        <v>2094</v>
      </c>
      <c r="I28" s="7">
        <f t="shared" si="1"/>
        <v>916.14</v>
      </c>
      <c r="J28" s="7"/>
      <c r="K28" s="8">
        <f t="shared" si="2"/>
        <v>0.2994</v>
      </c>
    </row>
    <row r="29" spans="2:11" x14ac:dyDescent="0.2">
      <c r="B29">
        <f>+Pharmacy!A24</f>
        <v>50</v>
      </c>
      <c r="C29" t="str">
        <f>+Pharmacy!B24</f>
        <v>PROVIDENCE ST MARY MEDICAL CENTER</v>
      </c>
      <c r="D29" s="6">
        <f>ROUND(+Pharmacy!S24,0)</f>
        <v>54856223</v>
      </c>
      <c r="E29" s="6">
        <f>ROUND(+Pharmacy!V24,0)</f>
        <v>23451</v>
      </c>
      <c r="F29" s="7">
        <f t="shared" si="0"/>
        <v>2339.1799999999998</v>
      </c>
      <c r="G29" s="6">
        <f>ROUND(+Pharmacy!S126,0)</f>
        <v>57920644</v>
      </c>
      <c r="H29" s="6">
        <f>ROUND(+Pharmacy!V126,0)</f>
        <v>9836</v>
      </c>
      <c r="I29" s="7">
        <f t="shared" si="1"/>
        <v>5888.64</v>
      </c>
      <c r="J29" s="7"/>
      <c r="K29" s="8">
        <f t="shared" si="2"/>
        <v>1.5174000000000001</v>
      </c>
    </row>
    <row r="30" spans="2:11" x14ac:dyDescent="0.2">
      <c r="B30">
        <f>+Pharmacy!A25</f>
        <v>54</v>
      </c>
      <c r="C30" t="str">
        <f>+Pharmacy!B25</f>
        <v>FORKS COMMUNITY HOSPITAL</v>
      </c>
      <c r="D30" s="6">
        <f>ROUND(+Pharmacy!S25,0)</f>
        <v>0</v>
      </c>
      <c r="E30" s="6">
        <f>ROUND(+Pharmacy!V25,0)</f>
        <v>0</v>
      </c>
      <c r="F30" s="7" t="str">
        <f t="shared" si="0"/>
        <v/>
      </c>
      <c r="G30" s="6">
        <f>ROUND(+Pharmacy!S127,0)</f>
        <v>0</v>
      </c>
      <c r="H30" s="6">
        <f>ROUND(+Pharmacy!V127,0)</f>
        <v>0</v>
      </c>
      <c r="I30" s="7" t="str">
        <f t="shared" si="1"/>
        <v/>
      </c>
      <c r="J30" s="7"/>
      <c r="K30" s="8" t="str">
        <f t="shared" si="2"/>
        <v/>
      </c>
    </row>
    <row r="31" spans="2:11" x14ac:dyDescent="0.2">
      <c r="B31">
        <f>+Pharmacy!A26</f>
        <v>56</v>
      </c>
      <c r="C31" t="str">
        <f>+Pharmacy!B26</f>
        <v>WILLAPA HARBOR HOSPITAL</v>
      </c>
      <c r="D31" s="6">
        <f>ROUND(+Pharmacy!S26,0)</f>
        <v>600331</v>
      </c>
      <c r="E31" s="6">
        <f>ROUND(+Pharmacy!V26,0)</f>
        <v>1945</v>
      </c>
      <c r="F31" s="7">
        <f t="shared" si="0"/>
        <v>308.64999999999998</v>
      </c>
      <c r="G31" s="6">
        <f>ROUND(+Pharmacy!S128,0)</f>
        <v>1011158</v>
      </c>
      <c r="H31" s="6">
        <f>ROUND(+Pharmacy!V128,0)</f>
        <v>1010</v>
      </c>
      <c r="I31" s="7">
        <f t="shared" si="1"/>
        <v>1001.15</v>
      </c>
      <c r="J31" s="7"/>
      <c r="K31" s="8">
        <f t="shared" si="2"/>
        <v>2.2435999999999998</v>
      </c>
    </row>
    <row r="32" spans="2:11" x14ac:dyDescent="0.2">
      <c r="B32">
        <f>+Pharmacy!A27</f>
        <v>58</v>
      </c>
      <c r="C32" t="str">
        <f>+Pharmacy!B27</f>
        <v>YAKIMA VALLEY MEMORIAL HOSPITAL</v>
      </c>
      <c r="D32" s="6">
        <f>ROUND(+Pharmacy!S27,0)</f>
        <v>44362461</v>
      </c>
      <c r="E32" s="6">
        <f>ROUND(+Pharmacy!V27,0)</f>
        <v>34726</v>
      </c>
      <c r="F32" s="7">
        <f t="shared" si="0"/>
        <v>1277.5</v>
      </c>
      <c r="G32" s="6">
        <f>ROUND(+Pharmacy!S129,0)</f>
        <v>45618502</v>
      </c>
      <c r="H32" s="6">
        <f>ROUND(+Pharmacy!V129,0)</f>
        <v>33150</v>
      </c>
      <c r="I32" s="7">
        <f t="shared" si="1"/>
        <v>1376.12</v>
      </c>
      <c r="J32" s="7"/>
      <c r="K32" s="8">
        <f t="shared" si="2"/>
        <v>7.7200000000000005E-2</v>
      </c>
    </row>
    <row r="33" spans="2:11" x14ac:dyDescent="0.2">
      <c r="B33">
        <f>+Pharmacy!A28</f>
        <v>63</v>
      </c>
      <c r="C33" t="str">
        <f>+Pharmacy!B28</f>
        <v>GRAYS HARBOR COMMUNITY HOSPITAL</v>
      </c>
      <c r="D33" s="6">
        <f>ROUND(+Pharmacy!S28,0)</f>
        <v>33295109</v>
      </c>
      <c r="E33" s="6">
        <f>ROUND(+Pharmacy!V28,0)</f>
        <v>11451</v>
      </c>
      <c r="F33" s="7">
        <f t="shared" si="0"/>
        <v>2907.62</v>
      </c>
      <c r="G33" s="6">
        <f>ROUND(+Pharmacy!S130,0)</f>
        <v>31964917</v>
      </c>
      <c r="H33" s="6">
        <f>ROUND(+Pharmacy!V130,0)</f>
        <v>10592</v>
      </c>
      <c r="I33" s="7">
        <f t="shared" si="1"/>
        <v>3017.84</v>
      </c>
      <c r="J33" s="7"/>
      <c r="K33" s="8">
        <f t="shared" si="2"/>
        <v>3.7900000000000003E-2</v>
      </c>
    </row>
    <row r="34" spans="2:11" x14ac:dyDescent="0.2">
      <c r="B34">
        <f>+Pharmacy!A29</f>
        <v>78</v>
      </c>
      <c r="C34" t="str">
        <f>+Pharmacy!B29</f>
        <v>SAMARITAN HEALTHCARE</v>
      </c>
      <c r="D34" s="6">
        <f>ROUND(+Pharmacy!S29,0)</f>
        <v>8961839</v>
      </c>
      <c r="E34" s="6">
        <f>ROUND(+Pharmacy!V29,0)</f>
        <v>5725</v>
      </c>
      <c r="F34" s="7">
        <f t="shared" si="0"/>
        <v>1565.39</v>
      </c>
      <c r="G34" s="6">
        <f>ROUND(+Pharmacy!S131,0)</f>
        <v>9297241</v>
      </c>
      <c r="H34" s="6">
        <f>ROUND(+Pharmacy!V131,0)</f>
        <v>5653</v>
      </c>
      <c r="I34" s="7">
        <f t="shared" si="1"/>
        <v>1644.66</v>
      </c>
      <c r="J34" s="7"/>
      <c r="K34" s="8">
        <f t="shared" si="2"/>
        <v>5.0599999999999999E-2</v>
      </c>
    </row>
    <row r="35" spans="2:11" x14ac:dyDescent="0.2">
      <c r="B35">
        <f>+Pharmacy!A30</f>
        <v>79</v>
      </c>
      <c r="C35" t="str">
        <f>+Pharmacy!B30</f>
        <v>OCEAN BEACH HOSPITAL</v>
      </c>
      <c r="D35" s="6">
        <f>ROUND(+Pharmacy!S30,0)</f>
        <v>0</v>
      </c>
      <c r="E35" s="6">
        <f>ROUND(+Pharmacy!V30,0)</f>
        <v>0</v>
      </c>
      <c r="F35" s="7" t="str">
        <f t="shared" si="0"/>
        <v/>
      </c>
      <c r="G35" s="6">
        <f>ROUND(+Pharmacy!S132,0)</f>
        <v>3062547</v>
      </c>
      <c r="H35" s="6">
        <f>ROUND(+Pharmacy!V132,0)</f>
        <v>1211</v>
      </c>
      <c r="I35" s="7">
        <f t="shared" si="1"/>
        <v>2528.94</v>
      </c>
      <c r="J35" s="7"/>
      <c r="K35" s="8" t="str">
        <f t="shared" si="2"/>
        <v/>
      </c>
    </row>
    <row r="36" spans="2:11" x14ac:dyDescent="0.2">
      <c r="B36">
        <f>+Pharmacy!A31</f>
        <v>80</v>
      </c>
      <c r="C36" t="str">
        <f>+Pharmacy!B31</f>
        <v>ODESSA MEMORIAL HEALTHCARE CENTER</v>
      </c>
      <c r="D36" s="6">
        <f>ROUND(+Pharmacy!S31,0)</f>
        <v>178500</v>
      </c>
      <c r="E36" s="6">
        <f>ROUND(+Pharmacy!V31,0)</f>
        <v>103</v>
      </c>
      <c r="F36" s="7">
        <f t="shared" si="0"/>
        <v>1733.01</v>
      </c>
      <c r="G36" s="6">
        <f>ROUND(+Pharmacy!S133,0)</f>
        <v>445241</v>
      </c>
      <c r="H36" s="6">
        <f>ROUND(+Pharmacy!V133,0)</f>
        <v>103</v>
      </c>
      <c r="I36" s="7">
        <f t="shared" si="1"/>
        <v>4322.7299999999996</v>
      </c>
      <c r="J36" s="7"/>
      <c r="K36" s="8">
        <f t="shared" si="2"/>
        <v>1.4943</v>
      </c>
    </row>
    <row r="37" spans="2:11" x14ac:dyDescent="0.2">
      <c r="B37">
        <f>+Pharmacy!A32</f>
        <v>81</v>
      </c>
      <c r="C37" t="str">
        <f>+Pharmacy!B32</f>
        <v>MULTICARE GOOD SAMARITAN</v>
      </c>
      <c r="D37" s="6">
        <f>ROUND(+Pharmacy!S32,0)</f>
        <v>94713817</v>
      </c>
      <c r="E37" s="6">
        <f>ROUND(+Pharmacy!V32,0)</f>
        <v>28945</v>
      </c>
      <c r="F37" s="7">
        <f t="shared" si="0"/>
        <v>3272.2</v>
      </c>
      <c r="G37" s="6">
        <f>ROUND(+Pharmacy!S134,0)</f>
        <v>106709000</v>
      </c>
      <c r="H37" s="6">
        <f>ROUND(+Pharmacy!V134,0)</f>
        <v>30512</v>
      </c>
      <c r="I37" s="7">
        <f t="shared" si="1"/>
        <v>3497.28</v>
      </c>
      <c r="J37" s="7"/>
      <c r="K37" s="8">
        <f t="shared" si="2"/>
        <v>6.88E-2</v>
      </c>
    </row>
    <row r="38" spans="2:11" x14ac:dyDescent="0.2">
      <c r="B38">
        <f>+Pharmacy!A33</f>
        <v>82</v>
      </c>
      <c r="C38" t="str">
        <f>+Pharmacy!B33</f>
        <v>GARFIELD COUNTY MEMORIAL HOSPITAL</v>
      </c>
      <c r="D38" s="6">
        <f>ROUND(+Pharmacy!S33,0)</f>
        <v>569700</v>
      </c>
      <c r="E38" s="6">
        <f>ROUND(+Pharmacy!V33,0)</f>
        <v>130</v>
      </c>
      <c r="F38" s="7">
        <f t="shared" si="0"/>
        <v>4382.3100000000004</v>
      </c>
      <c r="G38" s="6">
        <f>ROUND(+Pharmacy!S135,0)</f>
        <v>612962</v>
      </c>
      <c r="H38" s="6">
        <f>ROUND(+Pharmacy!V135,0)</f>
        <v>131</v>
      </c>
      <c r="I38" s="7">
        <f t="shared" si="1"/>
        <v>4679.1000000000004</v>
      </c>
      <c r="J38" s="7"/>
      <c r="K38" s="8">
        <f t="shared" si="2"/>
        <v>6.7699999999999996E-2</v>
      </c>
    </row>
    <row r="39" spans="2:11" x14ac:dyDescent="0.2">
      <c r="B39">
        <f>+Pharmacy!A34</f>
        <v>84</v>
      </c>
      <c r="C39" t="str">
        <f>+Pharmacy!B34</f>
        <v>PROVIDENCE REGIONAL MEDICAL CENTER EVERETT</v>
      </c>
      <c r="D39" s="6">
        <f>ROUND(+Pharmacy!S34,0)</f>
        <v>155947611</v>
      </c>
      <c r="E39" s="6">
        <f>ROUND(+Pharmacy!V34,0)</f>
        <v>75807</v>
      </c>
      <c r="F39" s="7">
        <f t="shared" si="0"/>
        <v>2057.17</v>
      </c>
      <c r="G39" s="6">
        <f>ROUND(+Pharmacy!S136,0)</f>
        <v>160339609</v>
      </c>
      <c r="H39" s="6">
        <f>ROUND(+Pharmacy!V136,0)</f>
        <v>49191</v>
      </c>
      <c r="I39" s="7">
        <f t="shared" si="1"/>
        <v>3259.53</v>
      </c>
      <c r="J39" s="7"/>
      <c r="K39" s="8">
        <f t="shared" si="2"/>
        <v>0.58450000000000002</v>
      </c>
    </row>
    <row r="40" spans="2:11" x14ac:dyDescent="0.2">
      <c r="B40">
        <f>+Pharmacy!A35</f>
        <v>85</v>
      </c>
      <c r="C40" t="str">
        <f>+Pharmacy!B35</f>
        <v>JEFFERSON HEALTHCARE</v>
      </c>
      <c r="D40" s="6">
        <f>ROUND(+Pharmacy!S35,0)</f>
        <v>12917106</v>
      </c>
      <c r="E40" s="6">
        <f>ROUND(+Pharmacy!V35,0)</f>
        <v>4691</v>
      </c>
      <c r="F40" s="7">
        <f t="shared" si="0"/>
        <v>2753.59</v>
      </c>
      <c r="G40" s="6">
        <f>ROUND(+Pharmacy!S137,0)</f>
        <v>12917101</v>
      </c>
      <c r="H40" s="6">
        <f>ROUND(+Pharmacy!V137,0)</f>
        <v>4845</v>
      </c>
      <c r="I40" s="7">
        <f t="shared" si="1"/>
        <v>2666.07</v>
      </c>
      <c r="J40" s="7"/>
      <c r="K40" s="8">
        <f t="shared" si="2"/>
        <v>-3.1800000000000002E-2</v>
      </c>
    </row>
    <row r="41" spans="2:11" x14ac:dyDescent="0.2">
      <c r="B41">
        <f>+Pharmacy!A36</f>
        <v>96</v>
      </c>
      <c r="C41" t="str">
        <f>+Pharmacy!B36</f>
        <v>SKYLINE HOSPITAL</v>
      </c>
      <c r="D41" s="6">
        <f>ROUND(+Pharmacy!S36,0)</f>
        <v>2978768</v>
      </c>
      <c r="E41" s="6">
        <f>ROUND(+Pharmacy!V36,0)</f>
        <v>1282</v>
      </c>
      <c r="F41" s="7">
        <f t="shared" si="0"/>
        <v>2323.5300000000002</v>
      </c>
      <c r="G41" s="6">
        <f>ROUND(+Pharmacy!S138,0)</f>
        <v>2870529</v>
      </c>
      <c r="H41" s="6">
        <f>ROUND(+Pharmacy!V138,0)</f>
        <v>1213</v>
      </c>
      <c r="I41" s="7">
        <f t="shared" si="1"/>
        <v>2366.4699999999998</v>
      </c>
      <c r="J41" s="7"/>
      <c r="K41" s="8">
        <f t="shared" si="2"/>
        <v>1.8499999999999999E-2</v>
      </c>
    </row>
    <row r="42" spans="2:11" x14ac:dyDescent="0.2">
      <c r="B42">
        <f>+Pharmacy!A37</f>
        <v>102</v>
      </c>
      <c r="C42" t="str">
        <f>+Pharmacy!B37</f>
        <v>YAKIMA REGIONAL MEDICAL AND CARDIAC CENTER</v>
      </c>
      <c r="D42" s="6">
        <f>ROUND(+Pharmacy!S37,0)</f>
        <v>33800814</v>
      </c>
      <c r="E42" s="6">
        <f>ROUND(+Pharmacy!V37,0)</f>
        <v>13611</v>
      </c>
      <c r="F42" s="7">
        <f t="shared" si="0"/>
        <v>2483.35</v>
      </c>
      <c r="G42" s="6">
        <f>ROUND(+Pharmacy!S139,0)</f>
        <v>32337922</v>
      </c>
      <c r="H42" s="6">
        <f>ROUND(+Pharmacy!V139,0)</f>
        <v>12486</v>
      </c>
      <c r="I42" s="7">
        <f t="shared" si="1"/>
        <v>2589.9299999999998</v>
      </c>
      <c r="J42" s="7"/>
      <c r="K42" s="8">
        <f t="shared" si="2"/>
        <v>4.2900000000000001E-2</v>
      </c>
    </row>
    <row r="43" spans="2:11" x14ac:dyDescent="0.2">
      <c r="B43">
        <f>+Pharmacy!A38</f>
        <v>104</v>
      </c>
      <c r="C43" t="str">
        <f>+Pharmacy!B38</f>
        <v>VALLEY GENERAL HOSPITAL</v>
      </c>
      <c r="D43" s="6">
        <f>ROUND(+Pharmacy!S38,0)</f>
        <v>0</v>
      </c>
      <c r="E43" s="6">
        <f>ROUND(+Pharmacy!V38,0)</f>
        <v>0</v>
      </c>
      <c r="F43" s="7" t="str">
        <f t="shared" si="0"/>
        <v/>
      </c>
      <c r="G43" s="6">
        <f>ROUND(+Pharmacy!S140,0)</f>
        <v>0</v>
      </c>
      <c r="H43" s="6">
        <f>ROUND(+Pharmacy!V140,0)</f>
        <v>0</v>
      </c>
      <c r="I43" s="7" t="str">
        <f t="shared" si="1"/>
        <v/>
      </c>
      <c r="J43" s="7"/>
      <c r="K43" s="8" t="str">
        <f t="shared" si="2"/>
        <v/>
      </c>
    </row>
    <row r="44" spans="2:11" x14ac:dyDescent="0.2">
      <c r="B44">
        <f>+Pharmacy!A39</f>
        <v>106</v>
      </c>
      <c r="C44" t="str">
        <f>+Pharmacy!B39</f>
        <v>CASCADE VALLEY HOSPITAL</v>
      </c>
      <c r="D44" s="6">
        <f>ROUND(+Pharmacy!S39,0)</f>
        <v>3302064</v>
      </c>
      <c r="E44" s="6">
        <f>ROUND(+Pharmacy!V39,0)</f>
        <v>4364</v>
      </c>
      <c r="F44" s="7">
        <f t="shared" si="0"/>
        <v>756.66</v>
      </c>
      <c r="G44" s="6">
        <f>ROUND(+Pharmacy!S141,0)</f>
        <v>3171418</v>
      </c>
      <c r="H44" s="6">
        <f>ROUND(+Pharmacy!V141,0)</f>
        <v>3957</v>
      </c>
      <c r="I44" s="7">
        <f t="shared" si="1"/>
        <v>801.47</v>
      </c>
      <c r="J44" s="7"/>
      <c r="K44" s="8">
        <f t="shared" si="2"/>
        <v>5.9200000000000003E-2</v>
      </c>
    </row>
    <row r="45" spans="2:11" x14ac:dyDescent="0.2">
      <c r="B45">
        <f>+Pharmacy!A40</f>
        <v>107</v>
      </c>
      <c r="C45" t="str">
        <f>+Pharmacy!B40</f>
        <v>NORTH VALLEY HOSPITAL</v>
      </c>
      <c r="D45" s="6">
        <f>ROUND(+Pharmacy!S40,0)</f>
        <v>1810173</v>
      </c>
      <c r="E45" s="6">
        <f>ROUND(+Pharmacy!V40,0)</f>
        <v>2329</v>
      </c>
      <c r="F45" s="7">
        <f t="shared" si="0"/>
        <v>777.23</v>
      </c>
      <c r="G45" s="6">
        <f>ROUND(+Pharmacy!S142,0)</f>
        <v>1644250</v>
      </c>
      <c r="H45" s="6">
        <f>ROUND(+Pharmacy!V142,0)</f>
        <v>2549</v>
      </c>
      <c r="I45" s="7">
        <f t="shared" si="1"/>
        <v>645.05999999999995</v>
      </c>
      <c r="J45" s="7"/>
      <c r="K45" s="8">
        <f t="shared" si="2"/>
        <v>-0.1701</v>
      </c>
    </row>
    <row r="46" spans="2:11" x14ac:dyDescent="0.2">
      <c r="B46">
        <f>+Pharmacy!A41</f>
        <v>108</v>
      </c>
      <c r="C46" t="str">
        <f>+Pharmacy!B41</f>
        <v>TRI-STATE MEMORIAL HOSPITAL</v>
      </c>
      <c r="D46" s="6">
        <f>ROUND(+Pharmacy!S41,0)</f>
        <v>6194719</v>
      </c>
      <c r="E46" s="6">
        <f>ROUND(+Pharmacy!V41,0)</f>
        <v>5258</v>
      </c>
      <c r="F46" s="7">
        <f t="shared" si="0"/>
        <v>1178.1500000000001</v>
      </c>
      <c r="G46" s="6">
        <f>ROUND(+Pharmacy!S143,0)</f>
        <v>5337793</v>
      </c>
      <c r="H46" s="6">
        <f>ROUND(+Pharmacy!V143,0)</f>
        <v>5633</v>
      </c>
      <c r="I46" s="7">
        <f t="shared" si="1"/>
        <v>947.59</v>
      </c>
      <c r="J46" s="7"/>
      <c r="K46" s="8">
        <f t="shared" si="2"/>
        <v>-0.19570000000000001</v>
      </c>
    </row>
    <row r="47" spans="2:11" x14ac:dyDescent="0.2">
      <c r="B47">
        <f>+Pharmacy!A42</f>
        <v>111</v>
      </c>
      <c r="C47" t="str">
        <f>+Pharmacy!B42</f>
        <v>EAST ADAMS RURAL HEALTHCARE</v>
      </c>
      <c r="D47" s="6">
        <f>ROUND(+Pharmacy!S42,0)</f>
        <v>451619</v>
      </c>
      <c r="E47" s="6">
        <f>ROUND(+Pharmacy!V42,0)</f>
        <v>285</v>
      </c>
      <c r="F47" s="7">
        <f t="shared" si="0"/>
        <v>1584.63</v>
      </c>
      <c r="G47" s="6">
        <f>ROUND(+Pharmacy!S144,0)</f>
        <v>273686</v>
      </c>
      <c r="H47" s="6">
        <f>ROUND(+Pharmacy!V144,0)</f>
        <v>318</v>
      </c>
      <c r="I47" s="7">
        <f t="shared" si="1"/>
        <v>860.65</v>
      </c>
      <c r="J47" s="7"/>
      <c r="K47" s="8">
        <f t="shared" si="2"/>
        <v>-0.45689999999999997</v>
      </c>
    </row>
    <row r="48" spans="2:11" x14ac:dyDescent="0.2">
      <c r="B48">
        <f>+Pharmacy!A43</f>
        <v>125</v>
      </c>
      <c r="C48" t="str">
        <f>+Pharmacy!B43</f>
        <v>OTHELLO COMMUNITY HOSPITAL</v>
      </c>
      <c r="D48" s="6">
        <f>ROUND(+Pharmacy!S43,0)</f>
        <v>0</v>
      </c>
      <c r="E48" s="6">
        <f>ROUND(+Pharmacy!V43,0)</f>
        <v>0</v>
      </c>
      <c r="F48" s="7" t="str">
        <f t="shared" si="0"/>
        <v/>
      </c>
      <c r="G48" s="6">
        <f>ROUND(+Pharmacy!S145,0)</f>
        <v>0</v>
      </c>
      <c r="H48" s="6">
        <f>ROUND(+Pharmacy!V145,0)</f>
        <v>0</v>
      </c>
      <c r="I48" s="7" t="str">
        <f t="shared" si="1"/>
        <v/>
      </c>
      <c r="J48" s="7"/>
      <c r="K48" s="8" t="str">
        <f t="shared" si="2"/>
        <v/>
      </c>
    </row>
    <row r="49" spans="2:11" x14ac:dyDescent="0.2">
      <c r="B49">
        <f>+Pharmacy!A44</f>
        <v>126</v>
      </c>
      <c r="C49" t="str">
        <f>+Pharmacy!B44</f>
        <v>HIGHLINE MEDICAL CENTER</v>
      </c>
      <c r="D49" s="6">
        <f>ROUND(+Pharmacy!S44,0)</f>
        <v>78219067</v>
      </c>
      <c r="E49" s="6">
        <f>ROUND(+Pharmacy!V44,0)</f>
        <v>17455</v>
      </c>
      <c r="F49" s="7">
        <f t="shared" si="0"/>
        <v>4481.18</v>
      </c>
      <c r="G49" s="6">
        <f>ROUND(+Pharmacy!S146,0)</f>
        <v>44263197</v>
      </c>
      <c r="H49" s="6">
        <f>ROUND(+Pharmacy!V146,0)</f>
        <v>9121</v>
      </c>
      <c r="I49" s="7">
        <f t="shared" si="1"/>
        <v>4852.8900000000003</v>
      </c>
      <c r="J49" s="7"/>
      <c r="K49" s="8">
        <f t="shared" si="2"/>
        <v>8.2900000000000001E-2</v>
      </c>
    </row>
    <row r="50" spans="2:11" x14ac:dyDescent="0.2">
      <c r="B50">
        <f>+Pharmacy!A45</f>
        <v>128</v>
      </c>
      <c r="C50" t="str">
        <f>+Pharmacy!B45</f>
        <v>UNIVERSITY OF WASHINGTON MEDICAL CENTER</v>
      </c>
      <c r="D50" s="6">
        <f>ROUND(+Pharmacy!S45,0)</f>
        <v>209936903</v>
      </c>
      <c r="E50" s="6">
        <f>ROUND(+Pharmacy!V45,0)</f>
        <v>50232</v>
      </c>
      <c r="F50" s="7">
        <f t="shared" si="0"/>
        <v>4179.3500000000004</v>
      </c>
      <c r="G50" s="6">
        <f>ROUND(+Pharmacy!S147,0)</f>
        <v>232712117</v>
      </c>
      <c r="H50" s="6">
        <f>ROUND(+Pharmacy!V147,0)</f>
        <v>51747</v>
      </c>
      <c r="I50" s="7">
        <f t="shared" si="1"/>
        <v>4497.1099999999997</v>
      </c>
      <c r="J50" s="7"/>
      <c r="K50" s="8">
        <f t="shared" si="2"/>
        <v>7.5999999999999998E-2</v>
      </c>
    </row>
    <row r="51" spans="2:11" x14ac:dyDescent="0.2">
      <c r="B51">
        <f>+Pharmacy!A46</f>
        <v>129</v>
      </c>
      <c r="C51" t="str">
        <f>+Pharmacy!B46</f>
        <v>QUINCY VALLEY MEDICAL CENTER</v>
      </c>
      <c r="D51" s="6">
        <f>ROUND(+Pharmacy!S46,0)</f>
        <v>626453</v>
      </c>
      <c r="E51" s="6">
        <f>ROUND(+Pharmacy!V46,0)</f>
        <v>391</v>
      </c>
      <c r="F51" s="7">
        <f t="shared" si="0"/>
        <v>1602.18</v>
      </c>
      <c r="G51" s="6">
        <f>ROUND(+Pharmacy!S148,0)</f>
        <v>0</v>
      </c>
      <c r="H51" s="6">
        <f>ROUND(+Pharmacy!V148,0)</f>
        <v>0</v>
      </c>
      <c r="I51" s="7" t="str">
        <f t="shared" si="1"/>
        <v/>
      </c>
      <c r="J51" s="7"/>
      <c r="K51" s="8" t="str">
        <f t="shared" si="2"/>
        <v/>
      </c>
    </row>
    <row r="52" spans="2:11" x14ac:dyDescent="0.2">
      <c r="B52">
        <f>+Pharmacy!A47</f>
        <v>130</v>
      </c>
      <c r="C52" t="str">
        <f>+Pharmacy!B47</f>
        <v>UW MEDICINE/NORTHWEST HOSPITAL</v>
      </c>
      <c r="D52" s="6">
        <f>ROUND(+Pharmacy!S47,0)</f>
        <v>49380790</v>
      </c>
      <c r="E52" s="6">
        <f>ROUND(+Pharmacy!V47,0)</f>
        <v>22493</v>
      </c>
      <c r="F52" s="7">
        <f t="shared" si="0"/>
        <v>2195.38</v>
      </c>
      <c r="G52" s="6">
        <f>ROUND(+Pharmacy!S149,0)</f>
        <v>58693752</v>
      </c>
      <c r="H52" s="6">
        <f>ROUND(+Pharmacy!V149,0)</f>
        <v>23935</v>
      </c>
      <c r="I52" s="7">
        <f t="shared" si="1"/>
        <v>2452.21</v>
      </c>
      <c r="J52" s="7"/>
      <c r="K52" s="8">
        <f t="shared" si="2"/>
        <v>0.11700000000000001</v>
      </c>
    </row>
    <row r="53" spans="2:11" x14ac:dyDescent="0.2">
      <c r="B53">
        <f>+Pharmacy!A48</f>
        <v>131</v>
      </c>
      <c r="C53" t="str">
        <f>+Pharmacy!B48</f>
        <v>OVERLAKE HOSPITAL MEDICAL CENTER</v>
      </c>
      <c r="D53" s="6">
        <f>ROUND(+Pharmacy!S48,0)</f>
        <v>35968507</v>
      </c>
      <c r="E53" s="6">
        <f>ROUND(+Pharmacy!V48,0)</f>
        <v>38887</v>
      </c>
      <c r="F53" s="7">
        <f t="shared" si="0"/>
        <v>924.95</v>
      </c>
      <c r="G53" s="6">
        <f>ROUND(+Pharmacy!S150,0)</f>
        <v>54364070</v>
      </c>
      <c r="H53" s="6">
        <f>ROUND(+Pharmacy!V150,0)</f>
        <v>36167</v>
      </c>
      <c r="I53" s="7">
        <f t="shared" si="1"/>
        <v>1503.14</v>
      </c>
      <c r="J53" s="7"/>
      <c r="K53" s="8">
        <f t="shared" si="2"/>
        <v>0.62509999999999999</v>
      </c>
    </row>
    <row r="54" spans="2:11" x14ac:dyDescent="0.2">
      <c r="B54">
        <f>+Pharmacy!A49</f>
        <v>132</v>
      </c>
      <c r="C54" t="str">
        <f>+Pharmacy!B49</f>
        <v>ST CLARE HOSPITAL</v>
      </c>
      <c r="D54" s="6">
        <f>ROUND(+Pharmacy!S49,0)</f>
        <v>89721744</v>
      </c>
      <c r="E54" s="6">
        <f>ROUND(+Pharmacy!V49,0)</f>
        <v>12826</v>
      </c>
      <c r="F54" s="7">
        <f t="shared" si="0"/>
        <v>6995.3</v>
      </c>
      <c r="G54" s="6">
        <f>ROUND(+Pharmacy!S151,0)</f>
        <v>93149457</v>
      </c>
      <c r="H54" s="6">
        <f>ROUND(+Pharmacy!V151,0)</f>
        <v>11781</v>
      </c>
      <c r="I54" s="7">
        <f t="shared" si="1"/>
        <v>7906.75</v>
      </c>
      <c r="J54" s="7"/>
      <c r="K54" s="8">
        <f t="shared" si="2"/>
        <v>0.1303</v>
      </c>
    </row>
    <row r="55" spans="2:11" x14ac:dyDescent="0.2">
      <c r="B55">
        <f>+Pharmacy!A50</f>
        <v>134</v>
      </c>
      <c r="C55" t="str">
        <f>+Pharmacy!B50</f>
        <v>ISLAND HOSPITAL</v>
      </c>
      <c r="D55" s="6">
        <f>ROUND(+Pharmacy!S50,0)</f>
        <v>19799770</v>
      </c>
      <c r="E55" s="6">
        <f>ROUND(+Pharmacy!V50,0)</f>
        <v>9561</v>
      </c>
      <c r="F55" s="7">
        <f t="shared" si="0"/>
        <v>2070.89</v>
      </c>
      <c r="G55" s="6">
        <f>ROUND(+Pharmacy!S152,0)</f>
        <v>19885252</v>
      </c>
      <c r="H55" s="6">
        <f>ROUND(+Pharmacy!V152,0)</f>
        <v>9429</v>
      </c>
      <c r="I55" s="7">
        <f t="shared" si="1"/>
        <v>2108.9499999999998</v>
      </c>
      <c r="J55" s="7"/>
      <c r="K55" s="8">
        <f t="shared" si="2"/>
        <v>1.84E-2</v>
      </c>
    </row>
    <row r="56" spans="2:11" x14ac:dyDescent="0.2">
      <c r="B56">
        <f>+Pharmacy!A51</f>
        <v>137</v>
      </c>
      <c r="C56" t="str">
        <f>+Pharmacy!B51</f>
        <v>LINCOLN HOSPITAL</v>
      </c>
      <c r="D56" s="6">
        <f>ROUND(+Pharmacy!S51,0)</f>
        <v>1317296</v>
      </c>
      <c r="E56" s="6">
        <f>ROUND(+Pharmacy!V51,0)</f>
        <v>1220</v>
      </c>
      <c r="F56" s="7">
        <f t="shared" si="0"/>
        <v>1079.75</v>
      </c>
      <c r="G56" s="6">
        <f>ROUND(+Pharmacy!S153,0)</f>
        <v>1356222</v>
      </c>
      <c r="H56" s="6">
        <f>ROUND(+Pharmacy!V153,0)</f>
        <v>1029</v>
      </c>
      <c r="I56" s="7">
        <f t="shared" si="1"/>
        <v>1318</v>
      </c>
      <c r="J56" s="7"/>
      <c r="K56" s="8">
        <f t="shared" si="2"/>
        <v>0.22070000000000001</v>
      </c>
    </row>
    <row r="57" spans="2:11" x14ac:dyDescent="0.2">
      <c r="B57">
        <f>+Pharmacy!A52</f>
        <v>138</v>
      </c>
      <c r="C57" t="str">
        <f>+Pharmacy!B52</f>
        <v>SWEDISH EDMONDS</v>
      </c>
      <c r="D57" s="6">
        <f>ROUND(+Pharmacy!S52,0)</f>
        <v>57734808</v>
      </c>
      <c r="E57" s="6">
        <f>ROUND(+Pharmacy!V52,0)</f>
        <v>9622</v>
      </c>
      <c r="F57" s="7">
        <f t="shared" si="0"/>
        <v>6000.29</v>
      </c>
      <c r="G57" s="6">
        <f>ROUND(+Pharmacy!S154,0)</f>
        <v>60349844</v>
      </c>
      <c r="H57" s="6">
        <f>ROUND(+Pharmacy!V154,0)</f>
        <v>17222</v>
      </c>
      <c r="I57" s="7">
        <f t="shared" si="1"/>
        <v>3504.23</v>
      </c>
      <c r="J57" s="7"/>
      <c r="K57" s="8">
        <f t="shared" si="2"/>
        <v>-0.41599999999999998</v>
      </c>
    </row>
    <row r="58" spans="2:11" x14ac:dyDescent="0.2">
      <c r="B58">
        <f>+Pharmacy!A53</f>
        <v>139</v>
      </c>
      <c r="C58" t="str">
        <f>+Pharmacy!B53</f>
        <v>PROVIDENCE HOLY FAMILY HOSPITAL</v>
      </c>
      <c r="D58" s="6">
        <f>ROUND(+Pharmacy!S53,0)</f>
        <v>0</v>
      </c>
      <c r="E58" s="6">
        <f>ROUND(+Pharmacy!V53,0)</f>
        <v>20054</v>
      </c>
      <c r="F58" s="7" t="str">
        <f t="shared" si="0"/>
        <v/>
      </c>
      <c r="G58" s="6">
        <f>ROUND(+Pharmacy!S155,0)</f>
        <v>56162000</v>
      </c>
      <c r="H58" s="6">
        <f>ROUND(+Pharmacy!V155,0)</f>
        <v>18640</v>
      </c>
      <c r="I58" s="7">
        <f t="shared" si="1"/>
        <v>3012.98</v>
      </c>
      <c r="J58" s="7"/>
      <c r="K58" s="8" t="str">
        <f t="shared" si="2"/>
        <v/>
      </c>
    </row>
    <row r="59" spans="2:11" x14ac:dyDescent="0.2">
      <c r="B59">
        <f>+Pharmacy!A54</f>
        <v>140</v>
      </c>
      <c r="C59" t="str">
        <f>+Pharmacy!B54</f>
        <v>KITTITAS VALLEY HEALTHCARE</v>
      </c>
      <c r="D59" s="6">
        <f>ROUND(+Pharmacy!S54,0)</f>
        <v>9134072</v>
      </c>
      <c r="E59" s="6">
        <f>ROUND(+Pharmacy!V54,0)</f>
        <v>4943</v>
      </c>
      <c r="F59" s="7">
        <f t="shared" si="0"/>
        <v>1847.88</v>
      </c>
      <c r="G59" s="6">
        <f>ROUND(+Pharmacy!S156,0)</f>
        <v>10651729</v>
      </c>
      <c r="H59" s="6">
        <f>ROUND(+Pharmacy!V156,0)</f>
        <v>5064</v>
      </c>
      <c r="I59" s="7">
        <f t="shared" si="1"/>
        <v>2103.42</v>
      </c>
      <c r="J59" s="7"/>
      <c r="K59" s="8">
        <f t="shared" si="2"/>
        <v>0.13830000000000001</v>
      </c>
    </row>
    <row r="60" spans="2:11" x14ac:dyDescent="0.2">
      <c r="B60">
        <f>+Pharmacy!A55</f>
        <v>141</v>
      </c>
      <c r="C60" t="str">
        <f>+Pharmacy!B55</f>
        <v>DAYTON GENERAL HOSPITAL</v>
      </c>
      <c r="D60" s="6">
        <f>ROUND(+Pharmacy!S55,0)</f>
        <v>247190</v>
      </c>
      <c r="E60" s="6">
        <f>ROUND(+Pharmacy!V55,0)</f>
        <v>122</v>
      </c>
      <c r="F60" s="7">
        <f t="shared" si="0"/>
        <v>2026.15</v>
      </c>
      <c r="G60" s="6">
        <f>ROUND(+Pharmacy!S157,0)</f>
        <v>0</v>
      </c>
      <c r="H60" s="6">
        <f>ROUND(+Pharmacy!V157,0)</f>
        <v>0</v>
      </c>
      <c r="I60" s="7" t="str">
        <f t="shared" si="1"/>
        <v/>
      </c>
      <c r="J60" s="7"/>
      <c r="K60" s="8" t="str">
        <f t="shared" si="2"/>
        <v/>
      </c>
    </row>
    <row r="61" spans="2:11" x14ac:dyDescent="0.2">
      <c r="B61">
        <f>+Pharmacy!A56</f>
        <v>142</v>
      </c>
      <c r="C61" t="str">
        <f>+Pharmacy!B56</f>
        <v>HARRISON MEDICAL CENTER</v>
      </c>
      <c r="D61" s="6">
        <f>ROUND(+Pharmacy!S56,0)</f>
        <v>162703753</v>
      </c>
      <c r="E61" s="6">
        <f>ROUND(+Pharmacy!V56,0)</f>
        <v>28256</v>
      </c>
      <c r="F61" s="7">
        <f t="shared" si="0"/>
        <v>5758.2</v>
      </c>
      <c r="G61" s="6">
        <f>ROUND(+Pharmacy!S158,0)</f>
        <v>116231701</v>
      </c>
      <c r="H61" s="6">
        <f>ROUND(+Pharmacy!V158,0)</f>
        <v>27923</v>
      </c>
      <c r="I61" s="7">
        <f t="shared" si="1"/>
        <v>4162.58</v>
      </c>
      <c r="J61" s="7"/>
      <c r="K61" s="8">
        <f t="shared" si="2"/>
        <v>-0.27710000000000001</v>
      </c>
    </row>
    <row r="62" spans="2:11" x14ac:dyDescent="0.2">
      <c r="B62">
        <f>+Pharmacy!A57</f>
        <v>145</v>
      </c>
      <c r="C62" t="str">
        <f>+Pharmacy!B57</f>
        <v>PEACEHEALTH ST JOSEPH HOSPITAL</v>
      </c>
      <c r="D62" s="6">
        <f>ROUND(+Pharmacy!S57,0)</f>
        <v>89885056</v>
      </c>
      <c r="E62" s="6">
        <f>ROUND(+Pharmacy!V57,0)</f>
        <v>33112</v>
      </c>
      <c r="F62" s="7">
        <f t="shared" si="0"/>
        <v>2714.58</v>
      </c>
      <c r="G62" s="6">
        <f>ROUND(+Pharmacy!S159,0)</f>
        <v>97502261</v>
      </c>
      <c r="H62" s="6">
        <f>ROUND(+Pharmacy!V159,0)</f>
        <v>32561</v>
      </c>
      <c r="I62" s="7">
        <f t="shared" si="1"/>
        <v>2994.45</v>
      </c>
      <c r="J62" s="7"/>
      <c r="K62" s="8">
        <f t="shared" si="2"/>
        <v>0.1031</v>
      </c>
    </row>
    <row r="63" spans="2:11" x14ac:dyDescent="0.2">
      <c r="B63">
        <f>+Pharmacy!A58</f>
        <v>147</v>
      </c>
      <c r="C63" t="str">
        <f>+Pharmacy!B58</f>
        <v>MID VALLEY HOSPITAL</v>
      </c>
      <c r="D63" s="6">
        <f>ROUND(+Pharmacy!S58,0)</f>
        <v>2848719</v>
      </c>
      <c r="E63" s="6">
        <f>ROUND(+Pharmacy!V58,0)</f>
        <v>2585</v>
      </c>
      <c r="F63" s="7">
        <f t="shared" si="0"/>
        <v>1102.02</v>
      </c>
      <c r="G63" s="6">
        <f>ROUND(+Pharmacy!S160,0)</f>
        <v>2676210</v>
      </c>
      <c r="H63" s="6">
        <f>ROUND(+Pharmacy!V160,0)</f>
        <v>2557</v>
      </c>
      <c r="I63" s="7">
        <f t="shared" si="1"/>
        <v>1046.6199999999999</v>
      </c>
      <c r="J63" s="7"/>
      <c r="K63" s="8">
        <f t="shared" si="2"/>
        <v>-5.0299999999999997E-2</v>
      </c>
    </row>
    <row r="64" spans="2:11" x14ac:dyDescent="0.2">
      <c r="B64">
        <f>+Pharmacy!A59</f>
        <v>148</v>
      </c>
      <c r="C64" t="str">
        <f>+Pharmacy!B59</f>
        <v>KINDRED HOSPITAL SEATTLE - NORTHGATE</v>
      </c>
      <c r="D64" s="6">
        <f>ROUND(+Pharmacy!S59,0)</f>
        <v>13106417</v>
      </c>
      <c r="E64" s="6">
        <f>ROUND(+Pharmacy!V59,0)</f>
        <v>1133</v>
      </c>
      <c r="F64" s="7">
        <f t="shared" si="0"/>
        <v>11567.89</v>
      </c>
      <c r="G64" s="6">
        <f>ROUND(+Pharmacy!S161,0)</f>
        <v>16542914</v>
      </c>
      <c r="H64" s="6">
        <f>ROUND(+Pharmacy!V161,0)</f>
        <v>898</v>
      </c>
      <c r="I64" s="7">
        <f t="shared" si="1"/>
        <v>18421.95</v>
      </c>
      <c r="J64" s="7"/>
      <c r="K64" s="8">
        <f t="shared" si="2"/>
        <v>0.59250000000000003</v>
      </c>
    </row>
    <row r="65" spans="2:11" x14ac:dyDescent="0.2">
      <c r="B65">
        <f>+Pharmacy!A60</f>
        <v>150</v>
      </c>
      <c r="C65" t="str">
        <f>+Pharmacy!B60</f>
        <v>COULEE MEDICAL CENTER</v>
      </c>
      <c r="D65" s="6">
        <f>ROUND(+Pharmacy!S60,0)</f>
        <v>1965955</v>
      </c>
      <c r="E65" s="6">
        <f>ROUND(+Pharmacy!V60,0)</f>
        <v>1419</v>
      </c>
      <c r="F65" s="7">
        <f t="shared" si="0"/>
        <v>1385.45</v>
      </c>
      <c r="G65" s="6">
        <f>ROUND(+Pharmacy!S162,0)</f>
        <v>2165441</v>
      </c>
      <c r="H65" s="6">
        <f>ROUND(+Pharmacy!V162,0)</f>
        <v>1288</v>
      </c>
      <c r="I65" s="7">
        <f t="shared" si="1"/>
        <v>1681.24</v>
      </c>
      <c r="J65" s="7"/>
      <c r="K65" s="8">
        <f t="shared" si="2"/>
        <v>0.2135</v>
      </c>
    </row>
    <row r="66" spans="2:11" x14ac:dyDescent="0.2">
      <c r="B66">
        <f>+Pharmacy!A61</f>
        <v>152</v>
      </c>
      <c r="C66" t="str">
        <f>+Pharmacy!B61</f>
        <v>MASON GENERAL HOSPITAL</v>
      </c>
      <c r="D66" s="6">
        <f>ROUND(+Pharmacy!S61,0)</f>
        <v>5498130</v>
      </c>
      <c r="E66" s="6">
        <f>ROUND(+Pharmacy!V61,0)</f>
        <v>4217</v>
      </c>
      <c r="F66" s="7">
        <f t="shared" si="0"/>
        <v>1303.8</v>
      </c>
      <c r="G66" s="6">
        <f>ROUND(+Pharmacy!S163,0)</f>
        <v>5364894</v>
      </c>
      <c r="H66" s="6">
        <f>ROUND(+Pharmacy!V163,0)</f>
        <v>4287</v>
      </c>
      <c r="I66" s="7">
        <f t="shared" si="1"/>
        <v>1251.43</v>
      </c>
      <c r="J66" s="7"/>
      <c r="K66" s="8">
        <f t="shared" si="2"/>
        <v>-4.02E-2</v>
      </c>
    </row>
    <row r="67" spans="2:11" x14ac:dyDescent="0.2">
      <c r="B67">
        <f>+Pharmacy!A62</f>
        <v>153</v>
      </c>
      <c r="C67" t="str">
        <f>+Pharmacy!B62</f>
        <v>WHITMAN HOSPITAL AND MEDICAL CENTER</v>
      </c>
      <c r="D67" s="6">
        <f>ROUND(+Pharmacy!S62,0)</f>
        <v>2773122</v>
      </c>
      <c r="E67" s="6">
        <f>ROUND(+Pharmacy!V62,0)</f>
        <v>1426</v>
      </c>
      <c r="F67" s="7">
        <f t="shared" si="0"/>
        <v>1944.69</v>
      </c>
      <c r="G67" s="6">
        <f>ROUND(+Pharmacy!S164,0)</f>
        <v>2594350</v>
      </c>
      <c r="H67" s="6">
        <f>ROUND(+Pharmacy!V164,0)</f>
        <v>1377</v>
      </c>
      <c r="I67" s="7">
        <f t="shared" si="1"/>
        <v>1884.06</v>
      </c>
      <c r="J67" s="7"/>
      <c r="K67" s="8">
        <f t="shared" si="2"/>
        <v>-3.1199999999999999E-2</v>
      </c>
    </row>
    <row r="68" spans="2:11" x14ac:dyDescent="0.2">
      <c r="B68">
        <f>+Pharmacy!A63</f>
        <v>155</v>
      </c>
      <c r="C68" t="str">
        <f>+Pharmacy!B63</f>
        <v>UW MEDICINE/VALLEY MEDICAL CENTER</v>
      </c>
      <c r="D68" s="6">
        <f>ROUND(+Pharmacy!S63,0)</f>
        <v>37902007</v>
      </c>
      <c r="E68" s="6">
        <f>ROUND(+Pharmacy!V63,0)</f>
        <v>17416</v>
      </c>
      <c r="F68" s="7">
        <f t="shared" si="0"/>
        <v>2176.2800000000002</v>
      </c>
      <c r="G68" s="6">
        <f>ROUND(+Pharmacy!S165,0)</f>
        <v>81910362</v>
      </c>
      <c r="H68" s="6">
        <f>ROUND(+Pharmacy!V165,0)</f>
        <v>37373</v>
      </c>
      <c r="I68" s="7">
        <f t="shared" si="1"/>
        <v>2191.6999999999998</v>
      </c>
      <c r="J68" s="7"/>
      <c r="K68" s="8">
        <f t="shared" si="2"/>
        <v>7.1000000000000004E-3</v>
      </c>
    </row>
    <row r="69" spans="2:11" x14ac:dyDescent="0.2">
      <c r="B69">
        <f>+Pharmacy!A64</f>
        <v>156</v>
      </c>
      <c r="C69" t="str">
        <f>+Pharmacy!B64</f>
        <v>WHIDBEY GENERAL HOSPITAL</v>
      </c>
      <c r="D69" s="6">
        <f>ROUND(+Pharmacy!S64,0)</f>
        <v>15194202</v>
      </c>
      <c r="E69" s="6">
        <f>ROUND(+Pharmacy!V64,0)</f>
        <v>8294</v>
      </c>
      <c r="F69" s="7">
        <f t="shared" si="0"/>
        <v>1831.95</v>
      </c>
      <c r="G69" s="6">
        <f>ROUND(+Pharmacy!S166,0)</f>
        <v>0</v>
      </c>
      <c r="H69" s="6">
        <f>ROUND(+Pharmacy!V166,0)</f>
        <v>0</v>
      </c>
      <c r="I69" s="7" t="str">
        <f t="shared" si="1"/>
        <v/>
      </c>
      <c r="J69" s="7"/>
      <c r="K69" s="8" t="str">
        <f t="shared" si="2"/>
        <v/>
      </c>
    </row>
    <row r="70" spans="2:11" x14ac:dyDescent="0.2">
      <c r="B70">
        <f>+Pharmacy!A65</f>
        <v>157</v>
      </c>
      <c r="C70" t="str">
        <f>+Pharmacy!B65</f>
        <v>ST LUKES REHABILIATION INSTITUTE</v>
      </c>
      <c r="D70" s="6">
        <f>ROUND(+Pharmacy!S65,0)</f>
        <v>3385323</v>
      </c>
      <c r="E70" s="6">
        <f>ROUND(+Pharmacy!V65,0)</f>
        <v>2559</v>
      </c>
      <c r="F70" s="7">
        <f t="shared" si="0"/>
        <v>1322.91</v>
      </c>
      <c r="G70" s="6">
        <f>ROUND(+Pharmacy!S167,0)</f>
        <v>3184465</v>
      </c>
      <c r="H70" s="6">
        <f>ROUND(+Pharmacy!V167,0)</f>
        <v>2467</v>
      </c>
      <c r="I70" s="7">
        <f t="shared" si="1"/>
        <v>1290.82</v>
      </c>
      <c r="J70" s="7"/>
      <c r="K70" s="8">
        <f t="shared" si="2"/>
        <v>-2.4299999999999999E-2</v>
      </c>
    </row>
    <row r="71" spans="2:11" x14ac:dyDescent="0.2">
      <c r="B71">
        <f>+Pharmacy!A66</f>
        <v>158</v>
      </c>
      <c r="C71" t="str">
        <f>+Pharmacy!B66</f>
        <v>CASCADE MEDICAL CENTER</v>
      </c>
      <c r="D71" s="6">
        <f>ROUND(+Pharmacy!S66,0)</f>
        <v>690956</v>
      </c>
      <c r="E71" s="6">
        <f>ROUND(+Pharmacy!V66,0)</f>
        <v>472</v>
      </c>
      <c r="F71" s="7">
        <f t="shared" si="0"/>
        <v>1463.89</v>
      </c>
      <c r="G71" s="6">
        <f>ROUND(+Pharmacy!S168,0)</f>
        <v>442284</v>
      </c>
      <c r="H71" s="6">
        <f>ROUND(+Pharmacy!V168,0)</f>
        <v>573</v>
      </c>
      <c r="I71" s="7">
        <f t="shared" si="1"/>
        <v>771.87</v>
      </c>
      <c r="J71" s="7"/>
      <c r="K71" s="8">
        <f t="shared" si="2"/>
        <v>-0.47270000000000001</v>
      </c>
    </row>
    <row r="72" spans="2:11" x14ac:dyDescent="0.2">
      <c r="B72">
        <f>+Pharmacy!A67</f>
        <v>159</v>
      </c>
      <c r="C72" t="str">
        <f>+Pharmacy!B67</f>
        <v>PROVIDENCE ST PETER HOSPITAL</v>
      </c>
      <c r="D72" s="6">
        <f>ROUND(+Pharmacy!S67,0)</f>
        <v>150290059</v>
      </c>
      <c r="E72" s="6">
        <f>ROUND(+Pharmacy!V67,0)</f>
        <v>36893</v>
      </c>
      <c r="F72" s="7">
        <f t="shared" si="0"/>
        <v>4073.67</v>
      </c>
      <c r="G72" s="6">
        <f>ROUND(+Pharmacy!S169,0)</f>
        <v>147825001</v>
      </c>
      <c r="H72" s="6">
        <f>ROUND(+Pharmacy!V169,0)</f>
        <v>33274</v>
      </c>
      <c r="I72" s="7">
        <f t="shared" si="1"/>
        <v>4442.66</v>
      </c>
      <c r="J72" s="7"/>
      <c r="K72" s="8">
        <f t="shared" si="2"/>
        <v>9.06E-2</v>
      </c>
    </row>
    <row r="73" spans="2:11" x14ac:dyDescent="0.2">
      <c r="B73">
        <f>+Pharmacy!A68</f>
        <v>161</v>
      </c>
      <c r="C73" t="str">
        <f>+Pharmacy!B68</f>
        <v>KADLEC REGIONAL MEDICAL CENTER</v>
      </c>
      <c r="D73" s="6">
        <f>ROUND(+Pharmacy!S68,0)</f>
        <v>54980739</v>
      </c>
      <c r="E73" s="6">
        <f>ROUND(+Pharmacy!V68,0)</f>
        <v>31196</v>
      </c>
      <c r="F73" s="7">
        <f t="shared" si="0"/>
        <v>1762.43</v>
      </c>
      <c r="G73" s="6">
        <f>ROUND(+Pharmacy!S170,0)</f>
        <v>67377906</v>
      </c>
      <c r="H73" s="6">
        <f>ROUND(+Pharmacy!V170,0)</f>
        <v>35689</v>
      </c>
      <c r="I73" s="7">
        <f t="shared" si="1"/>
        <v>1887.92</v>
      </c>
      <c r="J73" s="7"/>
      <c r="K73" s="8">
        <f t="shared" si="2"/>
        <v>7.1199999999999999E-2</v>
      </c>
    </row>
    <row r="74" spans="2:11" x14ac:dyDescent="0.2">
      <c r="B74">
        <f>+Pharmacy!A69</f>
        <v>162</v>
      </c>
      <c r="C74" t="str">
        <f>+Pharmacy!B69</f>
        <v>PROVIDENCE SACRED HEART MEDICAL CENTER</v>
      </c>
      <c r="D74" s="6">
        <f>ROUND(+Pharmacy!S69,0)</f>
        <v>116284584</v>
      </c>
      <c r="E74" s="6">
        <f>ROUND(+Pharmacy!V69,0)</f>
        <v>63456</v>
      </c>
      <c r="F74" s="7">
        <f t="shared" si="0"/>
        <v>1832.52</v>
      </c>
      <c r="G74" s="6">
        <f>ROUND(+Pharmacy!S171,0)</f>
        <v>143166223</v>
      </c>
      <c r="H74" s="6">
        <f>ROUND(+Pharmacy!V171,0)</f>
        <v>61703</v>
      </c>
      <c r="I74" s="7">
        <f t="shared" si="1"/>
        <v>2320.25</v>
      </c>
      <c r="J74" s="7"/>
      <c r="K74" s="8">
        <f t="shared" si="2"/>
        <v>0.26619999999999999</v>
      </c>
    </row>
    <row r="75" spans="2:11" x14ac:dyDescent="0.2">
      <c r="B75">
        <f>+Pharmacy!A70</f>
        <v>164</v>
      </c>
      <c r="C75" t="str">
        <f>+Pharmacy!B70</f>
        <v>EVERGREENHEALTH MEDICAL CENTER</v>
      </c>
      <c r="D75" s="6">
        <f>ROUND(+Pharmacy!S70,0)</f>
        <v>78979353</v>
      </c>
      <c r="E75" s="6">
        <f>ROUND(+Pharmacy!V70,0)</f>
        <v>32912</v>
      </c>
      <c r="F75" s="7">
        <f t="shared" ref="F75:F107" si="3">IF(D75=0,"",IF(E75=0,"",ROUND(D75/E75,2)))</f>
        <v>2399.71</v>
      </c>
      <c r="G75" s="6">
        <f>ROUND(+Pharmacy!S172,0)</f>
        <v>83892930</v>
      </c>
      <c r="H75" s="6">
        <f>ROUND(+Pharmacy!V172,0)</f>
        <v>33213</v>
      </c>
      <c r="I75" s="7">
        <f t="shared" ref="I75:I107" si="4">IF(G75=0,"",IF(H75=0,"",ROUND(G75/H75,2)))</f>
        <v>2525.91</v>
      </c>
      <c r="J75" s="7"/>
      <c r="K75" s="8">
        <f t="shared" ref="K75:K107" si="5">IF(D75=0,"",IF(E75=0,"",IF(G75=0,"",IF(H75=0,"",ROUND(I75/F75-1,4)))))</f>
        <v>5.2600000000000001E-2</v>
      </c>
    </row>
    <row r="76" spans="2:11" x14ac:dyDescent="0.2">
      <c r="B76">
        <f>+Pharmacy!A71</f>
        <v>165</v>
      </c>
      <c r="C76" t="str">
        <f>+Pharmacy!B71</f>
        <v>LAKE CHELAN COMMUNITY HOSPITAL</v>
      </c>
      <c r="D76" s="6">
        <f>ROUND(+Pharmacy!S71,0)</f>
        <v>2866159</v>
      </c>
      <c r="E76" s="6">
        <f>ROUND(+Pharmacy!V71,0)</f>
        <v>1504</v>
      </c>
      <c r="F76" s="7">
        <f t="shared" si="3"/>
        <v>1905.69</v>
      </c>
      <c r="G76" s="6">
        <f>ROUND(+Pharmacy!S173,0)</f>
        <v>2952310</v>
      </c>
      <c r="H76" s="6">
        <f>ROUND(+Pharmacy!V173,0)</f>
        <v>1122</v>
      </c>
      <c r="I76" s="7">
        <f t="shared" si="4"/>
        <v>2631.29</v>
      </c>
      <c r="J76" s="7"/>
      <c r="K76" s="8">
        <f t="shared" si="5"/>
        <v>0.38080000000000003</v>
      </c>
    </row>
    <row r="77" spans="2:11" x14ac:dyDescent="0.2">
      <c r="B77">
        <f>+Pharmacy!A72</f>
        <v>167</v>
      </c>
      <c r="C77" t="str">
        <f>+Pharmacy!B72</f>
        <v>FERRY COUNTY MEMORIAL HOSPITAL</v>
      </c>
      <c r="D77" s="6">
        <f>ROUND(+Pharmacy!S72,0)</f>
        <v>0</v>
      </c>
      <c r="E77" s="6">
        <f>ROUND(+Pharmacy!V72,0)</f>
        <v>0</v>
      </c>
      <c r="F77" s="7" t="str">
        <f t="shared" si="3"/>
        <v/>
      </c>
      <c r="G77" s="6">
        <f>ROUND(+Pharmacy!S174,0)</f>
        <v>0</v>
      </c>
      <c r="H77" s="6">
        <f>ROUND(+Pharmacy!V174,0)</f>
        <v>0</v>
      </c>
      <c r="I77" s="7" t="str">
        <f t="shared" si="4"/>
        <v/>
      </c>
      <c r="J77" s="7"/>
      <c r="K77" s="8" t="str">
        <f t="shared" si="5"/>
        <v/>
      </c>
    </row>
    <row r="78" spans="2:11" x14ac:dyDescent="0.2">
      <c r="B78">
        <f>+Pharmacy!A73</f>
        <v>168</v>
      </c>
      <c r="C78" t="str">
        <f>+Pharmacy!B73</f>
        <v>CENTRAL WASHINGTON HOSPITAL</v>
      </c>
      <c r="D78" s="6">
        <f>ROUND(+Pharmacy!S73,0)</f>
        <v>34132383</v>
      </c>
      <c r="E78" s="6">
        <f>ROUND(+Pharmacy!V73,0)</f>
        <v>19877</v>
      </c>
      <c r="F78" s="7">
        <f t="shared" si="3"/>
        <v>1717.18</v>
      </c>
      <c r="G78" s="6">
        <f>ROUND(+Pharmacy!S175,0)</f>
        <v>37592384</v>
      </c>
      <c r="H78" s="6">
        <f>ROUND(+Pharmacy!V175,0)</f>
        <v>20242</v>
      </c>
      <c r="I78" s="7">
        <f t="shared" si="4"/>
        <v>1857.15</v>
      </c>
      <c r="J78" s="7"/>
      <c r="K78" s="8">
        <f t="shared" si="5"/>
        <v>8.1500000000000003E-2</v>
      </c>
    </row>
    <row r="79" spans="2:11" x14ac:dyDescent="0.2">
      <c r="B79">
        <f>+Pharmacy!A74</f>
        <v>170</v>
      </c>
      <c r="C79" t="str">
        <f>+Pharmacy!B74</f>
        <v>PEACEHEALTH SOUTHWEST MEDICAL CENTER</v>
      </c>
      <c r="D79" s="6">
        <f>ROUND(+Pharmacy!S74,0)</f>
        <v>137076028</v>
      </c>
      <c r="E79" s="6">
        <f>ROUND(+Pharmacy!V74,0)</f>
        <v>50767</v>
      </c>
      <c r="F79" s="7">
        <f t="shared" si="3"/>
        <v>2700.1</v>
      </c>
      <c r="G79" s="6">
        <f>ROUND(+Pharmacy!S176,0)</f>
        <v>147528869</v>
      </c>
      <c r="H79" s="6">
        <f>ROUND(+Pharmacy!V176,0)</f>
        <v>48533</v>
      </c>
      <c r="I79" s="7">
        <f t="shared" si="4"/>
        <v>3039.76</v>
      </c>
      <c r="J79" s="7"/>
      <c r="K79" s="8">
        <f t="shared" si="5"/>
        <v>0.1258</v>
      </c>
    </row>
    <row r="80" spans="2:11" x14ac:dyDescent="0.2">
      <c r="B80">
        <f>+Pharmacy!A75</f>
        <v>172</v>
      </c>
      <c r="C80" t="str">
        <f>+Pharmacy!B75</f>
        <v>PULLMAN REGIONAL HOSPITAL</v>
      </c>
      <c r="D80" s="6">
        <f>ROUND(+Pharmacy!S75,0)</f>
        <v>7965600</v>
      </c>
      <c r="E80" s="6">
        <f>ROUND(+Pharmacy!V75,0)</f>
        <v>3623</v>
      </c>
      <c r="F80" s="7">
        <f t="shared" si="3"/>
        <v>2198.62</v>
      </c>
      <c r="G80" s="6">
        <f>ROUND(+Pharmacy!S177,0)</f>
        <v>8506818</v>
      </c>
      <c r="H80" s="6">
        <f>ROUND(+Pharmacy!V177,0)</f>
        <v>3914</v>
      </c>
      <c r="I80" s="7">
        <f t="shared" si="4"/>
        <v>2173.4299999999998</v>
      </c>
      <c r="J80" s="7"/>
      <c r="K80" s="8">
        <f t="shared" si="5"/>
        <v>-1.15E-2</v>
      </c>
    </row>
    <row r="81" spans="2:11" x14ac:dyDescent="0.2">
      <c r="B81">
        <f>+Pharmacy!A76</f>
        <v>173</v>
      </c>
      <c r="C81" t="str">
        <f>+Pharmacy!B76</f>
        <v>MORTON GENERAL HOSPITAL</v>
      </c>
      <c r="D81" s="6">
        <f>ROUND(+Pharmacy!S76,0)</f>
        <v>1498648</v>
      </c>
      <c r="E81" s="6">
        <f>ROUND(+Pharmacy!V76,0)</f>
        <v>1101</v>
      </c>
      <c r="F81" s="7">
        <f t="shared" si="3"/>
        <v>1361.17</v>
      </c>
      <c r="G81" s="6">
        <f>ROUND(+Pharmacy!S178,0)</f>
        <v>1359356</v>
      </c>
      <c r="H81" s="6">
        <f>ROUND(+Pharmacy!V178,0)</f>
        <v>1070</v>
      </c>
      <c r="I81" s="7">
        <f t="shared" si="4"/>
        <v>1270.43</v>
      </c>
      <c r="J81" s="7"/>
      <c r="K81" s="8">
        <f t="shared" si="5"/>
        <v>-6.6699999999999995E-2</v>
      </c>
    </row>
    <row r="82" spans="2:11" x14ac:dyDescent="0.2">
      <c r="B82">
        <f>+Pharmacy!A77</f>
        <v>175</v>
      </c>
      <c r="C82" t="str">
        <f>+Pharmacy!B77</f>
        <v>MARY BRIDGE CHILDRENS HEALTH CENTER</v>
      </c>
      <c r="D82" s="6">
        <f>ROUND(+Pharmacy!S77,0)</f>
        <v>37458200</v>
      </c>
      <c r="E82" s="6">
        <f>ROUND(+Pharmacy!V77,0)</f>
        <v>9620</v>
      </c>
      <c r="F82" s="7">
        <f t="shared" si="3"/>
        <v>3893.78</v>
      </c>
      <c r="G82" s="6">
        <f>ROUND(+Pharmacy!S179,0)</f>
        <v>48872272</v>
      </c>
      <c r="H82" s="6">
        <f>ROUND(+Pharmacy!V179,0)</f>
        <v>10786</v>
      </c>
      <c r="I82" s="7">
        <f t="shared" si="4"/>
        <v>4531.08</v>
      </c>
      <c r="J82" s="7"/>
      <c r="K82" s="8">
        <f t="shared" si="5"/>
        <v>0.16370000000000001</v>
      </c>
    </row>
    <row r="83" spans="2:11" x14ac:dyDescent="0.2">
      <c r="B83">
        <f>+Pharmacy!A78</f>
        <v>176</v>
      </c>
      <c r="C83" t="str">
        <f>+Pharmacy!B78</f>
        <v>TACOMA GENERAL/ALLENMORE HOSPITAL</v>
      </c>
      <c r="D83" s="6">
        <f>ROUND(+Pharmacy!S78,0)</f>
        <v>200682560</v>
      </c>
      <c r="E83" s="6">
        <f>ROUND(+Pharmacy!V78,0)</f>
        <v>48651</v>
      </c>
      <c r="F83" s="7">
        <f t="shared" si="3"/>
        <v>4124.9399999999996</v>
      </c>
      <c r="G83" s="6">
        <f>ROUND(+Pharmacy!S180,0)</f>
        <v>217360068</v>
      </c>
      <c r="H83" s="6">
        <f>ROUND(+Pharmacy!V180,0)</f>
        <v>41823</v>
      </c>
      <c r="I83" s="7">
        <f t="shared" si="4"/>
        <v>5197.1400000000003</v>
      </c>
      <c r="J83" s="7"/>
      <c r="K83" s="8">
        <f t="shared" si="5"/>
        <v>0.25990000000000002</v>
      </c>
    </row>
    <row r="84" spans="2:11" x14ac:dyDescent="0.2">
      <c r="B84">
        <f>+Pharmacy!A79</f>
        <v>180</v>
      </c>
      <c r="C84" t="str">
        <f>+Pharmacy!B79</f>
        <v>VALLEY HOSPITAL</v>
      </c>
      <c r="D84" s="6">
        <f>ROUND(+Pharmacy!S79,0)</f>
        <v>49151437</v>
      </c>
      <c r="E84" s="6">
        <f>ROUND(+Pharmacy!V79,0)</f>
        <v>10946</v>
      </c>
      <c r="F84" s="7">
        <f t="shared" si="3"/>
        <v>4490.3599999999997</v>
      </c>
      <c r="G84" s="6">
        <f>ROUND(+Pharmacy!S181,0)</f>
        <v>47578314</v>
      </c>
      <c r="H84" s="6">
        <f>ROUND(+Pharmacy!V181,0)</f>
        <v>11479</v>
      </c>
      <c r="I84" s="7">
        <f t="shared" si="4"/>
        <v>4144.8100000000004</v>
      </c>
      <c r="J84" s="7"/>
      <c r="K84" s="8">
        <f t="shared" si="5"/>
        <v>-7.6999999999999999E-2</v>
      </c>
    </row>
    <row r="85" spans="2:11" x14ac:dyDescent="0.2">
      <c r="B85">
        <f>+Pharmacy!A80</f>
        <v>183</v>
      </c>
      <c r="C85" t="str">
        <f>+Pharmacy!B80</f>
        <v>MULTICARE AUBURN MEDICAL CENTER</v>
      </c>
      <c r="D85" s="6">
        <f>ROUND(+Pharmacy!S80,0)</f>
        <v>46303067</v>
      </c>
      <c r="E85" s="6">
        <f>ROUND(+Pharmacy!V80,0)</f>
        <v>11784</v>
      </c>
      <c r="F85" s="7">
        <f t="shared" si="3"/>
        <v>3929.32</v>
      </c>
      <c r="G85" s="6">
        <f>ROUND(+Pharmacy!S182,0)</f>
        <v>43566189</v>
      </c>
      <c r="H85" s="6">
        <f>ROUND(+Pharmacy!V182,0)</f>
        <v>10417</v>
      </c>
      <c r="I85" s="7">
        <f t="shared" si="4"/>
        <v>4182.22</v>
      </c>
      <c r="J85" s="7"/>
      <c r="K85" s="8">
        <f t="shared" si="5"/>
        <v>6.4399999999999999E-2</v>
      </c>
    </row>
    <row r="86" spans="2:11" x14ac:dyDescent="0.2">
      <c r="B86">
        <f>+Pharmacy!A81</f>
        <v>186</v>
      </c>
      <c r="C86" t="str">
        <f>+Pharmacy!B81</f>
        <v>SUMMIT PACIFIC MEDICAL CENTER</v>
      </c>
      <c r="D86" s="6">
        <f>ROUND(+Pharmacy!S81,0)</f>
        <v>1130494</v>
      </c>
      <c r="E86" s="6">
        <f>ROUND(+Pharmacy!V81,0)</f>
        <v>1238</v>
      </c>
      <c r="F86" s="7">
        <f t="shared" si="3"/>
        <v>913.16</v>
      </c>
      <c r="G86" s="6">
        <f>ROUND(+Pharmacy!S183,0)</f>
        <v>931292</v>
      </c>
      <c r="H86" s="6">
        <f>ROUND(+Pharmacy!V183,0)</f>
        <v>1042</v>
      </c>
      <c r="I86" s="7">
        <f t="shared" si="4"/>
        <v>893.75</v>
      </c>
      <c r="J86" s="7"/>
      <c r="K86" s="8">
        <f t="shared" si="5"/>
        <v>-2.1299999999999999E-2</v>
      </c>
    </row>
    <row r="87" spans="2:11" x14ac:dyDescent="0.2">
      <c r="B87">
        <f>+Pharmacy!A82</f>
        <v>191</v>
      </c>
      <c r="C87" t="str">
        <f>+Pharmacy!B82</f>
        <v>PROVIDENCE CENTRALIA HOSPITAL</v>
      </c>
      <c r="D87" s="6">
        <f>ROUND(+Pharmacy!S82,0)</f>
        <v>103733888</v>
      </c>
      <c r="E87" s="6">
        <f>ROUND(+Pharmacy!V82,0)</f>
        <v>12024</v>
      </c>
      <c r="F87" s="7">
        <f t="shared" si="3"/>
        <v>8627.24</v>
      </c>
      <c r="G87" s="6">
        <f>ROUND(+Pharmacy!S184,0)</f>
        <v>112774570</v>
      </c>
      <c r="H87" s="6">
        <f>ROUND(+Pharmacy!V184,0)</f>
        <v>12339</v>
      </c>
      <c r="I87" s="7">
        <f t="shared" si="4"/>
        <v>9139.68</v>
      </c>
      <c r="J87" s="7"/>
      <c r="K87" s="8">
        <f t="shared" si="5"/>
        <v>5.9400000000000001E-2</v>
      </c>
    </row>
    <row r="88" spans="2:11" x14ac:dyDescent="0.2">
      <c r="B88">
        <f>+Pharmacy!A83</f>
        <v>193</v>
      </c>
      <c r="C88" t="str">
        <f>+Pharmacy!B83</f>
        <v>PROVIDENCE MOUNT CARMEL HOSPITAL</v>
      </c>
      <c r="D88" s="6">
        <f>ROUND(+Pharmacy!S83,0)</f>
        <v>6096951</v>
      </c>
      <c r="E88" s="6">
        <f>ROUND(+Pharmacy!V83,0)</f>
        <v>3409</v>
      </c>
      <c r="F88" s="7">
        <f t="shared" si="3"/>
        <v>1788.49</v>
      </c>
      <c r="G88" s="6">
        <f>ROUND(+Pharmacy!S185,0)</f>
        <v>6231297</v>
      </c>
      <c r="H88" s="6">
        <f>ROUND(+Pharmacy!V185,0)</f>
        <v>3543</v>
      </c>
      <c r="I88" s="7">
        <f t="shared" si="4"/>
        <v>1758.76</v>
      </c>
      <c r="J88" s="7"/>
      <c r="K88" s="8">
        <f t="shared" si="5"/>
        <v>-1.66E-2</v>
      </c>
    </row>
    <row r="89" spans="2:11" x14ac:dyDescent="0.2">
      <c r="B89">
        <f>+Pharmacy!A84</f>
        <v>194</v>
      </c>
      <c r="C89" t="str">
        <f>+Pharmacy!B84</f>
        <v>PROVIDENCE ST JOSEPHS HOSPITAL</v>
      </c>
      <c r="D89" s="6">
        <f>ROUND(+Pharmacy!S84,0)</f>
        <v>2698304</v>
      </c>
      <c r="E89" s="6">
        <f>ROUND(+Pharmacy!V84,0)</f>
        <v>1183</v>
      </c>
      <c r="F89" s="7">
        <f t="shared" si="3"/>
        <v>2280.9</v>
      </c>
      <c r="G89" s="6">
        <f>ROUND(+Pharmacy!S186,0)</f>
        <v>2348322</v>
      </c>
      <c r="H89" s="6">
        <f>ROUND(+Pharmacy!V186,0)</f>
        <v>1316</v>
      </c>
      <c r="I89" s="7">
        <f t="shared" si="4"/>
        <v>1784.44</v>
      </c>
      <c r="J89" s="7"/>
      <c r="K89" s="8">
        <f t="shared" si="5"/>
        <v>-0.2177</v>
      </c>
    </row>
    <row r="90" spans="2:11" x14ac:dyDescent="0.2">
      <c r="B90">
        <f>+Pharmacy!A85</f>
        <v>195</v>
      </c>
      <c r="C90" t="str">
        <f>+Pharmacy!B85</f>
        <v>SNOQUALMIE VALLEY HOSPITAL</v>
      </c>
      <c r="D90" s="6">
        <f>ROUND(+Pharmacy!S85,0)</f>
        <v>1029652</v>
      </c>
      <c r="E90" s="6">
        <f>ROUND(+Pharmacy!V85,0)</f>
        <v>2523</v>
      </c>
      <c r="F90" s="7">
        <f t="shared" si="3"/>
        <v>408.11</v>
      </c>
      <c r="G90" s="6">
        <f>ROUND(+Pharmacy!S187,0)</f>
        <v>1019361</v>
      </c>
      <c r="H90" s="6">
        <f>ROUND(+Pharmacy!V187,0)</f>
        <v>1874</v>
      </c>
      <c r="I90" s="7">
        <f t="shared" si="4"/>
        <v>543.95000000000005</v>
      </c>
      <c r="J90" s="7"/>
      <c r="K90" s="8">
        <f t="shared" si="5"/>
        <v>0.33289999999999997</v>
      </c>
    </row>
    <row r="91" spans="2:11" x14ac:dyDescent="0.2">
      <c r="B91">
        <f>+Pharmacy!A86</f>
        <v>197</v>
      </c>
      <c r="C91" t="str">
        <f>+Pharmacy!B86</f>
        <v>CAPITAL MEDICAL CENTER</v>
      </c>
      <c r="D91" s="6">
        <f>ROUND(+Pharmacy!S86,0)</f>
        <v>19661483</v>
      </c>
      <c r="E91" s="6">
        <f>ROUND(+Pharmacy!V86,0)</f>
        <v>10176</v>
      </c>
      <c r="F91" s="7">
        <f t="shared" si="3"/>
        <v>1932.14</v>
      </c>
      <c r="G91" s="6">
        <f>ROUND(+Pharmacy!S188,0)</f>
        <v>17783466</v>
      </c>
      <c r="H91" s="6">
        <f>ROUND(+Pharmacy!V188,0)</f>
        <v>10620</v>
      </c>
      <c r="I91" s="7">
        <f t="shared" si="4"/>
        <v>1674.53</v>
      </c>
      <c r="J91" s="7"/>
      <c r="K91" s="8">
        <f t="shared" si="5"/>
        <v>-0.1333</v>
      </c>
    </row>
    <row r="92" spans="2:11" x14ac:dyDescent="0.2">
      <c r="B92">
        <f>+Pharmacy!A87</f>
        <v>198</v>
      </c>
      <c r="C92" t="str">
        <f>+Pharmacy!B87</f>
        <v>SUNNYSIDE COMMUNITY HOSPITAL</v>
      </c>
      <c r="D92" s="6">
        <f>ROUND(+Pharmacy!S87,0)</f>
        <v>3756585</v>
      </c>
      <c r="E92" s="6">
        <f>ROUND(+Pharmacy!V87,0)</f>
        <v>3877</v>
      </c>
      <c r="F92" s="7">
        <f t="shared" si="3"/>
        <v>968.94</v>
      </c>
      <c r="G92" s="6">
        <f>ROUND(+Pharmacy!S189,0)</f>
        <v>0</v>
      </c>
      <c r="H92" s="6">
        <f>ROUND(+Pharmacy!V189,0)</f>
        <v>0</v>
      </c>
      <c r="I92" s="7" t="str">
        <f t="shared" si="4"/>
        <v/>
      </c>
      <c r="J92" s="7"/>
      <c r="K92" s="8" t="str">
        <f t="shared" si="5"/>
        <v/>
      </c>
    </row>
    <row r="93" spans="2:11" x14ac:dyDescent="0.2">
      <c r="B93">
        <f>+Pharmacy!A88</f>
        <v>199</v>
      </c>
      <c r="C93" t="str">
        <f>+Pharmacy!B88</f>
        <v>TOPPENISH COMMUNITY HOSPITAL</v>
      </c>
      <c r="D93" s="6">
        <f>ROUND(+Pharmacy!S88,0)</f>
        <v>5712316</v>
      </c>
      <c r="E93" s="6">
        <f>ROUND(+Pharmacy!V88,0)</f>
        <v>2956</v>
      </c>
      <c r="F93" s="7">
        <f t="shared" si="3"/>
        <v>1932.45</v>
      </c>
      <c r="G93" s="6">
        <f>ROUND(+Pharmacy!S190,0)</f>
        <v>5425115</v>
      </c>
      <c r="H93" s="6">
        <f>ROUND(+Pharmacy!V190,0)</f>
        <v>2554</v>
      </c>
      <c r="I93" s="7">
        <f t="shared" si="4"/>
        <v>2124.16</v>
      </c>
      <c r="J93" s="7"/>
      <c r="K93" s="8">
        <f t="shared" si="5"/>
        <v>9.9199999999999997E-2</v>
      </c>
    </row>
    <row r="94" spans="2:11" x14ac:dyDescent="0.2">
      <c r="B94">
        <f>+Pharmacy!A89</f>
        <v>201</v>
      </c>
      <c r="C94" t="str">
        <f>+Pharmacy!B89</f>
        <v>ST FRANCIS COMMUNITY HOSPITAL</v>
      </c>
      <c r="D94" s="6">
        <f>ROUND(+Pharmacy!S89,0)</f>
        <v>86635807</v>
      </c>
      <c r="E94" s="6">
        <f>ROUND(+Pharmacy!V89,0)</f>
        <v>16708</v>
      </c>
      <c r="F94" s="7">
        <f t="shared" si="3"/>
        <v>5185.29</v>
      </c>
      <c r="G94" s="6">
        <f>ROUND(+Pharmacy!S191,0)</f>
        <v>92452565</v>
      </c>
      <c r="H94" s="6">
        <f>ROUND(+Pharmacy!V191,0)</f>
        <v>15975</v>
      </c>
      <c r="I94" s="7">
        <f t="shared" si="4"/>
        <v>5787.33</v>
      </c>
      <c r="J94" s="7"/>
      <c r="K94" s="8">
        <f t="shared" si="5"/>
        <v>0.11609999999999999</v>
      </c>
    </row>
    <row r="95" spans="2:11" x14ac:dyDescent="0.2">
      <c r="B95">
        <f>+Pharmacy!A90</f>
        <v>202</v>
      </c>
      <c r="C95" t="str">
        <f>+Pharmacy!B90</f>
        <v>REGIONAL HOSPITAL</v>
      </c>
      <c r="D95" s="6">
        <f>ROUND(+Pharmacy!S90,0)</f>
        <v>7041788</v>
      </c>
      <c r="E95" s="6">
        <f>ROUND(+Pharmacy!V90,0)</f>
        <v>694</v>
      </c>
      <c r="F95" s="7">
        <f t="shared" si="3"/>
        <v>10146.67</v>
      </c>
      <c r="G95" s="6">
        <f>ROUND(+Pharmacy!S192,0)</f>
        <v>8677000</v>
      </c>
      <c r="H95" s="6">
        <f>ROUND(+Pharmacy!V192,0)</f>
        <v>707</v>
      </c>
      <c r="I95" s="7">
        <f t="shared" si="4"/>
        <v>12272.98</v>
      </c>
      <c r="J95" s="7"/>
      <c r="K95" s="8">
        <f t="shared" si="5"/>
        <v>0.20960000000000001</v>
      </c>
    </row>
    <row r="96" spans="2:11" x14ac:dyDescent="0.2">
      <c r="B96">
        <f>+Pharmacy!A91</f>
        <v>204</v>
      </c>
      <c r="C96" t="str">
        <f>+Pharmacy!B91</f>
        <v>SEATTLE CANCER CARE ALLIANCE</v>
      </c>
      <c r="D96" s="6">
        <f>ROUND(+Pharmacy!S91,0)</f>
        <v>163797654</v>
      </c>
      <c r="E96" s="6">
        <f>ROUND(+Pharmacy!V91,0)</f>
        <v>14038</v>
      </c>
      <c r="F96" s="7">
        <f t="shared" si="3"/>
        <v>11668.16</v>
      </c>
      <c r="G96" s="6">
        <f>ROUND(+Pharmacy!S193,0)</f>
        <v>195937330</v>
      </c>
      <c r="H96" s="6">
        <f>ROUND(+Pharmacy!V193,0)</f>
        <v>13817</v>
      </c>
      <c r="I96" s="7">
        <f t="shared" si="4"/>
        <v>14180.89</v>
      </c>
      <c r="J96" s="7"/>
      <c r="K96" s="8">
        <f t="shared" si="5"/>
        <v>0.21529999999999999</v>
      </c>
    </row>
    <row r="97" spans="2:11" x14ac:dyDescent="0.2">
      <c r="B97">
        <f>+Pharmacy!A92</f>
        <v>205</v>
      </c>
      <c r="C97" t="str">
        <f>+Pharmacy!B92</f>
        <v>WENATCHEE VALLEY HOSPITAL</v>
      </c>
      <c r="D97" s="6">
        <f>ROUND(+Pharmacy!S92,0)</f>
        <v>0</v>
      </c>
      <c r="E97" s="6">
        <f>ROUND(+Pharmacy!V92,0)</f>
        <v>0</v>
      </c>
      <c r="F97" s="7" t="str">
        <f t="shared" si="3"/>
        <v/>
      </c>
      <c r="G97" s="6">
        <f>ROUND(+Pharmacy!S194,0)</f>
        <v>4187649</v>
      </c>
      <c r="H97" s="6">
        <f>ROUND(+Pharmacy!V194,0)</f>
        <v>12549</v>
      </c>
      <c r="I97" s="7">
        <f t="shared" si="4"/>
        <v>333.7</v>
      </c>
      <c r="J97" s="7"/>
      <c r="K97" s="8" t="str">
        <f t="shared" si="5"/>
        <v/>
      </c>
    </row>
    <row r="98" spans="2:11" x14ac:dyDescent="0.2">
      <c r="B98">
        <f>+Pharmacy!A93</f>
        <v>206</v>
      </c>
      <c r="C98" t="str">
        <f>+Pharmacy!B93</f>
        <v>PEACEHEALTH UNITED GENERAL MEDICAL CENTER</v>
      </c>
      <c r="D98" s="6">
        <f>ROUND(+Pharmacy!S93,0)</f>
        <v>11346297</v>
      </c>
      <c r="E98" s="6">
        <f>ROUND(+Pharmacy!V93,0)</f>
        <v>3520</v>
      </c>
      <c r="F98" s="7">
        <f t="shared" si="3"/>
        <v>3223.38</v>
      </c>
      <c r="G98" s="6">
        <f>ROUND(+Pharmacy!S195,0)</f>
        <v>13776634</v>
      </c>
      <c r="H98" s="6">
        <f>ROUND(+Pharmacy!V195,0)</f>
        <v>3615</v>
      </c>
      <c r="I98" s="7">
        <f t="shared" si="4"/>
        <v>3810.96</v>
      </c>
      <c r="J98" s="7"/>
      <c r="K98" s="8">
        <f t="shared" si="5"/>
        <v>0.18229999999999999</v>
      </c>
    </row>
    <row r="99" spans="2:11" x14ac:dyDescent="0.2">
      <c r="B99">
        <f>+Pharmacy!A94</f>
        <v>207</v>
      </c>
      <c r="C99" t="str">
        <f>+Pharmacy!B94</f>
        <v>SKAGIT VALLEY HOSPITAL</v>
      </c>
      <c r="D99" s="6">
        <f>ROUND(+Pharmacy!S94,0)</f>
        <v>48873164</v>
      </c>
      <c r="E99" s="6">
        <f>ROUND(+Pharmacy!V94,0)</f>
        <v>21062</v>
      </c>
      <c r="F99" s="7">
        <f t="shared" si="3"/>
        <v>2320.44</v>
      </c>
      <c r="G99" s="6">
        <f>ROUND(+Pharmacy!S196,0)</f>
        <v>51133820</v>
      </c>
      <c r="H99" s="6">
        <f>ROUND(+Pharmacy!V196,0)</f>
        <v>20806</v>
      </c>
      <c r="I99" s="7">
        <f t="shared" si="4"/>
        <v>2457.65</v>
      </c>
      <c r="J99" s="7"/>
      <c r="K99" s="8">
        <f t="shared" si="5"/>
        <v>5.91E-2</v>
      </c>
    </row>
    <row r="100" spans="2:11" x14ac:dyDescent="0.2">
      <c r="B100">
        <f>+Pharmacy!A95</f>
        <v>208</v>
      </c>
      <c r="C100" t="str">
        <f>+Pharmacy!B95</f>
        <v>LEGACY SALMON CREEK HOSPITAL</v>
      </c>
      <c r="D100" s="6">
        <f>ROUND(+Pharmacy!S95,0)</f>
        <v>34568251</v>
      </c>
      <c r="E100" s="6">
        <f>ROUND(+Pharmacy!V95,0)</f>
        <v>18153</v>
      </c>
      <c r="F100" s="7">
        <f t="shared" si="3"/>
        <v>1904.27</v>
      </c>
      <c r="G100" s="6">
        <f>ROUND(+Pharmacy!S197,0)</f>
        <v>39810062</v>
      </c>
      <c r="H100" s="6">
        <f>ROUND(+Pharmacy!V197,0)</f>
        <v>18334</v>
      </c>
      <c r="I100" s="7">
        <f t="shared" si="4"/>
        <v>2171.38</v>
      </c>
      <c r="J100" s="7"/>
      <c r="K100" s="8">
        <f t="shared" si="5"/>
        <v>0.14030000000000001</v>
      </c>
    </row>
    <row r="101" spans="2:11" x14ac:dyDescent="0.2">
      <c r="B101">
        <f>+Pharmacy!A96</f>
        <v>209</v>
      </c>
      <c r="C101" t="str">
        <f>+Pharmacy!B96</f>
        <v>ST ANTHONY HOSPITAL</v>
      </c>
      <c r="D101" s="6">
        <f>ROUND(+Pharmacy!S96,0)</f>
        <v>53428473</v>
      </c>
      <c r="E101" s="6">
        <f>ROUND(+Pharmacy!V96,0)</f>
        <v>9478</v>
      </c>
      <c r="F101" s="7">
        <f t="shared" si="3"/>
        <v>5637.1</v>
      </c>
      <c r="G101" s="6">
        <f>ROUND(+Pharmacy!S198,0)</f>
        <v>60929847</v>
      </c>
      <c r="H101" s="6">
        <f>ROUND(+Pharmacy!V198,0)</f>
        <v>9231</v>
      </c>
      <c r="I101" s="7">
        <f t="shared" si="4"/>
        <v>6600.57</v>
      </c>
      <c r="J101" s="7"/>
      <c r="K101" s="8">
        <f t="shared" si="5"/>
        <v>0.1709</v>
      </c>
    </row>
    <row r="102" spans="2:11" x14ac:dyDescent="0.2">
      <c r="B102">
        <f>+Pharmacy!A97</f>
        <v>210</v>
      </c>
      <c r="C102" t="str">
        <f>+Pharmacy!B97</f>
        <v>SWEDISH MEDICAL CENTER - ISSAQUAH CAMPUS</v>
      </c>
      <c r="D102" s="6">
        <f>ROUND(+Pharmacy!S97,0)</f>
        <v>28400209</v>
      </c>
      <c r="E102" s="6">
        <f>ROUND(+Pharmacy!V97,0)</f>
        <v>10561</v>
      </c>
      <c r="F102" s="7">
        <f t="shared" si="3"/>
        <v>2689.16</v>
      </c>
      <c r="G102" s="6">
        <f>ROUND(+Pharmacy!S199,0)</f>
        <v>33666534</v>
      </c>
      <c r="H102" s="6">
        <f>ROUND(+Pharmacy!V199,0)</f>
        <v>12277</v>
      </c>
      <c r="I102" s="7">
        <f t="shared" si="4"/>
        <v>2742.24</v>
      </c>
      <c r="J102" s="7"/>
      <c r="K102" s="8">
        <f t="shared" si="5"/>
        <v>1.9699999999999999E-2</v>
      </c>
    </row>
    <row r="103" spans="2:11" x14ac:dyDescent="0.2">
      <c r="B103">
        <f>+Pharmacy!A98</f>
        <v>211</v>
      </c>
      <c r="C103" t="str">
        <f>+Pharmacy!B98</f>
        <v>PEACEHEALTH PEACE ISLAND MEDICAL CENTER</v>
      </c>
      <c r="D103" s="6">
        <f>ROUND(+Pharmacy!S98,0)</f>
        <v>0</v>
      </c>
      <c r="E103" s="6">
        <f>ROUND(+Pharmacy!V98,0)</f>
        <v>0</v>
      </c>
      <c r="F103" s="7" t="str">
        <f t="shared" si="3"/>
        <v/>
      </c>
      <c r="G103" s="6">
        <f>ROUND(+Pharmacy!S200,0)</f>
        <v>348769</v>
      </c>
      <c r="H103" s="6">
        <f>ROUND(+Pharmacy!V200,0)</f>
        <v>433</v>
      </c>
      <c r="I103" s="7">
        <f t="shared" si="4"/>
        <v>805.47</v>
      </c>
      <c r="J103" s="7"/>
      <c r="K103" s="8" t="str">
        <f t="shared" si="5"/>
        <v/>
      </c>
    </row>
    <row r="104" spans="2:11" x14ac:dyDescent="0.2">
      <c r="B104">
        <f>+Pharmacy!A99</f>
        <v>904</v>
      </c>
      <c r="C104" t="str">
        <f>+Pharmacy!B99</f>
        <v>BHC FAIRFAX HOSPITAL</v>
      </c>
      <c r="D104" s="6">
        <f>ROUND(+Pharmacy!S99,0)</f>
        <v>0</v>
      </c>
      <c r="E104" s="6">
        <f>ROUND(+Pharmacy!V99,0)</f>
        <v>2399</v>
      </c>
      <c r="F104" s="7" t="str">
        <f t="shared" si="3"/>
        <v/>
      </c>
      <c r="G104" s="6">
        <f>ROUND(+Pharmacy!S201,0)</f>
        <v>0</v>
      </c>
      <c r="H104" s="6">
        <f>ROUND(+Pharmacy!V201,0)</f>
        <v>2354</v>
      </c>
      <c r="I104" s="7" t="str">
        <f t="shared" si="4"/>
        <v/>
      </c>
      <c r="J104" s="7"/>
      <c r="K104" s="8" t="str">
        <f t="shared" si="5"/>
        <v/>
      </c>
    </row>
    <row r="105" spans="2:11" x14ac:dyDescent="0.2">
      <c r="B105">
        <f>+Pharmacy!A100</f>
        <v>915</v>
      </c>
      <c r="C105" t="str">
        <f>+Pharmacy!B100</f>
        <v>LOURDES COUNSELING CENTER</v>
      </c>
      <c r="D105" s="6">
        <f>ROUND(+Pharmacy!S100,0)</f>
        <v>954640</v>
      </c>
      <c r="E105" s="6">
        <f>ROUND(+Pharmacy!V100,0)</f>
        <v>846</v>
      </c>
      <c r="F105" s="7">
        <f t="shared" si="3"/>
        <v>1128.42</v>
      </c>
      <c r="G105" s="6">
        <f>ROUND(+Pharmacy!S202,0)</f>
        <v>1070581</v>
      </c>
      <c r="H105" s="6">
        <f>ROUND(+Pharmacy!V202,0)</f>
        <v>744</v>
      </c>
      <c r="I105" s="7">
        <f t="shared" si="4"/>
        <v>1438.95</v>
      </c>
      <c r="J105" s="7"/>
      <c r="K105" s="8">
        <f t="shared" si="5"/>
        <v>0.2752</v>
      </c>
    </row>
    <row r="106" spans="2:11" x14ac:dyDescent="0.2">
      <c r="B106">
        <f>+Pharmacy!A101</f>
        <v>919</v>
      </c>
      <c r="C106" t="str">
        <f>+Pharmacy!B101</f>
        <v>NAVOS</v>
      </c>
      <c r="D106" s="6">
        <f>ROUND(+Pharmacy!S101,0)</f>
        <v>0</v>
      </c>
      <c r="E106" s="6">
        <f>ROUND(+Pharmacy!V101,0)</f>
        <v>962</v>
      </c>
      <c r="F106" s="7" t="str">
        <f t="shared" si="3"/>
        <v/>
      </c>
      <c r="G106" s="6">
        <f>ROUND(+Pharmacy!S203,0)</f>
        <v>0</v>
      </c>
      <c r="H106" s="6">
        <f>ROUND(+Pharmacy!V203,0)</f>
        <v>1090</v>
      </c>
      <c r="I106" s="7" t="str">
        <f t="shared" si="4"/>
        <v/>
      </c>
      <c r="J106" s="7"/>
      <c r="K106" s="8" t="str">
        <f t="shared" si="5"/>
        <v/>
      </c>
    </row>
    <row r="107" spans="2:11" x14ac:dyDescent="0.2">
      <c r="B107">
        <f>+Pharmacy!A102</f>
        <v>921</v>
      </c>
      <c r="C107" t="str">
        <f>+Pharmacy!B102</f>
        <v>Cascade Behavioral Health</v>
      </c>
      <c r="D107" s="6">
        <f>ROUND(+Pharmacy!S102,0)</f>
        <v>0</v>
      </c>
      <c r="E107" s="6">
        <f>ROUND(+Pharmacy!V102,0)</f>
        <v>0</v>
      </c>
      <c r="F107" s="7" t="str">
        <f t="shared" si="3"/>
        <v/>
      </c>
      <c r="G107" s="6">
        <f>ROUND(+Pharmacy!S204,0)</f>
        <v>0</v>
      </c>
      <c r="H107" s="6">
        <f>ROUND(+Pharmacy!V204,0)</f>
        <v>93</v>
      </c>
      <c r="I107" s="7" t="str">
        <f t="shared" si="4"/>
        <v/>
      </c>
      <c r="J107" s="7"/>
      <c r="K107" s="8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7"/>
  <sheetViews>
    <sheetView zoomScale="75" workbookViewId="0">
      <selection activeCell="A11" sqref="A11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9.88671875" bestFit="1" customWidth="1"/>
    <col min="5" max="5" width="7.88671875" bestFit="1" customWidth="1"/>
    <col min="6" max="6" width="10.88671875" bestFit="1" customWidth="1"/>
    <col min="7" max="7" width="9.88671875" bestFit="1" customWidth="1"/>
    <col min="8" max="8" width="7.88671875" bestFit="1" customWidth="1"/>
    <col min="9" max="9" width="10.88671875" bestFit="1" customWidth="1"/>
    <col min="10" max="10" width="2.6640625" customWidth="1"/>
    <col min="11" max="11" width="8.109375" bestFit="1" customWidth="1"/>
  </cols>
  <sheetData>
    <row r="1" spans="1:11" x14ac:dyDescent="0.2">
      <c r="A1" s="3" t="s">
        <v>33</v>
      </c>
      <c r="B1" s="4"/>
      <c r="C1" s="4"/>
      <c r="D1" s="4"/>
      <c r="E1" s="4"/>
      <c r="F1" s="4"/>
      <c r="G1" s="4"/>
      <c r="H1" s="4"/>
      <c r="I1" s="4"/>
      <c r="J1" s="4"/>
    </row>
    <row r="2" spans="1:11" x14ac:dyDescent="0.2">
      <c r="A2" s="4"/>
      <c r="B2" s="4"/>
      <c r="C2" s="4"/>
      <c r="D2" s="4"/>
      <c r="E2" s="4"/>
      <c r="F2" s="3"/>
      <c r="G2" s="4"/>
      <c r="H2" s="4"/>
      <c r="I2" s="4"/>
      <c r="J2" s="4"/>
      <c r="K2" s="2" t="s">
        <v>42</v>
      </c>
    </row>
    <row r="3" spans="1:11" x14ac:dyDescent="0.2">
      <c r="A3" s="4"/>
      <c r="B3" s="4"/>
      <c r="C3" s="4"/>
      <c r="D3" s="4"/>
      <c r="E3" s="4"/>
      <c r="F3" s="3"/>
      <c r="G3" s="4"/>
      <c r="H3" s="4"/>
      <c r="I3" s="4"/>
      <c r="J3" s="4"/>
      <c r="K3">
        <v>298</v>
      </c>
    </row>
    <row r="4" spans="1:11" x14ac:dyDescent="0.2">
      <c r="A4" s="3" t="s">
        <v>43</v>
      </c>
      <c r="B4" s="4"/>
      <c r="C4" s="4"/>
      <c r="D4" s="5"/>
      <c r="E4" s="4"/>
      <c r="F4" s="4"/>
      <c r="G4" s="4"/>
      <c r="H4" s="4"/>
      <c r="I4" s="4"/>
      <c r="J4" s="4"/>
    </row>
    <row r="5" spans="1:11" x14ac:dyDescent="0.2">
      <c r="A5" s="3" t="s">
        <v>46</v>
      </c>
      <c r="B5" s="4"/>
      <c r="C5" s="4"/>
      <c r="D5" s="4"/>
      <c r="E5" s="4"/>
      <c r="F5" s="4"/>
      <c r="G5" s="4"/>
      <c r="H5" s="4"/>
      <c r="I5" s="4"/>
      <c r="J5" s="4"/>
    </row>
    <row r="7" spans="1:11" x14ac:dyDescent="0.2">
      <c r="E7" s="21">
        <f>ROUND(+Pharmacy!D5,0)</f>
        <v>2012</v>
      </c>
      <c r="F7" s="2">
        <f>+E7</f>
        <v>2012</v>
      </c>
      <c r="G7" s="2"/>
      <c r="H7" s="1">
        <f>+F7+1</f>
        <v>2013</v>
      </c>
      <c r="I7" s="2">
        <f>+H7</f>
        <v>2013</v>
      </c>
    </row>
    <row r="8" spans="1:11" x14ac:dyDescent="0.2">
      <c r="A8" s="2"/>
      <c r="B8" s="2"/>
      <c r="C8" s="2"/>
      <c r="F8" s="1" t="s">
        <v>2</v>
      </c>
      <c r="I8" s="1" t="s">
        <v>2</v>
      </c>
      <c r="J8" s="1"/>
      <c r="K8" s="2" t="s">
        <v>72</v>
      </c>
    </row>
    <row r="9" spans="1:11" x14ac:dyDescent="0.2">
      <c r="A9" s="2"/>
      <c r="B9" s="2" t="s">
        <v>40</v>
      </c>
      <c r="C9" s="2" t="s">
        <v>41</v>
      </c>
      <c r="D9" s="1" t="s">
        <v>10</v>
      </c>
      <c r="E9" s="1" t="s">
        <v>34</v>
      </c>
      <c r="F9" s="1" t="s">
        <v>35</v>
      </c>
      <c r="G9" s="1" t="s">
        <v>10</v>
      </c>
      <c r="H9" s="1" t="s">
        <v>34</v>
      </c>
      <c r="I9" s="1" t="s">
        <v>35</v>
      </c>
      <c r="J9" s="1"/>
      <c r="K9" s="2" t="s">
        <v>73</v>
      </c>
    </row>
    <row r="10" spans="1:11" x14ac:dyDescent="0.2">
      <c r="B10">
        <f>+Pharmacy!A5</f>
        <v>1</v>
      </c>
      <c r="C10" t="str">
        <f>+Pharmacy!B5</f>
        <v>SWEDISH MEDICAL CENTER - FIRST HILL</v>
      </c>
      <c r="D10" s="6">
        <f>ROUND(+Pharmacy!G5,0)</f>
        <v>11269714</v>
      </c>
      <c r="E10" s="7">
        <f>ROUND(+Pharmacy!E5,2)</f>
        <v>114.87</v>
      </c>
      <c r="F10" s="7">
        <f>IF(D10=0,"",IF(E10=0,"",ROUND(D10/E10,2)))</f>
        <v>98108.42</v>
      </c>
      <c r="G10" s="6">
        <f>ROUND(+Pharmacy!G107,0)</f>
        <v>12601458</v>
      </c>
      <c r="H10" s="7">
        <f>ROUND(+Pharmacy!E107,2)</f>
        <v>122.99</v>
      </c>
      <c r="I10" s="7">
        <f>IF(G10=0,"",IF(H10=0,"",ROUND(G10/H10,2)))</f>
        <v>102459.21</v>
      </c>
      <c r="J10" s="7"/>
      <c r="K10" s="8">
        <f>IF(D10=0,"",IF(E10=0,"",IF(G10=0,"",IF(H10=0,"",ROUND(I10/F10-1,4)))))</f>
        <v>4.4299999999999999E-2</v>
      </c>
    </row>
    <row r="11" spans="1:11" x14ac:dyDescent="0.2">
      <c r="B11">
        <f>+Pharmacy!A6</f>
        <v>3</v>
      </c>
      <c r="C11" t="str">
        <f>+Pharmacy!B6</f>
        <v>SWEDISH MEDICAL CENTER - CHERRY HILL</v>
      </c>
      <c r="D11" s="6">
        <f>ROUND(+Pharmacy!G6,0)</f>
        <v>2931019</v>
      </c>
      <c r="E11" s="7">
        <f>ROUND(+Pharmacy!E6,2)</f>
        <v>28</v>
      </c>
      <c r="F11" s="7">
        <f t="shared" ref="F11:F74" si="0">IF(D11=0,"",IF(E11=0,"",ROUND(D11/E11,2)))</f>
        <v>104679.25</v>
      </c>
      <c r="G11" s="6">
        <f>ROUND(+Pharmacy!G108,0)</f>
        <v>3640959</v>
      </c>
      <c r="H11" s="7">
        <f>ROUND(+Pharmacy!E108,2)</f>
        <v>35.28</v>
      </c>
      <c r="I11" s="7">
        <f t="shared" ref="I11:I74" si="1">IF(G11=0,"",IF(H11=0,"",ROUND(G11/H11,2)))</f>
        <v>103201.79</v>
      </c>
      <c r="J11" s="7"/>
      <c r="K11" s="8">
        <f t="shared" ref="K11:K74" si="2">IF(D11=0,"",IF(E11=0,"",IF(G11=0,"",IF(H11=0,"",ROUND(I11/F11-1,4)))))</f>
        <v>-1.41E-2</v>
      </c>
    </row>
    <row r="12" spans="1:11" x14ac:dyDescent="0.2">
      <c r="B12">
        <f>+Pharmacy!A7</f>
        <v>8</v>
      </c>
      <c r="C12" t="str">
        <f>+Pharmacy!B7</f>
        <v>KLICKITAT VALLEY HEALTH</v>
      </c>
      <c r="D12" s="6">
        <f>ROUND(+Pharmacy!G7,0)</f>
        <v>75960</v>
      </c>
      <c r="E12" s="7">
        <f>ROUND(+Pharmacy!E7,2)</f>
        <v>1</v>
      </c>
      <c r="F12" s="7">
        <f t="shared" si="0"/>
        <v>75960</v>
      </c>
      <c r="G12" s="6">
        <f>ROUND(+Pharmacy!G109,0)</f>
        <v>21335</v>
      </c>
      <c r="H12" s="7">
        <f>ROUND(+Pharmacy!E109,2)</f>
        <v>0.57999999999999996</v>
      </c>
      <c r="I12" s="7">
        <f t="shared" si="1"/>
        <v>36784.480000000003</v>
      </c>
      <c r="J12" s="7"/>
      <c r="K12" s="8">
        <f t="shared" si="2"/>
        <v>-0.51570000000000005</v>
      </c>
    </row>
    <row r="13" spans="1:11" x14ac:dyDescent="0.2">
      <c r="B13">
        <f>+Pharmacy!A8</f>
        <v>10</v>
      </c>
      <c r="C13" t="str">
        <f>+Pharmacy!B8</f>
        <v>VIRGINIA MASON MEDICAL CENTER</v>
      </c>
      <c r="D13" s="6">
        <f>ROUND(+Pharmacy!G8,0)</f>
        <v>6251254</v>
      </c>
      <c r="E13" s="7">
        <f>ROUND(+Pharmacy!E8,2)</f>
        <v>67.19</v>
      </c>
      <c r="F13" s="7">
        <f t="shared" si="0"/>
        <v>93038.46</v>
      </c>
      <c r="G13" s="6">
        <f>ROUND(+Pharmacy!G110,0)</f>
        <v>6595696</v>
      </c>
      <c r="H13" s="7">
        <f>ROUND(+Pharmacy!E110,2)</f>
        <v>70.489999999999995</v>
      </c>
      <c r="I13" s="7">
        <f t="shared" si="1"/>
        <v>93569.24</v>
      </c>
      <c r="J13" s="7"/>
      <c r="K13" s="8">
        <f t="shared" si="2"/>
        <v>5.7000000000000002E-3</v>
      </c>
    </row>
    <row r="14" spans="1:11" x14ac:dyDescent="0.2">
      <c r="B14">
        <f>+Pharmacy!A9</f>
        <v>14</v>
      </c>
      <c r="C14" t="str">
        <f>+Pharmacy!B9</f>
        <v>SEATTLE CHILDRENS HOSPITAL</v>
      </c>
      <c r="D14" s="6">
        <f>ROUND(+Pharmacy!G9,0)</f>
        <v>10535722</v>
      </c>
      <c r="E14" s="7">
        <f>ROUND(+Pharmacy!E9,2)</f>
        <v>119.89</v>
      </c>
      <c r="F14" s="7">
        <f t="shared" si="0"/>
        <v>87878.24</v>
      </c>
      <c r="G14" s="6">
        <f>ROUND(+Pharmacy!G111,0)</f>
        <v>12389034</v>
      </c>
      <c r="H14" s="7">
        <f>ROUND(+Pharmacy!E111,2)</f>
        <v>138.08000000000001</v>
      </c>
      <c r="I14" s="7">
        <f t="shared" si="1"/>
        <v>89723.6</v>
      </c>
      <c r="J14" s="7"/>
      <c r="K14" s="8">
        <f t="shared" si="2"/>
        <v>2.1000000000000001E-2</v>
      </c>
    </row>
    <row r="15" spans="1:11" x14ac:dyDescent="0.2">
      <c r="B15">
        <f>+Pharmacy!A10</f>
        <v>20</v>
      </c>
      <c r="C15" t="str">
        <f>+Pharmacy!B10</f>
        <v>GROUP HEALTH CENTRAL HOSPITAL</v>
      </c>
      <c r="D15" s="6">
        <f>ROUND(+Pharmacy!G10,0)</f>
        <v>0</v>
      </c>
      <c r="E15" s="7">
        <f>ROUND(+Pharmacy!E10,2)</f>
        <v>0</v>
      </c>
      <c r="F15" s="7" t="str">
        <f t="shared" si="0"/>
        <v/>
      </c>
      <c r="G15" s="6">
        <f>ROUND(+Pharmacy!G112,0)</f>
        <v>0</v>
      </c>
      <c r="H15" s="7">
        <f>ROUND(+Pharmacy!E112,2)</f>
        <v>0</v>
      </c>
      <c r="I15" s="7" t="str">
        <f t="shared" si="1"/>
        <v/>
      </c>
      <c r="J15" s="7"/>
      <c r="K15" s="8" t="str">
        <f t="shared" si="2"/>
        <v/>
      </c>
    </row>
    <row r="16" spans="1:11" x14ac:dyDescent="0.2">
      <c r="B16">
        <f>+Pharmacy!A11</f>
        <v>21</v>
      </c>
      <c r="C16" t="str">
        <f>+Pharmacy!B11</f>
        <v>NEWPORT HOSPITAL AND HEALTH SERVICES</v>
      </c>
      <c r="D16" s="6">
        <f>ROUND(+Pharmacy!G11,0)</f>
        <v>147319</v>
      </c>
      <c r="E16" s="7">
        <f>ROUND(+Pharmacy!E11,2)</f>
        <v>1.79</v>
      </c>
      <c r="F16" s="7">
        <f t="shared" si="0"/>
        <v>82301.119999999995</v>
      </c>
      <c r="G16" s="6">
        <f>ROUND(+Pharmacy!G113,0)</f>
        <v>144178</v>
      </c>
      <c r="H16" s="7">
        <f>ROUND(+Pharmacy!E113,2)</f>
        <v>1.75</v>
      </c>
      <c r="I16" s="7">
        <f t="shared" si="1"/>
        <v>82387.429999999993</v>
      </c>
      <c r="J16" s="7"/>
      <c r="K16" s="8">
        <f t="shared" si="2"/>
        <v>1E-3</v>
      </c>
    </row>
    <row r="17" spans="2:11" x14ac:dyDescent="0.2">
      <c r="B17">
        <f>+Pharmacy!A12</f>
        <v>22</v>
      </c>
      <c r="C17" t="str">
        <f>+Pharmacy!B12</f>
        <v>LOURDES MEDICAL CENTER</v>
      </c>
      <c r="D17" s="6">
        <f>ROUND(+Pharmacy!G12,0)</f>
        <v>758597</v>
      </c>
      <c r="E17" s="7">
        <f>ROUND(+Pharmacy!E12,2)</f>
        <v>8.09</v>
      </c>
      <c r="F17" s="7">
        <f t="shared" si="0"/>
        <v>93769.72</v>
      </c>
      <c r="G17" s="6">
        <f>ROUND(+Pharmacy!G114,0)</f>
        <v>795684</v>
      </c>
      <c r="H17" s="7">
        <f>ROUND(+Pharmacy!E114,2)</f>
        <v>8.76</v>
      </c>
      <c r="I17" s="7">
        <f t="shared" si="1"/>
        <v>90831.51</v>
      </c>
      <c r="J17" s="7"/>
      <c r="K17" s="8">
        <f t="shared" si="2"/>
        <v>-3.1300000000000001E-2</v>
      </c>
    </row>
    <row r="18" spans="2:11" x14ac:dyDescent="0.2">
      <c r="B18">
        <f>+Pharmacy!A13</f>
        <v>23</v>
      </c>
      <c r="C18" t="str">
        <f>+Pharmacy!B13</f>
        <v>THREE RIVERS HOSPITAL</v>
      </c>
      <c r="D18" s="6">
        <f>ROUND(+Pharmacy!G13,0)</f>
        <v>154440</v>
      </c>
      <c r="E18" s="7">
        <f>ROUND(+Pharmacy!E13,2)</f>
        <v>2.06</v>
      </c>
      <c r="F18" s="7">
        <f t="shared" si="0"/>
        <v>74970.87</v>
      </c>
      <c r="G18" s="6">
        <f>ROUND(+Pharmacy!G115,0)</f>
        <v>155684</v>
      </c>
      <c r="H18" s="7">
        <f>ROUND(+Pharmacy!E115,2)</f>
        <v>2.02</v>
      </c>
      <c r="I18" s="7">
        <f t="shared" si="1"/>
        <v>77071.289999999994</v>
      </c>
      <c r="J18" s="7"/>
      <c r="K18" s="8">
        <f t="shared" si="2"/>
        <v>2.8000000000000001E-2</v>
      </c>
    </row>
    <row r="19" spans="2:11" x14ac:dyDescent="0.2">
      <c r="B19">
        <f>+Pharmacy!A14</f>
        <v>26</v>
      </c>
      <c r="C19" t="str">
        <f>+Pharmacy!B14</f>
        <v>PEACEHEALTH ST JOHN MEDICAL CENTER</v>
      </c>
      <c r="D19" s="6">
        <f>ROUND(+Pharmacy!G14,0)</f>
        <v>2864197</v>
      </c>
      <c r="E19" s="7">
        <f>ROUND(+Pharmacy!E14,2)</f>
        <v>34.35</v>
      </c>
      <c r="F19" s="7">
        <f t="shared" si="0"/>
        <v>83382.740000000005</v>
      </c>
      <c r="G19" s="6">
        <f>ROUND(+Pharmacy!G116,0)</f>
        <v>2783075</v>
      </c>
      <c r="H19" s="7">
        <f>ROUND(+Pharmacy!E116,2)</f>
        <v>32.729999999999997</v>
      </c>
      <c r="I19" s="7">
        <f t="shared" si="1"/>
        <v>85031.32</v>
      </c>
      <c r="J19" s="7"/>
      <c r="K19" s="8">
        <f t="shared" si="2"/>
        <v>1.9800000000000002E-2</v>
      </c>
    </row>
    <row r="20" spans="2:11" x14ac:dyDescent="0.2">
      <c r="B20">
        <f>+Pharmacy!A15</f>
        <v>29</v>
      </c>
      <c r="C20" t="str">
        <f>+Pharmacy!B15</f>
        <v>HARBORVIEW MEDICAL CENTER</v>
      </c>
      <c r="D20" s="6">
        <f>ROUND(+Pharmacy!G15,0)</f>
        <v>17239104</v>
      </c>
      <c r="E20" s="7">
        <f>ROUND(+Pharmacy!E15,2)</f>
        <v>220.44</v>
      </c>
      <c r="F20" s="7">
        <f t="shared" si="0"/>
        <v>78203.16</v>
      </c>
      <c r="G20" s="6">
        <f>ROUND(+Pharmacy!G117,0)</f>
        <v>18157573</v>
      </c>
      <c r="H20" s="7">
        <f>ROUND(+Pharmacy!E117,2)</f>
        <v>222.26</v>
      </c>
      <c r="I20" s="7">
        <f t="shared" si="1"/>
        <v>81695.19</v>
      </c>
      <c r="J20" s="7"/>
      <c r="K20" s="8">
        <f t="shared" si="2"/>
        <v>4.4699999999999997E-2</v>
      </c>
    </row>
    <row r="21" spans="2:11" x14ac:dyDescent="0.2">
      <c r="B21">
        <f>+Pharmacy!A16</f>
        <v>32</v>
      </c>
      <c r="C21" t="str">
        <f>+Pharmacy!B16</f>
        <v>ST JOSEPH MEDICAL CENTER</v>
      </c>
      <c r="D21" s="6">
        <f>ROUND(+Pharmacy!G16,0)</f>
        <v>8805422</v>
      </c>
      <c r="E21" s="7">
        <f>ROUND(+Pharmacy!E16,2)</f>
        <v>106.12</v>
      </c>
      <c r="F21" s="7">
        <f t="shared" si="0"/>
        <v>82976.08</v>
      </c>
      <c r="G21" s="6">
        <f>ROUND(+Pharmacy!G118,0)</f>
        <v>9423607</v>
      </c>
      <c r="H21" s="7">
        <f>ROUND(+Pharmacy!E118,2)</f>
        <v>110.1</v>
      </c>
      <c r="I21" s="7">
        <f t="shared" si="1"/>
        <v>85591.34</v>
      </c>
      <c r="J21" s="7"/>
      <c r="K21" s="8">
        <f t="shared" si="2"/>
        <v>3.15E-2</v>
      </c>
    </row>
    <row r="22" spans="2:11" x14ac:dyDescent="0.2">
      <c r="B22">
        <f>+Pharmacy!A17</f>
        <v>35</v>
      </c>
      <c r="C22" t="str">
        <f>+Pharmacy!B17</f>
        <v>ST ELIZABETH HOSPITAL</v>
      </c>
      <c r="D22" s="6">
        <f>ROUND(+Pharmacy!G17,0)</f>
        <v>443834</v>
      </c>
      <c r="E22" s="7">
        <f>ROUND(+Pharmacy!E17,2)</f>
        <v>3.75</v>
      </c>
      <c r="F22" s="7">
        <f t="shared" si="0"/>
        <v>118355.73</v>
      </c>
      <c r="G22" s="6">
        <f>ROUND(+Pharmacy!G119,0)</f>
        <v>426459</v>
      </c>
      <c r="H22" s="7">
        <f>ROUND(+Pharmacy!E119,2)</f>
        <v>4.1100000000000003</v>
      </c>
      <c r="I22" s="7">
        <f t="shared" si="1"/>
        <v>103761.31</v>
      </c>
      <c r="J22" s="7"/>
      <c r="K22" s="8">
        <f t="shared" si="2"/>
        <v>-0.12330000000000001</v>
      </c>
    </row>
    <row r="23" spans="2:11" x14ac:dyDescent="0.2">
      <c r="B23">
        <f>+Pharmacy!A18</f>
        <v>37</v>
      </c>
      <c r="C23" t="str">
        <f>+Pharmacy!B18</f>
        <v>DEACONESS HOSPITAL</v>
      </c>
      <c r="D23" s="6">
        <f>ROUND(+Pharmacy!G18,0)</f>
        <v>3004777</v>
      </c>
      <c r="E23" s="7">
        <f>ROUND(+Pharmacy!E18,2)</f>
        <v>37.700000000000003</v>
      </c>
      <c r="F23" s="7">
        <f t="shared" si="0"/>
        <v>79702.31</v>
      </c>
      <c r="G23" s="6">
        <f>ROUND(+Pharmacy!G120,0)</f>
        <v>2775503</v>
      </c>
      <c r="H23" s="7">
        <f>ROUND(+Pharmacy!E120,2)</f>
        <v>33.96</v>
      </c>
      <c r="I23" s="7">
        <f t="shared" si="1"/>
        <v>81728.59</v>
      </c>
      <c r="J23" s="7"/>
      <c r="K23" s="8">
        <f t="shared" si="2"/>
        <v>2.5399999999999999E-2</v>
      </c>
    </row>
    <row r="24" spans="2:11" x14ac:dyDescent="0.2">
      <c r="B24">
        <f>+Pharmacy!A19</f>
        <v>38</v>
      </c>
      <c r="C24" t="str">
        <f>+Pharmacy!B19</f>
        <v>OLYMPIC MEDICAL CENTER</v>
      </c>
      <c r="D24" s="6">
        <f>ROUND(+Pharmacy!G19,0)</f>
        <v>1364882</v>
      </c>
      <c r="E24" s="7">
        <f>ROUND(+Pharmacy!E19,2)</f>
        <v>16.260000000000002</v>
      </c>
      <c r="F24" s="7">
        <f t="shared" si="0"/>
        <v>83941.08</v>
      </c>
      <c r="G24" s="6">
        <f>ROUND(+Pharmacy!G121,0)</f>
        <v>1435109</v>
      </c>
      <c r="H24" s="7">
        <f>ROUND(+Pharmacy!E121,2)</f>
        <v>15.9</v>
      </c>
      <c r="I24" s="7">
        <f t="shared" si="1"/>
        <v>90258.43</v>
      </c>
      <c r="J24" s="7"/>
      <c r="K24" s="8">
        <f t="shared" si="2"/>
        <v>7.5300000000000006E-2</v>
      </c>
    </row>
    <row r="25" spans="2:11" x14ac:dyDescent="0.2">
      <c r="B25">
        <f>+Pharmacy!A20</f>
        <v>39</v>
      </c>
      <c r="C25" t="str">
        <f>+Pharmacy!B20</f>
        <v>TRIOS HEALTH</v>
      </c>
      <c r="D25" s="6">
        <f>ROUND(+Pharmacy!G20,0)</f>
        <v>1594900</v>
      </c>
      <c r="E25" s="7">
        <f>ROUND(+Pharmacy!E20,2)</f>
        <v>16.98</v>
      </c>
      <c r="F25" s="7">
        <f t="shared" si="0"/>
        <v>93928.15</v>
      </c>
      <c r="G25" s="6">
        <f>ROUND(+Pharmacy!G122,0)</f>
        <v>1588197</v>
      </c>
      <c r="H25" s="7">
        <f>ROUND(+Pharmacy!E122,2)</f>
        <v>16.98</v>
      </c>
      <c r="I25" s="7">
        <f t="shared" si="1"/>
        <v>93533.39</v>
      </c>
      <c r="J25" s="7"/>
      <c r="K25" s="8">
        <f t="shared" si="2"/>
        <v>-4.1999999999999997E-3</v>
      </c>
    </row>
    <row r="26" spans="2:11" x14ac:dyDescent="0.2">
      <c r="B26">
        <f>+Pharmacy!A21</f>
        <v>43</v>
      </c>
      <c r="C26" t="str">
        <f>+Pharmacy!B21</f>
        <v>WALLA WALLA GENERAL HOSPITAL</v>
      </c>
      <c r="D26" s="6">
        <f>ROUND(+Pharmacy!G21,0)</f>
        <v>0</v>
      </c>
      <c r="E26" s="7">
        <f>ROUND(+Pharmacy!E21,2)</f>
        <v>0</v>
      </c>
      <c r="F26" s="7" t="str">
        <f t="shared" si="0"/>
        <v/>
      </c>
      <c r="G26" s="6">
        <f>ROUND(+Pharmacy!G123,0)</f>
        <v>0</v>
      </c>
      <c r="H26" s="7">
        <f>ROUND(+Pharmacy!E123,2)</f>
        <v>0</v>
      </c>
      <c r="I26" s="7" t="str">
        <f t="shared" si="1"/>
        <v/>
      </c>
      <c r="J26" s="7"/>
      <c r="K26" s="8" t="str">
        <f t="shared" si="2"/>
        <v/>
      </c>
    </row>
    <row r="27" spans="2:11" x14ac:dyDescent="0.2">
      <c r="B27">
        <f>+Pharmacy!A22</f>
        <v>45</v>
      </c>
      <c r="C27" t="str">
        <f>+Pharmacy!B22</f>
        <v>COLUMBIA BASIN HOSPITAL</v>
      </c>
      <c r="D27" s="6">
        <f>ROUND(+Pharmacy!G22,0)</f>
        <v>0</v>
      </c>
      <c r="E27" s="7">
        <f>ROUND(+Pharmacy!E22,2)</f>
        <v>0</v>
      </c>
      <c r="F27" s="7" t="str">
        <f t="shared" si="0"/>
        <v/>
      </c>
      <c r="G27" s="6">
        <f>ROUND(+Pharmacy!G124,0)</f>
        <v>0</v>
      </c>
      <c r="H27" s="7">
        <f>ROUND(+Pharmacy!E124,2)</f>
        <v>0</v>
      </c>
      <c r="I27" s="7" t="str">
        <f t="shared" si="1"/>
        <v/>
      </c>
      <c r="J27" s="7"/>
      <c r="K27" s="8" t="str">
        <f t="shared" si="2"/>
        <v/>
      </c>
    </row>
    <row r="28" spans="2:11" x14ac:dyDescent="0.2">
      <c r="B28">
        <f>+Pharmacy!A23</f>
        <v>46</v>
      </c>
      <c r="C28" t="str">
        <f>+Pharmacy!B23</f>
        <v>PMH MEDICAL CENTER</v>
      </c>
      <c r="D28" s="6">
        <f>ROUND(+Pharmacy!G23,0)</f>
        <v>64472</v>
      </c>
      <c r="E28" s="7">
        <f>ROUND(+Pharmacy!E23,2)</f>
        <v>1.37</v>
      </c>
      <c r="F28" s="7">
        <f t="shared" si="0"/>
        <v>47059.85</v>
      </c>
      <c r="G28" s="6">
        <f>ROUND(+Pharmacy!G125,0)</f>
        <v>74929</v>
      </c>
      <c r="H28" s="7">
        <f>ROUND(+Pharmacy!E125,2)</f>
        <v>1.96</v>
      </c>
      <c r="I28" s="7">
        <f t="shared" si="1"/>
        <v>38229.08</v>
      </c>
      <c r="J28" s="7"/>
      <c r="K28" s="8">
        <f t="shared" si="2"/>
        <v>-0.18759999999999999</v>
      </c>
    </row>
    <row r="29" spans="2:11" x14ac:dyDescent="0.2">
      <c r="B29">
        <f>+Pharmacy!A24</f>
        <v>50</v>
      </c>
      <c r="C29" t="str">
        <f>+Pharmacy!B24</f>
        <v>PROVIDENCE ST MARY MEDICAL CENTER</v>
      </c>
      <c r="D29" s="6">
        <f>ROUND(+Pharmacy!G24,0)</f>
        <v>1692861</v>
      </c>
      <c r="E29" s="7">
        <f>ROUND(+Pharmacy!E24,2)</f>
        <v>19.850000000000001</v>
      </c>
      <c r="F29" s="7">
        <f t="shared" si="0"/>
        <v>85282.67</v>
      </c>
      <c r="G29" s="6">
        <f>ROUND(+Pharmacy!G126,0)</f>
        <v>1798147</v>
      </c>
      <c r="H29" s="7">
        <f>ROUND(+Pharmacy!E126,2)</f>
        <v>22.17</v>
      </c>
      <c r="I29" s="7">
        <f t="shared" si="1"/>
        <v>81107.22</v>
      </c>
      <c r="J29" s="7"/>
      <c r="K29" s="8">
        <f t="shared" si="2"/>
        <v>-4.9000000000000002E-2</v>
      </c>
    </row>
    <row r="30" spans="2:11" x14ac:dyDescent="0.2">
      <c r="B30">
        <f>+Pharmacy!A25</f>
        <v>54</v>
      </c>
      <c r="C30" t="str">
        <f>+Pharmacy!B25</f>
        <v>FORKS COMMUNITY HOSPITAL</v>
      </c>
      <c r="D30" s="6">
        <f>ROUND(+Pharmacy!G25,0)</f>
        <v>0</v>
      </c>
      <c r="E30" s="7">
        <f>ROUND(+Pharmacy!E25,2)</f>
        <v>0</v>
      </c>
      <c r="F30" s="7" t="str">
        <f t="shared" si="0"/>
        <v/>
      </c>
      <c r="G30" s="6">
        <f>ROUND(+Pharmacy!G127,0)</f>
        <v>0</v>
      </c>
      <c r="H30" s="7">
        <f>ROUND(+Pharmacy!E127,2)</f>
        <v>0</v>
      </c>
      <c r="I30" s="7" t="str">
        <f t="shared" si="1"/>
        <v/>
      </c>
      <c r="J30" s="7"/>
      <c r="K30" s="8" t="str">
        <f t="shared" si="2"/>
        <v/>
      </c>
    </row>
    <row r="31" spans="2:11" x14ac:dyDescent="0.2">
      <c r="B31">
        <f>+Pharmacy!A26</f>
        <v>56</v>
      </c>
      <c r="C31" t="str">
        <f>+Pharmacy!B26</f>
        <v>WILLAPA HARBOR HOSPITAL</v>
      </c>
      <c r="D31" s="6">
        <f>ROUND(+Pharmacy!G26,0)</f>
        <v>0</v>
      </c>
      <c r="E31" s="7">
        <f>ROUND(+Pharmacy!E26,2)</f>
        <v>0</v>
      </c>
      <c r="F31" s="7" t="str">
        <f t="shared" si="0"/>
        <v/>
      </c>
      <c r="G31" s="6">
        <f>ROUND(+Pharmacy!G128,0)</f>
        <v>33804</v>
      </c>
      <c r="H31" s="7">
        <f>ROUND(+Pharmacy!E128,2)</f>
        <v>0.23</v>
      </c>
      <c r="I31" s="7">
        <f t="shared" si="1"/>
        <v>146973.91</v>
      </c>
      <c r="J31" s="7"/>
      <c r="K31" s="8" t="str">
        <f t="shared" si="2"/>
        <v/>
      </c>
    </row>
    <row r="32" spans="2:11" x14ac:dyDescent="0.2">
      <c r="B32">
        <f>+Pharmacy!A27</f>
        <v>58</v>
      </c>
      <c r="C32" t="str">
        <f>+Pharmacy!B27</f>
        <v>YAKIMA VALLEY MEMORIAL HOSPITAL</v>
      </c>
      <c r="D32" s="6">
        <f>ROUND(+Pharmacy!G27,0)</f>
        <v>4388132</v>
      </c>
      <c r="E32" s="7">
        <f>ROUND(+Pharmacy!E27,2)</f>
        <v>63.13</v>
      </c>
      <c r="F32" s="7">
        <f t="shared" si="0"/>
        <v>69509.460000000006</v>
      </c>
      <c r="G32" s="6">
        <f>ROUND(+Pharmacy!G129,0)</f>
        <v>4703885</v>
      </c>
      <c r="H32" s="7">
        <f>ROUND(+Pharmacy!E129,2)</f>
        <v>68.67</v>
      </c>
      <c r="I32" s="7">
        <f t="shared" si="1"/>
        <v>68499.850000000006</v>
      </c>
      <c r="J32" s="7"/>
      <c r="K32" s="8">
        <f t="shared" si="2"/>
        <v>-1.4500000000000001E-2</v>
      </c>
    </row>
    <row r="33" spans="2:11" x14ac:dyDescent="0.2">
      <c r="B33">
        <f>+Pharmacy!A28</f>
        <v>63</v>
      </c>
      <c r="C33" t="str">
        <f>+Pharmacy!B28</f>
        <v>GRAYS HARBOR COMMUNITY HOSPITAL</v>
      </c>
      <c r="D33" s="6">
        <f>ROUND(+Pharmacy!G28,0)</f>
        <v>1238025</v>
      </c>
      <c r="E33" s="7">
        <f>ROUND(+Pharmacy!E28,2)</f>
        <v>17.07</v>
      </c>
      <c r="F33" s="7">
        <f t="shared" si="0"/>
        <v>72526.36</v>
      </c>
      <c r="G33" s="6">
        <f>ROUND(+Pharmacy!G130,0)</f>
        <v>1203310</v>
      </c>
      <c r="H33" s="7">
        <f>ROUND(+Pharmacy!E130,2)</f>
        <v>16.63</v>
      </c>
      <c r="I33" s="7">
        <f t="shared" si="1"/>
        <v>72357.789999999994</v>
      </c>
      <c r="J33" s="7"/>
      <c r="K33" s="8">
        <f t="shared" si="2"/>
        <v>-2.3E-3</v>
      </c>
    </row>
    <row r="34" spans="2:11" x14ac:dyDescent="0.2">
      <c r="B34">
        <f>+Pharmacy!A29</f>
        <v>78</v>
      </c>
      <c r="C34" t="str">
        <f>+Pharmacy!B29</f>
        <v>SAMARITAN HEALTHCARE</v>
      </c>
      <c r="D34" s="6">
        <f>ROUND(+Pharmacy!G29,0)</f>
        <v>799600</v>
      </c>
      <c r="E34" s="7">
        <f>ROUND(+Pharmacy!E29,2)</f>
        <v>8.23</v>
      </c>
      <c r="F34" s="7">
        <f t="shared" si="0"/>
        <v>97156.74</v>
      </c>
      <c r="G34" s="6">
        <f>ROUND(+Pharmacy!G131,0)</f>
        <v>832645</v>
      </c>
      <c r="H34" s="7">
        <f>ROUND(+Pharmacy!E131,2)</f>
        <v>8.39</v>
      </c>
      <c r="I34" s="7">
        <f t="shared" si="1"/>
        <v>99242.55</v>
      </c>
      <c r="J34" s="7"/>
      <c r="K34" s="8">
        <f t="shared" si="2"/>
        <v>2.1499999999999998E-2</v>
      </c>
    </row>
    <row r="35" spans="2:11" x14ac:dyDescent="0.2">
      <c r="B35">
        <f>+Pharmacy!A30</f>
        <v>79</v>
      </c>
      <c r="C35" t="str">
        <f>+Pharmacy!B30</f>
        <v>OCEAN BEACH HOSPITAL</v>
      </c>
      <c r="D35" s="6">
        <f>ROUND(+Pharmacy!G30,0)</f>
        <v>0</v>
      </c>
      <c r="E35" s="7">
        <f>ROUND(+Pharmacy!E30,2)</f>
        <v>0</v>
      </c>
      <c r="F35" s="7" t="str">
        <f t="shared" si="0"/>
        <v/>
      </c>
      <c r="G35" s="6">
        <f>ROUND(+Pharmacy!G132,0)</f>
        <v>177583</v>
      </c>
      <c r="H35" s="7">
        <f>ROUND(+Pharmacy!E132,2)</f>
        <v>1.26</v>
      </c>
      <c r="I35" s="7">
        <f t="shared" si="1"/>
        <v>140938.89000000001</v>
      </c>
      <c r="J35" s="7"/>
      <c r="K35" s="8" t="str">
        <f t="shared" si="2"/>
        <v/>
      </c>
    </row>
    <row r="36" spans="2:11" x14ac:dyDescent="0.2">
      <c r="B36">
        <f>+Pharmacy!A31</f>
        <v>80</v>
      </c>
      <c r="C36" t="str">
        <f>+Pharmacy!B31</f>
        <v>ODESSA MEMORIAL HEALTHCARE CENTER</v>
      </c>
      <c r="D36" s="6">
        <f>ROUND(+Pharmacy!G31,0)</f>
        <v>0</v>
      </c>
      <c r="E36" s="7">
        <f>ROUND(+Pharmacy!E31,2)</f>
        <v>0</v>
      </c>
      <c r="F36" s="7" t="str">
        <f t="shared" si="0"/>
        <v/>
      </c>
      <c r="G36" s="6">
        <f>ROUND(+Pharmacy!G133,0)</f>
        <v>0</v>
      </c>
      <c r="H36" s="7">
        <f>ROUND(+Pharmacy!E133,2)</f>
        <v>0</v>
      </c>
      <c r="I36" s="7" t="str">
        <f t="shared" si="1"/>
        <v/>
      </c>
      <c r="J36" s="7"/>
      <c r="K36" s="8" t="str">
        <f t="shared" si="2"/>
        <v/>
      </c>
    </row>
    <row r="37" spans="2:11" x14ac:dyDescent="0.2">
      <c r="B37">
        <f>+Pharmacy!A32</f>
        <v>81</v>
      </c>
      <c r="C37" t="str">
        <f>+Pharmacy!B32</f>
        <v>MULTICARE GOOD SAMARITAN</v>
      </c>
      <c r="D37" s="6">
        <f>ROUND(+Pharmacy!G32,0)</f>
        <v>4437427</v>
      </c>
      <c r="E37" s="7">
        <f>ROUND(+Pharmacy!E32,2)</f>
        <v>51.58</v>
      </c>
      <c r="F37" s="7">
        <f t="shared" si="0"/>
        <v>86029.99</v>
      </c>
      <c r="G37" s="6">
        <f>ROUND(+Pharmacy!G134,0)</f>
        <v>5074331</v>
      </c>
      <c r="H37" s="7">
        <f>ROUND(+Pharmacy!E134,2)</f>
        <v>56.67</v>
      </c>
      <c r="I37" s="7">
        <f t="shared" si="1"/>
        <v>89541.75</v>
      </c>
      <c r="J37" s="7"/>
      <c r="K37" s="8">
        <f t="shared" si="2"/>
        <v>4.0800000000000003E-2</v>
      </c>
    </row>
    <row r="38" spans="2:11" x14ac:dyDescent="0.2">
      <c r="B38">
        <f>+Pharmacy!A33</f>
        <v>82</v>
      </c>
      <c r="C38" t="str">
        <f>+Pharmacy!B33</f>
        <v>GARFIELD COUNTY MEMORIAL HOSPITAL</v>
      </c>
      <c r="D38" s="6">
        <f>ROUND(+Pharmacy!G33,0)</f>
        <v>0</v>
      </c>
      <c r="E38" s="7">
        <f>ROUND(+Pharmacy!E33,2)</f>
        <v>0</v>
      </c>
      <c r="F38" s="7" t="str">
        <f t="shared" si="0"/>
        <v/>
      </c>
      <c r="G38" s="6">
        <f>ROUND(+Pharmacy!G135,0)</f>
        <v>0</v>
      </c>
      <c r="H38" s="7">
        <f>ROUND(+Pharmacy!E135,2)</f>
        <v>0</v>
      </c>
      <c r="I38" s="7" t="str">
        <f t="shared" si="1"/>
        <v/>
      </c>
      <c r="J38" s="7"/>
      <c r="K38" s="8" t="str">
        <f t="shared" si="2"/>
        <v/>
      </c>
    </row>
    <row r="39" spans="2:11" x14ac:dyDescent="0.2">
      <c r="B39">
        <f>+Pharmacy!A34</f>
        <v>84</v>
      </c>
      <c r="C39" t="str">
        <f>+Pharmacy!B34</f>
        <v>PROVIDENCE REGIONAL MEDICAL CENTER EVERETT</v>
      </c>
      <c r="D39" s="6">
        <f>ROUND(+Pharmacy!G34,0)</f>
        <v>8088904</v>
      </c>
      <c r="E39" s="7">
        <f>ROUND(+Pharmacy!E34,2)</f>
        <v>89.54</v>
      </c>
      <c r="F39" s="7">
        <f t="shared" si="0"/>
        <v>90338.44</v>
      </c>
      <c r="G39" s="6">
        <f>ROUND(+Pharmacy!G136,0)</f>
        <v>8076360</v>
      </c>
      <c r="H39" s="7">
        <f>ROUND(+Pharmacy!E136,2)</f>
        <v>87.58</v>
      </c>
      <c r="I39" s="7">
        <f t="shared" si="1"/>
        <v>92216.94</v>
      </c>
      <c r="J39" s="7"/>
      <c r="K39" s="8">
        <f t="shared" si="2"/>
        <v>2.0799999999999999E-2</v>
      </c>
    </row>
    <row r="40" spans="2:11" x14ac:dyDescent="0.2">
      <c r="B40">
        <f>+Pharmacy!A35</f>
        <v>85</v>
      </c>
      <c r="C40" t="str">
        <f>+Pharmacy!B35</f>
        <v>JEFFERSON HEALTHCARE</v>
      </c>
      <c r="D40" s="6">
        <f>ROUND(+Pharmacy!G35,0)</f>
        <v>654717</v>
      </c>
      <c r="E40" s="7">
        <f>ROUND(+Pharmacy!E35,2)</f>
        <v>7.52</v>
      </c>
      <c r="F40" s="7">
        <f t="shared" si="0"/>
        <v>87063.43</v>
      </c>
      <c r="G40" s="6">
        <f>ROUND(+Pharmacy!G137,0)</f>
        <v>745775</v>
      </c>
      <c r="H40" s="7">
        <f>ROUND(+Pharmacy!E137,2)</f>
        <v>8.65</v>
      </c>
      <c r="I40" s="7">
        <f t="shared" si="1"/>
        <v>86216.76</v>
      </c>
      <c r="J40" s="7"/>
      <c r="K40" s="8">
        <f t="shared" si="2"/>
        <v>-9.7000000000000003E-3</v>
      </c>
    </row>
    <row r="41" spans="2:11" x14ac:dyDescent="0.2">
      <c r="B41">
        <f>+Pharmacy!A36</f>
        <v>96</v>
      </c>
      <c r="C41" t="str">
        <f>+Pharmacy!B36</f>
        <v>SKYLINE HOSPITAL</v>
      </c>
      <c r="D41" s="6">
        <f>ROUND(+Pharmacy!G36,0)</f>
        <v>354700</v>
      </c>
      <c r="E41" s="7">
        <f>ROUND(+Pharmacy!E36,2)</f>
        <v>0</v>
      </c>
      <c r="F41" s="7" t="str">
        <f t="shared" si="0"/>
        <v/>
      </c>
      <c r="G41" s="6">
        <f>ROUND(+Pharmacy!G138,0)</f>
        <v>333378</v>
      </c>
      <c r="H41" s="7">
        <f>ROUND(+Pharmacy!E138,2)</f>
        <v>0</v>
      </c>
      <c r="I41" s="7" t="str">
        <f t="shared" si="1"/>
        <v/>
      </c>
      <c r="J41" s="7"/>
      <c r="K41" s="8" t="str">
        <f t="shared" si="2"/>
        <v/>
      </c>
    </row>
    <row r="42" spans="2:11" x14ac:dyDescent="0.2">
      <c r="B42">
        <f>+Pharmacy!A37</f>
        <v>102</v>
      </c>
      <c r="C42" t="str">
        <f>+Pharmacy!B37</f>
        <v>YAKIMA REGIONAL MEDICAL AND CARDIAC CENTER</v>
      </c>
      <c r="D42" s="6">
        <f>ROUND(+Pharmacy!G37,0)</f>
        <v>1437748</v>
      </c>
      <c r="E42" s="7">
        <f>ROUND(+Pharmacy!E37,2)</f>
        <v>17</v>
      </c>
      <c r="F42" s="7">
        <f t="shared" si="0"/>
        <v>84573.41</v>
      </c>
      <c r="G42" s="6">
        <f>ROUND(+Pharmacy!G139,0)</f>
        <v>1422732</v>
      </c>
      <c r="H42" s="7">
        <f>ROUND(+Pharmacy!E139,2)</f>
        <v>16.8</v>
      </c>
      <c r="I42" s="7">
        <f t="shared" si="1"/>
        <v>84686.43</v>
      </c>
      <c r="J42" s="7"/>
      <c r="K42" s="8">
        <f t="shared" si="2"/>
        <v>1.2999999999999999E-3</v>
      </c>
    </row>
    <row r="43" spans="2:11" x14ac:dyDescent="0.2">
      <c r="B43">
        <f>+Pharmacy!A38</f>
        <v>104</v>
      </c>
      <c r="C43" t="str">
        <f>+Pharmacy!B38</f>
        <v>VALLEY GENERAL HOSPITAL</v>
      </c>
      <c r="D43" s="6">
        <f>ROUND(+Pharmacy!G38,0)</f>
        <v>0</v>
      </c>
      <c r="E43" s="7">
        <f>ROUND(+Pharmacy!E38,2)</f>
        <v>0</v>
      </c>
      <c r="F43" s="7" t="str">
        <f t="shared" si="0"/>
        <v/>
      </c>
      <c r="G43" s="6">
        <f>ROUND(+Pharmacy!G140,0)</f>
        <v>0</v>
      </c>
      <c r="H43" s="7">
        <f>ROUND(+Pharmacy!E140,2)</f>
        <v>0</v>
      </c>
      <c r="I43" s="7" t="str">
        <f t="shared" si="1"/>
        <v/>
      </c>
      <c r="J43" s="7"/>
      <c r="K43" s="8" t="str">
        <f t="shared" si="2"/>
        <v/>
      </c>
    </row>
    <row r="44" spans="2:11" x14ac:dyDescent="0.2">
      <c r="B44">
        <f>+Pharmacy!A39</f>
        <v>106</v>
      </c>
      <c r="C44" t="str">
        <f>+Pharmacy!B39</f>
        <v>CASCADE VALLEY HOSPITAL</v>
      </c>
      <c r="D44" s="6">
        <f>ROUND(+Pharmacy!G39,0)</f>
        <v>587041</v>
      </c>
      <c r="E44" s="7">
        <f>ROUND(+Pharmacy!E39,2)</f>
        <v>7.01</v>
      </c>
      <c r="F44" s="7">
        <f t="shared" si="0"/>
        <v>83743.37</v>
      </c>
      <c r="G44" s="6">
        <f>ROUND(+Pharmacy!G141,0)</f>
        <v>604148</v>
      </c>
      <c r="H44" s="7">
        <f>ROUND(+Pharmacy!E141,2)</f>
        <v>7.1</v>
      </c>
      <c r="I44" s="7">
        <f t="shared" si="1"/>
        <v>85091.27</v>
      </c>
      <c r="J44" s="7"/>
      <c r="K44" s="8">
        <f t="shared" si="2"/>
        <v>1.61E-2</v>
      </c>
    </row>
    <row r="45" spans="2:11" x14ac:dyDescent="0.2">
      <c r="B45">
        <f>+Pharmacy!A40</f>
        <v>107</v>
      </c>
      <c r="C45" t="str">
        <f>+Pharmacy!B40</f>
        <v>NORTH VALLEY HOSPITAL</v>
      </c>
      <c r="D45" s="6">
        <f>ROUND(+Pharmacy!G40,0)</f>
        <v>33254</v>
      </c>
      <c r="E45" s="7">
        <f>ROUND(+Pharmacy!E40,2)</f>
        <v>0.82</v>
      </c>
      <c r="F45" s="7">
        <f t="shared" si="0"/>
        <v>40553.660000000003</v>
      </c>
      <c r="G45" s="6">
        <f>ROUND(+Pharmacy!G142,0)</f>
        <v>37994</v>
      </c>
      <c r="H45" s="7">
        <f>ROUND(+Pharmacy!E142,2)</f>
        <v>0.98</v>
      </c>
      <c r="I45" s="7">
        <f t="shared" si="1"/>
        <v>38769.39</v>
      </c>
      <c r="J45" s="7"/>
      <c r="K45" s="8">
        <f t="shared" si="2"/>
        <v>-4.3999999999999997E-2</v>
      </c>
    </row>
    <row r="46" spans="2:11" x14ac:dyDescent="0.2">
      <c r="B46">
        <f>+Pharmacy!A41</f>
        <v>108</v>
      </c>
      <c r="C46" t="str">
        <f>+Pharmacy!B41</f>
        <v>TRI-STATE MEMORIAL HOSPITAL</v>
      </c>
      <c r="D46" s="6">
        <f>ROUND(+Pharmacy!G41,0)</f>
        <v>521864</v>
      </c>
      <c r="E46" s="7">
        <f>ROUND(+Pharmacy!E41,2)</f>
        <v>6.03</v>
      </c>
      <c r="F46" s="7">
        <f t="shared" si="0"/>
        <v>86544.61</v>
      </c>
      <c r="G46" s="6">
        <f>ROUND(+Pharmacy!G143,0)</f>
        <v>514603</v>
      </c>
      <c r="H46" s="7">
        <f>ROUND(+Pharmacy!E143,2)</f>
        <v>5.91</v>
      </c>
      <c r="I46" s="7">
        <f t="shared" si="1"/>
        <v>87073.27</v>
      </c>
      <c r="J46" s="7"/>
      <c r="K46" s="8">
        <f t="shared" si="2"/>
        <v>6.1000000000000004E-3</v>
      </c>
    </row>
    <row r="47" spans="2:11" x14ac:dyDescent="0.2">
      <c r="B47">
        <f>+Pharmacy!A42</f>
        <v>111</v>
      </c>
      <c r="C47" t="str">
        <f>+Pharmacy!B42</f>
        <v>EAST ADAMS RURAL HEALTHCARE</v>
      </c>
      <c r="D47" s="6">
        <f>ROUND(+Pharmacy!G42,0)</f>
        <v>0</v>
      </c>
      <c r="E47" s="7">
        <f>ROUND(+Pharmacy!E42,2)</f>
        <v>0</v>
      </c>
      <c r="F47" s="7" t="str">
        <f t="shared" si="0"/>
        <v/>
      </c>
      <c r="G47" s="6">
        <f>ROUND(+Pharmacy!G144,0)</f>
        <v>0</v>
      </c>
      <c r="H47" s="7">
        <f>ROUND(+Pharmacy!E144,2)</f>
        <v>0</v>
      </c>
      <c r="I47" s="7" t="str">
        <f t="shared" si="1"/>
        <v/>
      </c>
      <c r="J47" s="7"/>
      <c r="K47" s="8" t="str">
        <f t="shared" si="2"/>
        <v/>
      </c>
    </row>
    <row r="48" spans="2:11" x14ac:dyDescent="0.2">
      <c r="B48">
        <f>+Pharmacy!A43</f>
        <v>125</v>
      </c>
      <c r="C48" t="str">
        <f>+Pharmacy!B43</f>
        <v>OTHELLO COMMUNITY HOSPITAL</v>
      </c>
      <c r="D48" s="6">
        <f>ROUND(+Pharmacy!G43,0)</f>
        <v>0</v>
      </c>
      <c r="E48" s="7">
        <f>ROUND(+Pharmacy!E43,2)</f>
        <v>0</v>
      </c>
      <c r="F48" s="7" t="str">
        <f t="shared" si="0"/>
        <v/>
      </c>
      <c r="G48" s="6">
        <f>ROUND(+Pharmacy!G145,0)</f>
        <v>0</v>
      </c>
      <c r="H48" s="7">
        <f>ROUND(+Pharmacy!E145,2)</f>
        <v>0</v>
      </c>
      <c r="I48" s="7" t="str">
        <f t="shared" si="1"/>
        <v/>
      </c>
      <c r="J48" s="7"/>
      <c r="K48" s="8" t="str">
        <f t="shared" si="2"/>
        <v/>
      </c>
    </row>
    <row r="49" spans="2:11" x14ac:dyDescent="0.2">
      <c r="B49">
        <f>+Pharmacy!A44</f>
        <v>126</v>
      </c>
      <c r="C49" t="str">
        <f>+Pharmacy!B44</f>
        <v>HIGHLINE MEDICAL CENTER</v>
      </c>
      <c r="D49" s="6">
        <f>ROUND(+Pharmacy!G44,0)</f>
        <v>2805244</v>
      </c>
      <c r="E49" s="7">
        <f>ROUND(+Pharmacy!E44,2)</f>
        <v>32.96</v>
      </c>
      <c r="F49" s="7">
        <f t="shared" si="0"/>
        <v>85110.56</v>
      </c>
      <c r="G49" s="6">
        <f>ROUND(+Pharmacy!G146,0)</f>
        <v>1309035</v>
      </c>
      <c r="H49" s="7">
        <f>ROUND(+Pharmacy!E146,2)</f>
        <v>31.03</v>
      </c>
      <c r="I49" s="7">
        <f t="shared" si="1"/>
        <v>42186.11</v>
      </c>
      <c r="J49" s="7"/>
      <c r="K49" s="8">
        <f t="shared" si="2"/>
        <v>-0.50429999999999997</v>
      </c>
    </row>
    <row r="50" spans="2:11" x14ac:dyDescent="0.2">
      <c r="B50">
        <f>+Pharmacy!A45</f>
        <v>128</v>
      </c>
      <c r="C50" t="str">
        <f>+Pharmacy!B45</f>
        <v>UNIVERSITY OF WASHINGTON MEDICAL CENTER</v>
      </c>
      <c r="D50" s="6">
        <f>ROUND(+Pharmacy!G45,0)</f>
        <v>16525265</v>
      </c>
      <c r="E50" s="7">
        <f>ROUND(+Pharmacy!E45,2)</f>
        <v>153.97</v>
      </c>
      <c r="F50" s="7">
        <f t="shared" si="0"/>
        <v>107327.82</v>
      </c>
      <c r="G50" s="6">
        <f>ROUND(+Pharmacy!G147,0)</f>
        <v>17838810</v>
      </c>
      <c r="H50" s="7">
        <f>ROUND(+Pharmacy!E147,2)</f>
        <v>193.88</v>
      </c>
      <c r="I50" s="7">
        <f t="shared" si="1"/>
        <v>92009.54</v>
      </c>
      <c r="J50" s="7"/>
      <c r="K50" s="8">
        <f t="shared" si="2"/>
        <v>-0.14269999999999999</v>
      </c>
    </row>
    <row r="51" spans="2:11" x14ac:dyDescent="0.2">
      <c r="B51">
        <f>+Pharmacy!A46</f>
        <v>129</v>
      </c>
      <c r="C51" t="str">
        <f>+Pharmacy!B46</f>
        <v>QUINCY VALLEY MEDICAL CENTER</v>
      </c>
      <c r="D51" s="6">
        <f>ROUND(+Pharmacy!G46,0)</f>
        <v>0</v>
      </c>
      <c r="E51" s="7">
        <f>ROUND(+Pharmacy!E46,2)</f>
        <v>0</v>
      </c>
      <c r="F51" s="7" t="str">
        <f t="shared" si="0"/>
        <v/>
      </c>
      <c r="G51" s="6">
        <f>ROUND(+Pharmacy!G148,0)</f>
        <v>0</v>
      </c>
      <c r="H51" s="7">
        <f>ROUND(+Pharmacy!E148,2)</f>
        <v>0</v>
      </c>
      <c r="I51" s="7" t="str">
        <f t="shared" si="1"/>
        <v/>
      </c>
      <c r="J51" s="7"/>
      <c r="K51" s="8" t="str">
        <f t="shared" si="2"/>
        <v/>
      </c>
    </row>
    <row r="52" spans="2:11" x14ac:dyDescent="0.2">
      <c r="B52">
        <f>+Pharmacy!A47</f>
        <v>130</v>
      </c>
      <c r="C52" t="str">
        <f>+Pharmacy!B47</f>
        <v>UW MEDICINE/NORTHWEST HOSPITAL</v>
      </c>
      <c r="D52" s="6">
        <f>ROUND(+Pharmacy!G47,0)</f>
        <v>2824770</v>
      </c>
      <c r="E52" s="7">
        <f>ROUND(+Pharmacy!E47,2)</f>
        <v>29.97</v>
      </c>
      <c r="F52" s="7">
        <f t="shared" si="0"/>
        <v>94253.25</v>
      </c>
      <c r="G52" s="6">
        <f>ROUND(+Pharmacy!G149,0)</f>
        <v>2799211</v>
      </c>
      <c r="H52" s="7">
        <f>ROUND(+Pharmacy!E149,2)</f>
        <v>30.54</v>
      </c>
      <c r="I52" s="7">
        <f t="shared" si="1"/>
        <v>91657.2</v>
      </c>
      <c r="J52" s="7"/>
      <c r="K52" s="8">
        <f t="shared" si="2"/>
        <v>-2.75E-2</v>
      </c>
    </row>
    <row r="53" spans="2:11" x14ac:dyDescent="0.2">
      <c r="B53">
        <f>+Pharmacy!A48</f>
        <v>131</v>
      </c>
      <c r="C53" t="str">
        <f>+Pharmacy!B48</f>
        <v>OVERLAKE HOSPITAL MEDICAL CENTER</v>
      </c>
      <c r="D53" s="6">
        <f>ROUND(+Pharmacy!G48,0)</f>
        <v>3657457</v>
      </c>
      <c r="E53" s="7">
        <f>ROUND(+Pharmacy!E48,2)</f>
        <v>41.21</v>
      </c>
      <c r="F53" s="7">
        <f t="shared" si="0"/>
        <v>88751.69</v>
      </c>
      <c r="G53" s="6">
        <f>ROUND(+Pharmacy!G150,0)</f>
        <v>3668083</v>
      </c>
      <c r="H53" s="7">
        <f>ROUND(+Pharmacy!E150,2)</f>
        <v>41.03</v>
      </c>
      <c r="I53" s="7">
        <f t="shared" si="1"/>
        <v>89400.02</v>
      </c>
      <c r="J53" s="7"/>
      <c r="K53" s="8">
        <f t="shared" si="2"/>
        <v>7.3000000000000001E-3</v>
      </c>
    </row>
    <row r="54" spans="2:11" x14ac:dyDescent="0.2">
      <c r="B54">
        <f>+Pharmacy!A49</f>
        <v>132</v>
      </c>
      <c r="C54" t="str">
        <f>+Pharmacy!B49</f>
        <v>ST CLARE HOSPITAL</v>
      </c>
      <c r="D54" s="6">
        <f>ROUND(+Pharmacy!G49,0)</f>
        <v>2890339</v>
      </c>
      <c r="E54" s="7">
        <f>ROUND(+Pharmacy!E49,2)</f>
        <v>33.32</v>
      </c>
      <c r="F54" s="7">
        <f t="shared" si="0"/>
        <v>86744.87</v>
      </c>
      <c r="G54" s="6">
        <f>ROUND(+Pharmacy!G151,0)</f>
        <v>2846133</v>
      </c>
      <c r="H54" s="7">
        <f>ROUND(+Pharmacy!E151,2)</f>
        <v>31.5</v>
      </c>
      <c r="I54" s="7">
        <f t="shared" si="1"/>
        <v>90353.43</v>
      </c>
      <c r="J54" s="7"/>
      <c r="K54" s="8">
        <f t="shared" si="2"/>
        <v>4.1599999999999998E-2</v>
      </c>
    </row>
    <row r="55" spans="2:11" x14ac:dyDescent="0.2">
      <c r="B55">
        <f>+Pharmacy!A50</f>
        <v>134</v>
      </c>
      <c r="C55" t="str">
        <f>+Pharmacy!B50</f>
        <v>ISLAND HOSPITAL</v>
      </c>
      <c r="D55" s="6">
        <f>ROUND(+Pharmacy!G50,0)</f>
        <v>956394</v>
      </c>
      <c r="E55" s="7">
        <f>ROUND(+Pharmacy!E50,2)</f>
        <v>11.73</v>
      </c>
      <c r="F55" s="7">
        <f t="shared" si="0"/>
        <v>81534.02</v>
      </c>
      <c r="G55" s="6">
        <f>ROUND(+Pharmacy!G152,0)</f>
        <v>987732</v>
      </c>
      <c r="H55" s="7">
        <f>ROUND(+Pharmacy!E152,2)</f>
        <v>10.47</v>
      </c>
      <c r="I55" s="7">
        <f t="shared" si="1"/>
        <v>94339.26</v>
      </c>
      <c r="J55" s="7"/>
      <c r="K55" s="8">
        <f t="shared" si="2"/>
        <v>0.15709999999999999</v>
      </c>
    </row>
    <row r="56" spans="2:11" x14ac:dyDescent="0.2">
      <c r="B56">
        <f>+Pharmacy!A51</f>
        <v>137</v>
      </c>
      <c r="C56" t="str">
        <f>+Pharmacy!B51</f>
        <v>LINCOLN HOSPITAL</v>
      </c>
      <c r="D56" s="6">
        <f>ROUND(+Pharmacy!G51,0)</f>
        <v>121503</v>
      </c>
      <c r="E56" s="7">
        <f>ROUND(+Pharmacy!E51,2)</f>
        <v>1.37</v>
      </c>
      <c r="F56" s="7">
        <f t="shared" si="0"/>
        <v>88688.320000000007</v>
      </c>
      <c r="G56" s="6">
        <f>ROUND(+Pharmacy!G153,0)</f>
        <v>123899</v>
      </c>
      <c r="H56" s="7">
        <f>ROUND(+Pharmacy!E153,2)</f>
        <v>1.66</v>
      </c>
      <c r="I56" s="7">
        <f t="shared" si="1"/>
        <v>74637.95</v>
      </c>
      <c r="J56" s="7"/>
      <c r="K56" s="8">
        <f t="shared" si="2"/>
        <v>-0.15840000000000001</v>
      </c>
    </row>
    <row r="57" spans="2:11" x14ac:dyDescent="0.2">
      <c r="B57">
        <f>+Pharmacy!A52</f>
        <v>138</v>
      </c>
      <c r="C57" t="str">
        <f>+Pharmacy!B52</f>
        <v>SWEDISH EDMONDS</v>
      </c>
      <c r="D57" s="6">
        <f>ROUND(+Pharmacy!G52,0)</f>
        <v>4270357</v>
      </c>
      <c r="E57" s="7">
        <f>ROUND(+Pharmacy!E52,2)</f>
        <v>59.03</v>
      </c>
      <c r="F57" s="7">
        <f t="shared" si="0"/>
        <v>72342.149999999994</v>
      </c>
      <c r="G57" s="6">
        <f>ROUND(+Pharmacy!G154,0)</f>
        <v>4465876</v>
      </c>
      <c r="H57" s="7">
        <f>ROUND(+Pharmacy!E154,2)</f>
        <v>59</v>
      </c>
      <c r="I57" s="7">
        <f t="shared" si="1"/>
        <v>75692.81</v>
      </c>
      <c r="J57" s="7"/>
      <c r="K57" s="8">
        <f t="shared" si="2"/>
        <v>4.6300000000000001E-2</v>
      </c>
    </row>
    <row r="58" spans="2:11" x14ac:dyDescent="0.2">
      <c r="B58">
        <f>+Pharmacy!A53</f>
        <v>139</v>
      </c>
      <c r="C58" t="str">
        <f>+Pharmacy!B53</f>
        <v>PROVIDENCE HOLY FAMILY HOSPITAL</v>
      </c>
      <c r="D58" s="6">
        <f>ROUND(+Pharmacy!G53,0)</f>
        <v>2120053</v>
      </c>
      <c r="E58" s="7">
        <f>ROUND(+Pharmacy!E53,2)</f>
        <v>22.45</v>
      </c>
      <c r="F58" s="7">
        <f t="shared" si="0"/>
        <v>94434.43</v>
      </c>
      <c r="G58" s="6">
        <f>ROUND(+Pharmacy!G155,0)</f>
        <v>2281402</v>
      </c>
      <c r="H58" s="7">
        <f>ROUND(+Pharmacy!E155,2)</f>
        <v>22.95</v>
      </c>
      <c r="I58" s="7">
        <f t="shared" si="1"/>
        <v>99407.49</v>
      </c>
      <c r="J58" s="7"/>
      <c r="K58" s="8">
        <f t="shared" si="2"/>
        <v>5.2699999999999997E-2</v>
      </c>
    </row>
    <row r="59" spans="2:11" x14ac:dyDescent="0.2">
      <c r="B59">
        <f>+Pharmacy!A54</f>
        <v>140</v>
      </c>
      <c r="C59" t="str">
        <f>+Pharmacy!B54</f>
        <v>KITTITAS VALLEY HEALTHCARE</v>
      </c>
      <c r="D59" s="6">
        <f>ROUND(+Pharmacy!G54,0)</f>
        <v>783183</v>
      </c>
      <c r="E59" s="7">
        <f>ROUND(+Pharmacy!E54,2)</f>
        <v>8.25</v>
      </c>
      <c r="F59" s="7">
        <f t="shared" si="0"/>
        <v>94931.27</v>
      </c>
      <c r="G59" s="6">
        <f>ROUND(+Pharmacy!G156,0)</f>
        <v>1046687</v>
      </c>
      <c r="H59" s="7">
        <f>ROUND(+Pharmacy!E156,2)</f>
        <v>10.14</v>
      </c>
      <c r="I59" s="7">
        <f t="shared" si="1"/>
        <v>103223.57</v>
      </c>
      <c r="J59" s="7"/>
      <c r="K59" s="8">
        <f t="shared" si="2"/>
        <v>8.7400000000000005E-2</v>
      </c>
    </row>
    <row r="60" spans="2:11" x14ac:dyDescent="0.2">
      <c r="B60">
        <f>+Pharmacy!A55</f>
        <v>141</v>
      </c>
      <c r="C60" t="str">
        <f>+Pharmacy!B55</f>
        <v>DAYTON GENERAL HOSPITAL</v>
      </c>
      <c r="D60" s="6">
        <f>ROUND(+Pharmacy!G55,0)</f>
        <v>0</v>
      </c>
      <c r="E60" s="7">
        <f>ROUND(+Pharmacy!E55,2)</f>
        <v>0</v>
      </c>
      <c r="F60" s="7" t="str">
        <f t="shared" si="0"/>
        <v/>
      </c>
      <c r="G60" s="6">
        <f>ROUND(+Pharmacy!G157,0)</f>
        <v>0</v>
      </c>
      <c r="H60" s="7">
        <f>ROUND(+Pharmacy!E157,2)</f>
        <v>0</v>
      </c>
      <c r="I60" s="7" t="str">
        <f t="shared" si="1"/>
        <v/>
      </c>
      <c r="J60" s="7"/>
      <c r="K60" s="8" t="str">
        <f t="shared" si="2"/>
        <v/>
      </c>
    </row>
    <row r="61" spans="2:11" x14ac:dyDescent="0.2">
      <c r="B61">
        <f>+Pharmacy!A56</f>
        <v>142</v>
      </c>
      <c r="C61" t="str">
        <f>+Pharmacy!B56</f>
        <v>HARRISON MEDICAL CENTER</v>
      </c>
      <c r="D61" s="6">
        <f>ROUND(+Pharmacy!G56,0)</f>
        <v>4578447</v>
      </c>
      <c r="E61" s="7">
        <f>ROUND(+Pharmacy!E56,2)</f>
        <v>54.1</v>
      </c>
      <c r="F61" s="7">
        <f t="shared" si="0"/>
        <v>84629.33</v>
      </c>
      <c r="G61" s="6">
        <f>ROUND(+Pharmacy!G158,0)</f>
        <v>4586275</v>
      </c>
      <c r="H61" s="7">
        <f>ROUND(+Pharmacy!E158,2)</f>
        <v>52.83</v>
      </c>
      <c r="I61" s="7">
        <f t="shared" si="1"/>
        <v>86811.94</v>
      </c>
      <c r="J61" s="7"/>
      <c r="K61" s="8">
        <f t="shared" si="2"/>
        <v>2.58E-2</v>
      </c>
    </row>
    <row r="62" spans="2:11" x14ac:dyDescent="0.2">
      <c r="B62">
        <f>+Pharmacy!A57</f>
        <v>145</v>
      </c>
      <c r="C62" t="str">
        <f>+Pharmacy!B57</f>
        <v>PEACEHEALTH ST JOSEPH HOSPITAL</v>
      </c>
      <c r="D62" s="6">
        <f>ROUND(+Pharmacy!G57,0)</f>
        <v>4755472</v>
      </c>
      <c r="E62" s="7">
        <f>ROUND(+Pharmacy!E57,2)</f>
        <v>55.35</v>
      </c>
      <c r="F62" s="7">
        <f t="shared" si="0"/>
        <v>85916.39</v>
      </c>
      <c r="G62" s="6">
        <f>ROUND(+Pharmacy!G159,0)</f>
        <v>4914829</v>
      </c>
      <c r="H62" s="7">
        <f>ROUND(+Pharmacy!E159,2)</f>
        <v>53.93</v>
      </c>
      <c r="I62" s="7">
        <f t="shared" si="1"/>
        <v>91133.49</v>
      </c>
      <c r="J62" s="7"/>
      <c r="K62" s="8">
        <f t="shared" si="2"/>
        <v>6.0699999999999997E-2</v>
      </c>
    </row>
    <row r="63" spans="2:11" x14ac:dyDescent="0.2">
      <c r="B63">
        <f>+Pharmacy!A58</f>
        <v>147</v>
      </c>
      <c r="C63" t="str">
        <f>+Pharmacy!B58</f>
        <v>MID VALLEY HOSPITAL</v>
      </c>
      <c r="D63" s="6">
        <f>ROUND(+Pharmacy!G58,0)</f>
        <v>266462</v>
      </c>
      <c r="E63" s="7">
        <f>ROUND(+Pharmacy!E58,2)</f>
        <v>3.11</v>
      </c>
      <c r="F63" s="7">
        <f t="shared" si="0"/>
        <v>85679.1</v>
      </c>
      <c r="G63" s="6">
        <f>ROUND(+Pharmacy!G160,0)</f>
        <v>225629</v>
      </c>
      <c r="H63" s="7">
        <f>ROUND(+Pharmacy!E160,2)</f>
        <v>2.61</v>
      </c>
      <c r="I63" s="7">
        <f t="shared" si="1"/>
        <v>86447.89</v>
      </c>
      <c r="J63" s="7"/>
      <c r="K63" s="8">
        <f t="shared" si="2"/>
        <v>8.9999999999999993E-3</v>
      </c>
    </row>
    <row r="64" spans="2:11" x14ac:dyDescent="0.2">
      <c r="B64">
        <f>+Pharmacy!A59</f>
        <v>148</v>
      </c>
      <c r="C64" t="str">
        <f>+Pharmacy!B59</f>
        <v>KINDRED HOSPITAL SEATTLE - NORTHGATE</v>
      </c>
      <c r="D64" s="6">
        <f>ROUND(+Pharmacy!G59,0)</f>
        <v>0</v>
      </c>
      <c r="E64" s="7">
        <f>ROUND(+Pharmacy!E59,2)</f>
        <v>0</v>
      </c>
      <c r="F64" s="7" t="str">
        <f t="shared" si="0"/>
        <v/>
      </c>
      <c r="G64" s="6">
        <f>ROUND(+Pharmacy!G161,0)</f>
        <v>0</v>
      </c>
      <c r="H64" s="7">
        <f>ROUND(+Pharmacy!E161,2)</f>
        <v>0</v>
      </c>
      <c r="I64" s="7" t="str">
        <f t="shared" si="1"/>
        <v/>
      </c>
      <c r="J64" s="7"/>
      <c r="K64" s="8" t="str">
        <f t="shared" si="2"/>
        <v/>
      </c>
    </row>
    <row r="65" spans="2:11" x14ac:dyDescent="0.2">
      <c r="B65">
        <f>+Pharmacy!A60</f>
        <v>150</v>
      </c>
      <c r="C65" t="str">
        <f>+Pharmacy!B60</f>
        <v>COULEE MEDICAL CENTER</v>
      </c>
      <c r="D65" s="6">
        <f>ROUND(+Pharmacy!G60,0)</f>
        <v>55411</v>
      </c>
      <c r="E65" s="7">
        <f>ROUND(+Pharmacy!E60,2)</f>
        <v>1</v>
      </c>
      <c r="F65" s="7">
        <f t="shared" si="0"/>
        <v>55411</v>
      </c>
      <c r="G65" s="6">
        <f>ROUND(+Pharmacy!G162,0)</f>
        <v>56671</v>
      </c>
      <c r="H65" s="7">
        <f>ROUND(+Pharmacy!E162,2)</f>
        <v>1.02</v>
      </c>
      <c r="I65" s="7">
        <f t="shared" si="1"/>
        <v>55559.8</v>
      </c>
      <c r="J65" s="7"/>
      <c r="K65" s="8">
        <f t="shared" si="2"/>
        <v>2.7000000000000001E-3</v>
      </c>
    </row>
    <row r="66" spans="2:11" x14ac:dyDescent="0.2">
      <c r="B66">
        <f>+Pharmacy!A61</f>
        <v>152</v>
      </c>
      <c r="C66" t="str">
        <f>+Pharmacy!B61</f>
        <v>MASON GENERAL HOSPITAL</v>
      </c>
      <c r="D66" s="6">
        <f>ROUND(+Pharmacy!G61,0)</f>
        <v>729970</v>
      </c>
      <c r="E66" s="7">
        <f>ROUND(+Pharmacy!E61,2)</f>
        <v>7.56</v>
      </c>
      <c r="F66" s="7">
        <f t="shared" si="0"/>
        <v>96556.88</v>
      </c>
      <c r="G66" s="6">
        <f>ROUND(+Pharmacy!G163,0)</f>
        <v>844862</v>
      </c>
      <c r="H66" s="7">
        <f>ROUND(+Pharmacy!E163,2)</f>
        <v>8.6999999999999993</v>
      </c>
      <c r="I66" s="7">
        <f t="shared" si="1"/>
        <v>97110.57</v>
      </c>
      <c r="J66" s="7"/>
      <c r="K66" s="8">
        <f t="shared" si="2"/>
        <v>5.7000000000000002E-3</v>
      </c>
    </row>
    <row r="67" spans="2:11" x14ac:dyDescent="0.2">
      <c r="B67">
        <f>+Pharmacy!A62</f>
        <v>153</v>
      </c>
      <c r="C67" t="str">
        <f>+Pharmacy!B62</f>
        <v>WHITMAN HOSPITAL AND MEDICAL CENTER</v>
      </c>
      <c r="D67" s="6">
        <f>ROUND(+Pharmacy!G62,0)</f>
        <v>136938</v>
      </c>
      <c r="E67" s="7">
        <f>ROUND(+Pharmacy!E62,2)</f>
        <v>1.1000000000000001</v>
      </c>
      <c r="F67" s="7">
        <f t="shared" si="0"/>
        <v>124489.09</v>
      </c>
      <c r="G67" s="6">
        <f>ROUND(+Pharmacy!G164,0)</f>
        <v>149991</v>
      </c>
      <c r="H67" s="7">
        <f>ROUND(+Pharmacy!E164,2)</f>
        <v>1.1399999999999999</v>
      </c>
      <c r="I67" s="7">
        <f t="shared" si="1"/>
        <v>131571.04999999999</v>
      </c>
      <c r="J67" s="7"/>
      <c r="K67" s="8">
        <f t="shared" si="2"/>
        <v>5.6899999999999999E-2</v>
      </c>
    </row>
    <row r="68" spans="2:11" x14ac:dyDescent="0.2">
      <c r="B68">
        <f>+Pharmacy!A63</f>
        <v>155</v>
      </c>
      <c r="C68" t="str">
        <f>+Pharmacy!B63</f>
        <v>UW MEDICINE/VALLEY MEDICAL CENTER</v>
      </c>
      <c r="D68" s="6">
        <f>ROUND(+Pharmacy!G63,0)</f>
        <v>3257710</v>
      </c>
      <c r="E68" s="7">
        <f>ROUND(+Pharmacy!E63,2)</f>
        <v>72.09</v>
      </c>
      <c r="F68" s="7">
        <f t="shared" si="0"/>
        <v>45189.49</v>
      </c>
      <c r="G68" s="6">
        <f>ROUND(+Pharmacy!G165,0)</f>
        <v>6731633</v>
      </c>
      <c r="H68" s="7">
        <f>ROUND(+Pharmacy!E165,2)</f>
        <v>65.3</v>
      </c>
      <c r="I68" s="7">
        <f t="shared" si="1"/>
        <v>103087.79</v>
      </c>
      <c r="J68" s="7"/>
      <c r="K68" s="8">
        <f t="shared" si="2"/>
        <v>1.2811999999999999</v>
      </c>
    </row>
    <row r="69" spans="2:11" x14ac:dyDescent="0.2">
      <c r="B69">
        <f>+Pharmacy!A64</f>
        <v>156</v>
      </c>
      <c r="C69" t="str">
        <f>+Pharmacy!B64</f>
        <v>WHIDBEY GENERAL HOSPITAL</v>
      </c>
      <c r="D69" s="6">
        <f>ROUND(+Pharmacy!G64,0)</f>
        <v>567706</v>
      </c>
      <c r="E69" s="7">
        <f>ROUND(+Pharmacy!E64,2)</f>
        <v>6.05</v>
      </c>
      <c r="F69" s="7">
        <f t="shared" si="0"/>
        <v>93835.7</v>
      </c>
      <c r="G69" s="6">
        <f>ROUND(+Pharmacy!G166,0)</f>
        <v>0</v>
      </c>
      <c r="H69" s="7">
        <f>ROUND(+Pharmacy!E166,2)</f>
        <v>0</v>
      </c>
      <c r="I69" s="7" t="str">
        <f t="shared" si="1"/>
        <v/>
      </c>
      <c r="J69" s="7"/>
      <c r="K69" s="8" t="str">
        <f t="shared" si="2"/>
        <v/>
      </c>
    </row>
    <row r="70" spans="2:11" x14ac:dyDescent="0.2">
      <c r="B70">
        <f>+Pharmacy!A65</f>
        <v>157</v>
      </c>
      <c r="C70" t="str">
        <f>+Pharmacy!B65</f>
        <v>ST LUKES REHABILIATION INSTITUTE</v>
      </c>
      <c r="D70" s="6">
        <f>ROUND(+Pharmacy!G65,0)</f>
        <v>620071</v>
      </c>
      <c r="E70" s="7">
        <f>ROUND(+Pharmacy!E65,2)</f>
        <v>7.3</v>
      </c>
      <c r="F70" s="7">
        <f t="shared" si="0"/>
        <v>84941.23</v>
      </c>
      <c r="G70" s="6">
        <f>ROUND(+Pharmacy!G167,0)</f>
        <v>630478</v>
      </c>
      <c r="H70" s="7">
        <f>ROUND(+Pharmacy!E167,2)</f>
        <v>7.32</v>
      </c>
      <c r="I70" s="7">
        <f t="shared" si="1"/>
        <v>86130.87</v>
      </c>
      <c r="J70" s="7"/>
      <c r="K70" s="8">
        <f t="shared" si="2"/>
        <v>1.4E-2</v>
      </c>
    </row>
    <row r="71" spans="2:11" x14ac:dyDescent="0.2">
      <c r="B71">
        <f>+Pharmacy!A66</f>
        <v>158</v>
      </c>
      <c r="C71" t="str">
        <f>+Pharmacy!B66</f>
        <v>CASCADE MEDICAL CENTER</v>
      </c>
      <c r="D71" s="6">
        <f>ROUND(+Pharmacy!G66,0)</f>
        <v>183380</v>
      </c>
      <c r="E71" s="7">
        <f>ROUND(+Pharmacy!E66,2)</f>
        <v>0.89</v>
      </c>
      <c r="F71" s="7">
        <f t="shared" si="0"/>
        <v>206044.94</v>
      </c>
      <c r="G71" s="6">
        <f>ROUND(+Pharmacy!G168,0)</f>
        <v>187585</v>
      </c>
      <c r="H71" s="7">
        <f>ROUND(+Pharmacy!E168,2)</f>
        <v>0.89</v>
      </c>
      <c r="I71" s="7">
        <f t="shared" si="1"/>
        <v>210769.66</v>
      </c>
      <c r="J71" s="7"/>
      <c r="K71" s="8">
        <f t="shared" si="2"/>
        <v>2.29E-2</v>
      </c>
    </row>
    <row r="72" spans="2:11" x14ac:dyDescent="0.2">
      <c r="B72">
        <f>+Pharmacy!A67</f>
        <v>159</v>
      </c>
      <c r="C72" t="str">
        <f>+Pharmacy!B67</f>
        <v>PROVIDENCE ST PETER HOSPITAL</v>
      </c>
      <c r="D72" s="6">
        <f>ROUND(+Pharmacy!G67,0)</f>
        <v>5040033</v>
      </c>
      <c r="E72" s="7">
        <f>ROUND(+Pharmacy!E67,2)</f>
        <v>56</v>
      </c>
      <c r="F72" s="7">
        <f t="shared" si="0"/>
        <v>90000.59</v>
      </c>
      <c r="G72" s="6">
        <f>ROUND(+Pharmacy!G169,0)</f>
        <v>5286099</v>
      </c>
      <c r="H72" s="7">
        <f>ROUND(+Pharmacy!E169,2)</f>
        <v>59</v>
      </c>
      <c r="I72" s="7">
        <f t="shared" si="1"/>
        <v>89594.9</v>
      </c>
      <c r="J72" s="7"/>
      <c r="K72" s="8">
        <f t="shared" si="2"/>
        <v>-4.4999999999999997E-3</v>
      </c>
    </row>
    <row r="73" spans="2:11" x14ac:dyDescent="0.2">
      <c r="B73">
        <f>+Pharmacy!A68</f>
        <v>161</v>
      </c>
      <c r="C73" t="str">
        <f>+Pharmacy!B68</f>
        <v>KADLEC REGIONAL MEDICAL CENTER</v>
      </c>
      <c r="D73" s="6">
        <f>ROUND(+Pharmacy!G68,0)</f>
        <v>3231619</v>
      </c>
      <c r="E73" s="7">
        <f>ROUND(+Pharmacy!E68,2)</f>
        <v>38.020000000000003</v>
      </c>
      <c r="F73" s="7">
        <f t="shared" si="0"/>
        <v>84997.87</v>
      </c>
      <c r="G73" s="6">
        <f>ROUND(+Pharmacy!G170,0)</f>
        <v>3654823</v>
      </c>
      <c r="H73" s="7">
        <f>ROUND(+Pharmacy!E170,2)</f>
        <v>40.03</v>
      </c>
      <c r="I73" s="7">
        <f t="shared" si="1"/>
        <v>91302.1</v>
      </c>
      <c r="J73" s="7"/>
      <c r="K73" s="8">
        <f t="shared" si="2"/>
        <v>7.4200000000000002E-2</v>
      </c>
    </row>
    <row r="74" spans="2:11" x14ac:dyDescent="0.2">
      <c r="B74">
        <f>+Pharmacy!A69</f>
        <v>162</v>
      </c>
      <c r="C74" t="str">
        <f>+Pharmacy!B69</f>
        <v>PROVIDENCE SACRED HEART MEDICAL CENTER</v>
      </c>
      <c r="D74" s="6">
        <f>ROUND(+Pharmacy!G69,0)</f>
        <v>8696493</v>
      </c>
      <c r="E74" s="7">
        <f>ROUND(+Pharmacy!E69,2)</f>
        <v>95.27</v>
      </c>
      <c r="F74" s="7">
        <f t="shared" si="0"/>
        <v>91282.6</v>
      </c>
      <c r="G74" s="6">
        <f>ROUND(+Pharmacy!G171,0)</f>
        <v>9103496</v>
      </c>
      <c r="H74" s="7">
        <f>ROUND(+Pharmacy!E171,2)</f>
        <v>100.28</v>
      </c>
      <c r="I74" s="7">
        <f t="shared" si="1"/>
        <v>90780.77</v>
      </c>
      <c r="J74" s="7"/>
      <c r="K74" s="8">
        <f t="shared" si="2"/>
        <v>-5.4999999999999997E-3</v>
      </c>
    </row>
    <row r="75" spans="2:11" x14ac:dyDescent="0.2">
      <c r="B75">
        <f>+Pharmacy!A70</f>
        <v>164</v>
      </c>
      <c r="C75" t="str">
        <f>+Pharmacy!B70</f>
        <v>EVERGREENHEALTH MEDICAL CENTER</v>
      </c>
      <c r="D75" s="6">
        <f>ROUND(+Pharmacy!G70,0)</f>
        <v>4870936</v>
      </c>
      <c r="E75" s="7">
        <f>ROUND(+Pharmacy!E70,2)</f>
        <v>53.86</v>
      </c>
      <c r="F75" s="7">
        <f t="shared" ref="F75:F107" si="3">IF(D75=0,"",IF(E75=0,"",ROUND(D75/E75,2)))</f>
        <v>90436.98</v>
      </c>
      <c r="G75" s="6">
        <f>ROUND(+Pharmacy!G172,0)</f>
        <v>4950376</v>
      </c>
      <c r="H75" s="7">
        <f>ROUND(+Pharmacy!E172,2)</f>
        <v>53.77</v>
      </c>
      <c r="I75" s="7">
        <f t="shared" ref="I75:I107" si="4">IF(G75=0,"",IF(H75=0,"",ROUND(G75/H75,2)))</f>
        <v>92065.76</v>
      </c>
      <c r="J75" s="7"/>
      <c r="K75" s="8">
        <f t="shared" ref="K75:K107" si="5">IF(D75=0,"",IF(E75=0,"",IF(G75=0,"",IF(H75=0,"",ROUND(I75/F75-1,4)))))</f>
        <v>1.7999999999999999E-2</v>
      </c>
    </row>
    <row r="76" spans="2:11" x14ac:dyDescent="0.2">
      <c r="B76">
        <f>+Pharmacy!A71</f>
        <v>165</v>
      </c>
      <c r="C76" t="str">
        <f>+Pharmacy!B71</f>
        <v>LAKE CHELAN COMMUNITY HOSPITAL</v>
      </c>
      <c r="D76" s="6">
        <f>ROUND(+Pharmacy!G71,0)</f>
        <v>180359</v>
      </c>
      <c r="E76" s="7">
        <f>ROUND(+Pharmacy!E71,2)</f>
        <v>2</v>
      </c>
      <c r="F76" s="7">
        <f t="shared" si="3"/>
        <v>90179.5</v>
      </c>
      <c r="G76" s="6">
        <f>ROUND(+Pharmacy!G173,0)</f>
        <v>183028</v>
      </c>
      <c r="H76" s="7">
        <f>ROUND(+Pharmacy!E173,2)</f>
        <v>2.02</v>
      </c>
      <c r="I76" s="7">
        <f t="shared" si="4"/>
        <v>90607.92</v>
      </c>
      <c r="J76" s="7"/>
      <c r="K76" s="8">
        <f t="shared" si="5"/>
        <v>4.7999999999999996E-3</v>
      </c>
    </row>
    <row r="77" spans="2:11" x14ac:dyDescent="0.2">
      <c r="B77">
        <f>+Pharmacy!A72</f>
        <v>167</v>
      </c>
      <c r="C77" t="str">
        <f>+Pharmacy!B72</f>
        <v>FERRY COUNTY MEMORIAL HOSPITAL</v>
      </c>
      <c r="D77" s="6">
        <f>ROUND(+Pharmacy!G72,0)</f>
        <v>0</v>
      </c>
      <c r="E77" s="7">
        <f>ROUND(+Pharmacy!E72,2)</f>
        <v>0</v>
      </c>
      <c r="F77" s="7" t="str">
        <f t="shared" si="3"/>
        <v/>
      </c>
      <c r="G77" s="6">
        <f>ROUND(+Pharmacy!G174,0)</f>
        <v>0</v>
      </c>
      <c r="H77" s="7">
        <f>ROUND(+Pharmacy!E174,2)</f>
        <v>0</v>
      </c>
      <c r="I77" s="7" t="str">
        <f t="shared" si="4"/>
        <v/>
      </c>
      <c r="J77" s="7"/>
      <c r="K77" s="8" t="str">
        <f t="shared" si="5"/>
        <v/>
      </c>
    </row>
    <row r="78" spans="2:11" x14ac:dyDescent="0.2">
      <c r="B78">
        <f>+Pharmacy!A73</f>
        <v>168</v>
      </c>
      <c r="C78" t="str">
        <f>+Pharmacy!B73</f>
        <v>CENTRAL WASHINGTON HOSPITAL</v>
      </c>
      <c r="D78" s="6">
        <f>ROUND(+Pharmacy!G73,0)</f>
        <v>3338006</v>
      </c>
      <c r="E78" s="7">
        <f>ROUND(+Pharmacy!E73,2)</f>
        <v>42.38</v>
      </c>
      <c r="F78" s="7">
        <f t="shared" si="3"/>
        <v>78763.710000000006</v>
      </c>
      <c r="G78" s="6">
        <f>ROUND(+Pharmacy!G175,0)</f>
        <v>3610221</v>
      </c>
      <c r="H78" s="7">
        <f>ROUND(+Pharmacy!E175,2)</f>
        <v>51.43</v>
      </c>
      <c r="I78" s="7">
        <f t="shared" si="4"/>
        <v>70196.789999999994</v>
      </c>
      <c r="J78" s="7"/>
      <c r="K78" s="8">
        <f t="shared" si="5"/>
        <v>-0.10879999999999999</v>
      </c>
    </row>
    <row r="79" spans="2:11" x14ac:dyDescent="0.2">
      <c r="B79">
        <f>+Pharmacy!A74</f>
        <v>170</v>
      </c>
      <c r="C79" t="str">
        <f>+Pharmacy!B74</f>
        <v>PEACEHEALTH SOUTHWEST MEDICAL CENTER</v>
      </c>
      <c r="D79" s="6">
        <f>ROUND(+Pharmacy!G74,0)</f>
        <v>6374914</v>
      </c>
      <c r="E79" s="7">
        <f>ROUND(+Pharmacy!E74,2)</f>
        <v>75.89</v>
      </c>
      <c r="F79" s="7">
        <f t="shared" si="3"/>
        <v>84002.03</v>
      </c>
      <c r="G79" s="6">
        <f>ROUND(+Pharmacy!G176,0)</f>
        <v>6447431</v>
      </c>
      <c r="H79" s="7">
        <f>ROUND(+Pharmacy!E176,2)</f>
        <v>74.94</v>
      </c>
      <c r="I79" s="7">
        <f t="shared" si="4"/>
        <v>86034.57</v>
      </c>
      <c r="J79" s="7"/>
      <c r="K79" s="8">
        <f t="shared" si="5"/>
        <v>2.4199999999999999E-2</v>
      </c>
    </row>
    <row r="80" spans="2:11" x14ac:dyDescent="0.2">
      <c r="B80">
        <f>+Pharmacy!A75</f>
        <v>172</v>
      </c>
      <c r="C80" t="str">
        <f>+Pharmacy!B75</f>
        <v>PULLMAN REGIONAL HOSPITAL</v>
      </c>
      <c r="D80" s="6">
        <f>ROUND(+Pharmacy!G75,0)</f>
        <v>657524</v>
      </c>
      <c r="E80" s="7">
        <f>ROUND(+Pharmacy!E75,2)</f>
        <v>6.55</v>
      </c>
      <c r="F80" s="7">
        <f t="shared" si="3"/>
        <v>100385.34</v>
      </c>
      <c r="G80" s="6">
        <f>ROUND(+Pharmacy!G177,0)</f>
        <v>630179</v>
      </c>
      <c r="H80" s="7">
        <f>ROUND(+Pharmacy!E177,2)</f>
        <v>6.21</v>
      </c>
      <c r="I80" s="7">
        <f t="shared" si="4"/>
        <v>101478.1</v>
      </c>
      <c r="J80" s="7"/>
      <c r="K80" s="8">
        <f t="shared" si="5"/>
        <v>1.09E-2</v>
      </c>
    </row>
    <row r="81" spans="2:11" x14ac:dyDescent="0.2">
      <c r="B81">
        <f>+Pharmacy!A76</f>
        <v>173</v>
      </c>
      <c r="C81" t="str">
        <f>+Pharmacy!B76</f>
        <v>MORTON GENERAL HOSPITAL</v>
      </c>
      <c r="D81" s="6">
        <f>ROUND(+Pharmacy!G76,0)</f>
        <v>173531</v>
      </c>
      <c r="E81" s="7">
        <f>ROUND(+Pharmacy!E76,2)</f>
        <v>2.0099999999999998</v>
      </c>
      <c r="F81" s="7">
        <f t="shared" si="3"/>
        <v>86333.83</v>
      </c>
      <c r="G81" s="6">
        <f>ROUND(+Pharmacy!G178,0)</f>
        <v>185617</v>
      </c>
      <c r="H81" s="7">
        <f>ROUND(+Pharmacy!E178,2)</f>
        <v>2</v>
      </c>
      <c r="I81" s="7">
        <f t="shared" si="4"/>
        <v>92808.5</v>
      </c>
      <c r="J81" s="7"/>
      <c r="K81" s="8">
        <f t="shared" si="5"/>
        <v>7.4999999999999997E-2</v>
      </c>
    </row>
    <row r="82" spans="2:11" x14ac:dyDescent="0.2">
      <c r="B82">
        <f>+Pharmacy!A77</f>
        <v>175</v>
      </c>
      <c r="C82" t="str">
        <f>+Pharmacy!B77</f>
        <v>MARY BRIDGE CHILDRENS HEALTH CENTER</v>
      </c>
      <c r="D82" s="6">
        <f>ROUND(+Pharmacy!G77,0)</f>
        <v>0</v>
      </c>
      <c r="E82" s="7">
        <f>ROUND(+Pharmacy!E77,2)</f>
        <v>0</v>
      </c>
      <c r="F82" s="7" t="str">
        <f t="shared" si="3"/>
        <v/>
      </c>
      <c r="G82" s="6">
        <f>ROUND(+Pharmacy!G179,0)</f>
        <v>233247</v>
      </c>
      <c r="H82" s="7">
        <f>ROUND(+Pharmacy!E179,2)</f>
        <v>2.09</v>
      </c>
      <c r="I82" s="7">
        <f t="shared" si="4"/>
        <v>111601.44</v>
      </c>
      <c r="J82" s="7"/>
      <c r="K82" s="8" t="str">
        <f t="shared" si="5"/>
        <v/>
      </c>
    </row>
    <row r="83" spans="2:11" x14ac:dyDescent="0.2">
      <c r="B83">
        <f>+Pharmacy!A78</f>
        <v>176</v>
      </c>
      <c r="C83" t="str">
        <f>+Pharmacy!B78</f>
        <v>TACOMA GENERAL/ALLENMORE HOSPITAL</v>
      </c>
      <c r="D83" s="6">
        <f>ROUND(+Pharmacy!G78,0)</f>
        <v>11637152</v>
      </c>
      <c r="E83" s="7">
        <f>ROUND(+Pharmacy!E78,2)</f>
        <v>124.84</v>
      </c>
      <c r="F83" s="7">
        <f t="shared" si="3"/>
        <v>93216.53</v>
      </c>
      <c r="G83" s="6">
        <f>ROUND(+Pharmacy!G180,0)</f>
        <v>11460197</v>
      </c>
      <c r="H83" s="7">
        <f>ROUND(+Pharmacy!E180,2)</f>
        <v>120.88</v>
      </c>
      <c r="I83" s="7">
        <f t="shared" si="4"/>
        <v>94806.39</v>
      </c>
      <c r="J83" s="7"/>
      <c r="K83" s="8">
        <f t="shared" si="5"/>
        <v>1.7100000000000001E-2</v>
      </c>
    </row>
    <row r="84" spans="2:11" x14ac:dyDescent="0.2">
      <c r="B84">
        <f>+Pharmacy!A79</f>
        <v>180</v>
      </c>
      <c r="C84" t="str">
        <f>+Pharmacy!B79</f>
        <v>VALLEY HOSPITAL</v>
      </c>
      <c r="D84" s="6">
        <f>ROUND(+Pharmacy!G79,0)</f>
        <v>1257021</v>
      </c>
      <c r="E84" s="7">
        <f>ROUND(+Pharmacy!E79,2)</f>
        <v>13.78</v>
      </c>
      <c r="F84" s="7">
        <f t="shared" si="3"/>
        <v>91220.68</v>
      </c>
      <c r="G84" s="6">
        <f>ROUND(+Pharmacy!G181,0)</f>
        <v>1308993</v>
      </c>
      <c r="H84" s="7">
        <f>ROUND(+Pharmacy!E181,2)</f>
        <v>13.66</v>
      </c>
      <c r="I84" s="7">
        <f t="shared" si="4"/>
        <v>95826.72</v>
      </c>
      <c r="J84" s="7"/>
      <c r="K84" s="8">
        <f t="shared" si="5"/>
        <v>5.0500000000000003E-2</v>
      </c>
    </row>
    <row r="85" spans="2:11" x14ac:dyDescent="0.2">
      <c r="B85">
        <f>+Pharmacy!A80</f>
        <v>183</v>
      </c>
      <c r="C85" t="str">
        <f>+Pharmacy!B80</f>
        <v>MULTICARE AUBURN MEDICAL CENTER</v>
      </c>
      <c r="D85" s="6">
        <f>ROUND(+Pharmacy!G80,0)</f>
        <v>1435829</v>
      </c>
      <c r="E85" s="7">
        <f>ROUND(+Pharmacy!E80,2)</f>
        <v>13.67</v>
      </c>
      <c r="F85" s="7">
        <f t="shared" si="3"/>
        <v>105035.04</v>
      </c>
      <c r="G85" s="6">
        <f>ROUND(+Pharmacy!G182,0)</f>
        <v>1883671</v>
      </c>
      <c r="H85" s="7">
        <f>ROUND(+Pharmacy!E182,2)</f>
        <v>21.44</v>
      </c>
      <c r="I85" s="7">
        <f t="shared" si="4"/>
        <v>87857.79</v>
      </c>
      <c r="J85" s="7"/>
      <c r="K85" s="8">
        <f t="shared" si="5"/>
        <v>-0.16350000000000001</v>
      </c>
    </row>
    <row r="86" spans="2:11" x14ac:dyDescent="0.2">
      <c r="B86">
        <f>+Pharmacy!A81</f>
        <v>186</v>
      </c>
      <c r="C86" t="str">
        <f>+Pharmacy!B81</f>
        <v>SUMMIT PACIFIC MEDICAL CENTER</v>
      </c>
      <c r="D86" s="6">
        <f>ROUND(+Pharmacy!G81,0)</f>
        <v>0</v>
      </c>
      <c r="E86" s="7">
        <f>ROUND(+Pharmacy!E81,2)</f>
        <v>0</v>
      </c>
      <c r="F86" s="7" t="str">
        <f t="shared" si="3"/>
        <v/>
      </c>
      <c r="G86" s="6">
        <f>ROUND(+Pharmacy!G183,0)</f>
        <v>20561</v>
      </c>
      <c r="H86" s="7">
        <f>ROUND(+Pharmacy!E183,2)</f>
        <v>0</v>
      </c>
      <c r="I86" s="7" t="str">
        <f t="shared" si="4"/>
        <v/>
      </c>
      <c r="J86" s="7"/>
      <c r="K86" s="8" t="str">
        <f t="shared" si="5"/>
        <v/>
      </c>
    </row>
    <row r="87" spans="2:11" x14ac:dyDescent="0.2">
      <c r="B87">
        <f>+Pharmacy!A82</f>
        <v>191</v>
      </c>
      <c r="C87" t="str">
        <f>+Pharmacy!B82</f>
        <v>PROVIDENCE CENTRALIA HOSPITAL</v>
      </c>
      <c r="D87" s="6">
        <f>ROUND(+Pharmacy!G82,0)</f>
        <v>2370617</v>
      </c>
      <c r="E87" s="7">
        <f>ROUND(+Pharmacy!E82,2)</f>
        <v>18.29</v>
      </c>
      <c r="F87" s="7">
        <f t="shared" si="3"/>
        <v>129612.74</v>
      </c>
      <c r="G87" s="6">
        <f>ROUND(+Pharmacy!G184,0)</f>
        <v>2401111</v>
      </c>
      <c r="H87" s="7">
        <f>ROUND(+Pharmacy!E184,2)</f>
        <v>25</v>
      </c>
      <c r="I87" s="7">
        <f t="shared" si="4"/>
        <v>96044.44</v>
      </c>
      <c r="J87" s="7"/>
      <c r="K87" s="8">
        <f t="shared" si="5"/>
        <v>-0.25900000000000001</v>
      </c>
    </row>
    <row r="88" spans="2:11" x14ac:dyDescent="0.2">
      <c r="B88">
        <f>+Pharmacy!A83</f>
        <v>193</v>
      </c>
      <c r="C88" t="str">
        <f>+Pharmacy!B83</f>
        <v>PROVIDENCE MOUNT CARMEL HOSPITAL</v>
      </c>
      <c r="D88" s="6">
        <f>ROUND(+Pharmacy!G83,0)</f>
        <v>819359</v>
      </c>
      <c r="E88" s="7">
        <f>ROUND(+Pharmacy!E83,2)</f>
        <v>8.1199999999999992</v>
      </c>
      <c r="F88" s="7">
        <f t="shared" si="3"/>
        <v>100906.28</v>
      </c>
      <c r="G88" s="6">
        <f>ROUND(+Pharmacy!G185,0)</f>
        <v>918439</v>
      </c>
      <c r="H88" s="7">
        <f>ROUND(+Pharmacy!E185,2)</f>
        <v>8.69</v>
      </c>
      <c r="I88" s="7">
        <f t="shared" si="4"/>
        <v>105689.18</v>
      </c>
      <c r="J88" s="7"/>
      <c r="K88" s="8">
        <f t="shared" si="5"/>
        <v>4.7399999999999998E-2</v>
      </c>
    </row>
    <row r="89" spans="2:11" x14ac:dyDescent="0.2">
      <c r="B89">
        <f>+Pharmacy!A84</f>
        <v>194</v>
      </c>
      <c r="C89" t="str">
        <f>+Pharmacy!B84</f>
        <v>PROVIDENCE ST JOSEPHS HOSPITAL</v>
      </c>
      <c r="D89" s="6">
        <f>ROUND(+Pharmacy!G84,0)</f>
        <v>363673</v>
      </c>
      <c r="E89" s="7">
        <f>ROUND(+Pharmacy!E84,2)</f>
        <v>3.69</v>
      </c>
      <c r="F89" s="7">
        <f t="shared" si="3"/>
        <v>98556.37</v>
      </c>
      <c r="G89" s="6">
        <f>ROUND(+Pharmacy!G186,0)</f>
        <v>408935</v>
      </c>
      <c r="H89" s="7">
        <f>ROUND(+Pharmacy!E186,2)</f>
        <v>4.79</v>
      </c>
      <c r="I89" s="7">
        <f t="shared" si="4"/>
        <v>85372.65</v>
      </c>
      <c r="J89" s="7"/>
      <c r="K89" s="8">
        <f t="shared" si="5"/>
        <v>-0.1338</v>
      </c>
    </row>
    <row r="90" spans="2:11" x14ac:dyDescent="0.2">
      <c r="B90">
        <f>+Pharmacy!A85</f>
        <v>195</v>
      </c>
      <c r="C90" t="str">
        <f>+Pharmacy!B85</f>
        <v>SNOQUALMIE VALLEY HOSPITAL</v>
      </c>
      <c r="D90" s="6">
        <f>ROUND(+Pharmacy!G85,0)</f>
        <v>368696</v>
      </c>
      <c r="E90" s="7">
        <f>ROUND(+Pharmacy!E85,2)</f>
        <v>5.8</v>
      </c>
      <c r="F90" s="7">
        <f t="shared" si="3"/>
        <v>63568.28</v>
      </c>
      <c r="G90" s="6">
        <f>ROUND(+Pharmacy!G187,0)</f>
        <v>384404</v>
      </c>
      <c r="H90" s="7">
        <f>ROUND(+Pharmacy!E187,2)</f>
        <v>6.1</v>
      </c>
      <c r="I90" s="7">
        <f t="shared" si="4"/>
        <v>63017.05</v>
      </c>
      <c r="J90" s="7"/>
      <c r="K90" s="8">
        <f t="shared" si="5"/>
        <v>-8.6999999999999994E-3</v>
      </c>
    </row>
    <row r="91" spans="2:11" x14ac:dyDescent="0.2">
      <c r="B91">
        <f>+Pharmacy!A86</f>
        <v>197</v>
      </c>
      <c r="C91" t="str">
        <f>+Pharmacy!B86</f>
        <v>CAPITAL MEDICAL CENTER</v>
      </c>
      <c r="D91" s="6">
        <f>ROUND(+Pharmacy!G86,0)</f>
        <v>1135589</v>
      </c>
      <c r="E91" s="7">
        <f>ROUND(+Pharmacy!E86,2)</f>
        <v>10.78</v>
      </c>
      <c r="F91" s="7">
        <f t="shared" si="3"/>
        <v>105342.21</v>
      </c>
      <c r="G91" s="6">
        <f>ROUND(+Pharmacy!G188,0)</f>
        <v>1195817</v>
      </c>
      <c r="H91" s="7">
        <f>ROUND(+Pharmacy!E188,2)</f>
        <v>11.18</v>
      </c>
      <c r="I91" s="7">
        <f t="shared" si="4"/>
        <v>106960.38</v>
      </c>
      <c r="J91" s="7"/>
      <c r="K91" s="8">
        <f t="shared" si="5"/>
        <v>1.54E-2</v>
      </c>
    </row>
    <row r="92" spans="2:11" x14ac:dyDescent="0.2">
      <c r="B92">
        <f>+Pharmacy!A87</f>
        <v>198</v>
      </c>
      <c r="C92" t="str">
        <f>+Pharmacy!B87</f>
        <v>SUNNYSIDE COMMUNITY HOSPITAL</v>
      </c>
      <c r="D92" s="6">
        <f>ROUND(+Pharmacy!G87,0)</f>
        <v>309332</v>
      </c>
      <c r="E92" s="7">
        <f>ROUND(+Pharmacy!E87,2)</f>
        <v>4.05</v>
      </c>
      <c r="F92" s="7">
        <f t="shared" si="3"/>
        <v>76378.27</v>
      </c>
      <c r="G92" s="6">
        <f>ROUND(+Pharmacy!G189,0)</f>
        <v>0</v>
      </c>
      <c r="H92" s="7">
        <f>ROUND(+Pharmacy!E189,2)</f>
        <v>0</v>
      </c>
      <c r="I92" s="7" t="str">
        <f t="shared" si="4"/>
        <v/>
      </c>
      <c r="J92" s="7"/>
      <c r="K92" s="8" t="str">
        <f t="shared" si="5"/>
        <v/>
      </c>
    </row>
    <row r="93" spans="2:11" x14ac:dyDescent="0.2">
      <c r="B93">
        <f>+Pharmacy!A88</f>
        <v>199</v>
      </c>
      <c r="C93" t="str">
        <f>+Pharmacy!B88</f>
        <v>TOPPENISH COMMUNITY HOSPITAL</v>
      </c>
      <c r="D93" s="6">
        <f>ROUND(+Pharmacy!G88,0)</f>
        <v>340457</v>
      </c>
      <c r="E93" s="7">
        <f>ROUND(+Pharmacy!E88,2)</f>
        <v>3.4</v>
      </c>
      <c r="F93" s="7">
        <f t="shared" si="3"/>
        <v>100134.41</v>
      </c>
      <c r="G93" s="6">
        <f>ROUND(+Pharmacy!G190,0)</f>
        <v>336960</v>
      </c>
      <c r="H93" s="7">
        <f>ROUND(+Pharmacy!E190,2)</f>
        <v>3.4</v>
      </c>
      <c r="I93" s="7">
        <f t="shared" si="4"/>
        <v>99105.88</v>
      </c>
      <c r="J93" s="7"/>
      <c r="K93" s="8">
        <f t="shared" si="5"/>
        <v>-1.03E-2</v>
      </c>
    </row>
    <row r="94" spans="2:11" x14ac:dyDescent="0.2">
      <c r="B94">
        <f>+Pharmacy!A89</f>
        <v>201</v>
      </c>
      <c r="C94" t="str">
        <f>+Pharmacy!B89</f>
        <v>ST FRANCIS COMMUNITY HOSPITAL</v>
      </c>
      <c r="D94" s="6">
        <f>ROUND(+Pharmacy!G89,0)</f>
        <v>2611815</v>
      </c>
      <c r="E94" s="7">
        <f>ROUND(+Pharmacy!E89,2)</f>
        <v>29.07</v>
      </c>
      <c r="F94" s="7">
        <f t="shared" si="3"/>
        <v>89845.72</v>
      </c>
      <c r="G94" s="6">
        <f>ROUND(+Pharmacy!G191,0)</f>
        <v>2672255</v>
      </c>
      <c r="H94" s="7">
        <f>ROUND(+Pharmacy!E191,2)</f>
        <v>29.41</v>
      </c>
      <c r="I94" s="7">
        <f t="shared" si="4"/>
        <v>90862.12</v>
      </c>
      <c r="J94" s="7"/>
      <c r="K94" s="8">
        <f t="shared" si="5"/>
        <v>1.1299999999999999E-2</v>
      </c>
    </row>
    <row r="95" spans="2:11" x14ac:dyDescent="0.2">
      <c r="B95">
        <f>+Pharmacy!A90</f>
        <v>202</v>
      </c>
      <c r="C95" t="str">
        <f>+Pharmacy!B90</f>
        <v>REGIONAL HOSPITAL</v>
      </c>
      <c r="D95" s="6">
        <f>ROUND(+Pharmacy!G90,0)</f>
        <v>0</v>
      </c>
      <c r="E95" s="7">
        <f>ROUND(+Pharmacy!E90,2)</f>
        <v>0</v>
      </c>
      <c r="F95" s="7" t="str">
        <f t="shared" si="3"/>
        <v/>
      </c>
      <c r="G95" s="6">
        <f>ROUND(+Pharmacy!G192,0)</f>
        <v>0</v>
      </c>
      <c r="H95" s="7">
        <f>ROUND(+Pharmacy!E192,2)</f>
        <v>0</v>
      </c>
      <c r="I95" s="7" t="str">
        <f t="shared" si="4"/>
        <v/>
      </c>
      <c r="J95" s="7"/>
      <c r="K95" s="8" t="str">
        <f t="shared" si="5"/>
        <v/>
      </c>
    </row>
    <row r="96" spans="2:11" x14ac:dyDescent="0.2">
      <c r="B96">
        <f>+Pharmacy!A91</f>
        <v>204</v>
      </c>
      <c r="C96" t="str">
        <f>+Pharmacy!B91</f>
        <v>SEATTLE CANCER CARE ALLIANCE</v>
      </c>
      <c r="D96" s="6">
        <f>ROUND(+Pharmacy!G91,0)</f>
        <v>1029465</v>
      </c>
      <c r="E96" s="7">
        <f>ROUND(+Pharmacy!E91,2)</f>
        <v>21.59</v>
      </c>
      <c r="F96" s="7">
        <f t="shared" si="3"/>
        <v>47682.49</v>
      </c>
      <c r="G96" s="6">
        <f>ROUND(+Pharmacy!G193,0)</f>
        <v>1211316</v>
      </c>
      <c r="H96" s="7">
        <f>ROUND(+Pharmacy!E193,2)</f>
        <v>25.62</v>
      </c>
      <c r="I96" s="7">
        <f t="shared" si="4"/>
        <v>47280.09</v>
      </c>
      <c r="J96" s="7"/>
      <c r="K96" s="8">
        <f t="shared" si="5"/>
        <v>-8.3999999999999995E-3</v>
      </c>
    </row>
    <row r="97" spans="2:11" x14ac:dyDescent="0.2">
      <c r="B97">
        <f>+Pharmacy!A92</f>
        <v>205</v>
      </c>
      <c r="C97" t="str">
        <f>+Pharmacy!B92</f>
        <v>WENATCHEE VALLEY HOSPITAL</v>
      </c>
      <c r="D97" s="6">
        <f>ROUND(+Pharmacy!G92,0)</f>
        <v>0</v>
      </c>
      <c r="E97" s="7">
        <f>ROUND(+Pharmacy!E92,2)</f>
        <v>0</v>
      </c>
      <c r="F97" s="7" t="str">
        <f t="shared" si="3"/>
        <v/>
      </c>
      <c r="G97" s="6">
        <f>ROUND(+Pharmacy!G194,0)</f>
        <v>572449</v>
      </c>
      <c r="H97" s="7">
        <f>ROUND(+Pharmacy!E194,2)</f>
        <v>6.5</v>
      </c>
      <c r="I97" s="7">
        <f t="shared" si="4"/>
        <v>88069.08</v>
      </c>
      <c r="J97" s="7"/>
      <c r="K97" s="8" t="str">
        <f t="shared" si="5"/>
        <v/>
      </c>
    </row>
    <row r="98" spans="2:11" x14ac:dyDescent="0.2">
      <c r="B98">
        <f>+Pharmacy!A93</f>
        <v>206</v>
      </c>
      <c r="C98" t="str">
        <f>+Pharmacy!B93</f>
        <v>PEACEHEALTH UNITED GENERAL MEDICAL CENTER</v>
      </c>
      <c r="D98" s="6">
        <f>ROUND(+Pharmacy!G93,0)</f>
        <v>613224</v>
      </c>
      <c r="E98" s="7">
        <f>ROUND(+Pharmacy!E93,2)</f>
        <v>6.62</v>
      </c>
      <c r="F98" s="7">
        <f t="shared" si="3"/>
        <v>92632.02</v>
      </c>
      <c r="G98" s="6">
        <f>ROUND(+Pharmacy!G195,0)</f>
        <v>675652</v>
      </c>
      <c r="H98" s="7">
        <f>ROUND(+Pharmacy!E195,2)</f>
        <v>6.93</v>
      </c>
      <c r="I98" s="7">
        <f t="shared" si="4"/>
        <v>97496.68</v>
      </c>
      <c r="J98" s="7"/>
      <c r="K98" s="8">
        <f t="shared" si="5"/>
        <v>5.2499999999999998E-2</v>
      </c>
    </row>
    <row r="99" spans="2:11" x14ac:dyDescent="0.2">
      <c r="B99">
        <f>+Pharmacy!A94</f>
        <v>207</v>
      </c>
      <c r="C99" t="str">
        <f>+Pharmacy!B94</f>
        <v>SKAGIT VALLEY HOSPITAL</v>
      </c>
      <c r="D99" s="6">
        <f>ROUND(+Pharmacy!G94,0)</f>
        <v>3158195</v>
      </c>
      <c r="E99" s="7">
        <f>ROUND(+Pharmacy!E94,2)</f>
        <v>39.08</v>
      </c>
      <c r="F99" s="7">
        <f t="shared" si="3"/>
        <v>80813.59</v>
      </c>
      <c r="G99" s="6">
        <f>ROUND(+Pharmacy!G196,0)</f>
        <v>3308242</v>
      </c>
      <c r="H99" s="7">
        <f>ROUND(+Pharmacy!E196,2)</f>
        <v>40.840000000000003</v>
      </c>
      <c r="I99" s="7">
        <f t="shared" si="4"/>
        <v>81004.95</v>
      </c>
      <c r="J99" s="7"/>
      <c r="K99" s="8">
        <f t="shared" si="5"/>
        <v>2.3999999999999998E-3</v>
      </c>
    </row>
    <row r="100" spans="2:11" x14ac:dyDescent="0.2">
      <c r="B100">
        <f>+Pharmacy!A95</f>
        <v>208</v>
      </c>
      <c r="C100" t="str">
        <f>+Pharmacy!B95</f>
        <v>LEGACY SALMON CREEK HOSPITAL</v>
      </c>
      <c r="D100" s="6">
        <f>ROUND(+Pharmacy!G95,0)</f>
        <v>2489794</v>
      </c>
      <c r="E100" s="7">
        <f>ROUND(+Pharmacy!E95,2)</f>
        <v>29.8</v>
      </c>
      <c r="F100" s="7">
        <f t="shared" si="3"/>
        <v>83550.13</v>
      </c>
      <c r="G100" s="6">
        <f>ROUND(+Pharmacy!G197,0)</f>
        <v>2823157</v>
      </c>
      <c r="H100" s="7">
        <f>ROUND(+Pharmacy!E197,2)</f>
        <v>31.54</v>
      </c>
      <c r="I100" s="7">
        <f t="shared" si="4"/>
        <v>89510.37</v>
      </c>
      <c r="J100" s="7"/>
      <c r="K100" s="8">
        <f t="shared" si="5"/>
        <v>7.1300000000000002E-2</v>
      </c>
    </row>
    <row r="101" spans="2:11" x14ac:dyDescent="0.2">
      <c r="B101">
        <f>+Pharmacy!A96</f>
        <v>209</v>
      </c>
      <c r="C101" t="str">
        <f>+Pharmacy!B96</f>
        <v>ST ANTHONY HOSPITAL</v>
      </c>
      <c r="D101" s="6">
        <f>ROUND(+Pharmacy!G96,0)</f>
        <v>1606740</v>
      </c>
      <c r="E101" s="7">
        <f>ROUND(+Pharmacy!E96,2)</f>
        <v>16.91</v>
      </c>
      <c r="F101" s="7">
        <f t="shared" si="3"/>
        <v>95017.15</v>
      </c>
      <c r="G101" s="6">
        <f>ROUND(+Pharmacy!G198,0)</f>
        <v>1806429</v>
      </c>
      <c r="H101" s="7">
        <f>ROUND(+Pharmacy!E198,2)</f>
        <v>18.829999999999998</v>
      </c>
      <c r="I101" s="7">
        <f t="shared" si="4"/>
        <v>95933.56</v>
      </c>
      <c r="J101" s="7"/>
      <c r="K101" s="8">
        <f t="shared" si="5"/>
        <v>9.5999999999999992E-3</v>
      </c>
    </row>
    <row r="102" spans="2:11" x14ac:dyDescent="0.2">
      <c r="B102">
        <f>+Pharmacy!A97</f>
        <v>210</v>
      </c>
      <c r="C102" t="str">
        <f>+Pharmacy!B97</f>
        <v>SWEDISH MEDICAL CENTER - ISSAQUAH CAMPUS</v>
      </c>
      <c r="D102" s="6">
        <f>ROUND(+Pharmacy!G97,0)</f>
        <v>2017761</v>
      </c>
      <c r="E102" s="7">
        <f>ROUND(+Pharmacy!E97,2)</f>
        <v>236</v>
      </c>
      <c r="F102" s="7">
        <f t="shared" si="3"/>
        <v>8549.83</v>
      </c>
      <c r="G102" s="6">
        <f>ROUND(+Pharmacy!G199,0)</f>
        <v>2101621</v>
      </c>
      <c r="H102" s="7">
        <f>ROUND(+Pharmacy!E199,2)</f>
        <v>20.25</v>
      </c>
      <c r="I102" s="7">
        <f t="shared" si="4"/>
        <v>103783.75</v>
      </c>
      <c r="J102" s="7"/>
      <c r="K102" s="8">
        <f t="shared" si="5"/>
        <v>11.1387</v>
      </c>
    </row>
    <row r="103" spans="2:11" x14ac:dyDescent="0.2">
      <c r="B103">
        <f>+Pharmacy!A98</f>
        <v>211</v>
      </c>
      <c r="C103" t="str">
        <f>+Pharmacy!B98</f>
        <v>PEACEHEALTH PEACE ISLAND MEDICAL CENTER</v>
      </c>
      <c r="D103" s="6">
        <f>ROUND(+Pharmacy!G98,0)</f>
        <v>0</v>
      </c>
      <c r="E103" s="7">
        <f>ROUND(+Pharmacy!E98,2)</f>
        <v>0</v>
      </c>
      <c r="F103" s="7" t="str">
        <f t="shared" si="3"/>
        <v/>
      </c>
      <c r="G103" s="6">
        <f>ROUND(+Pharmacy!G200,0)</f>
        <v>102221</v>
      </c>
      <c r="H103" s="7">
        <f>ROUND(+Pharmacy!E200,2)</f>
        <v>1.06</v>
      </c>
      <c r="I103" s="7">
        <f t="shared" si="4"/>
        <v>96434.91</v>
      </c>
      <c r="J103" s="7"/>
      <c r="K103" s="8" t="str">
        <f t="shared" si="5"/>
        <v/>
      </c>
    </row>
    <row r="104" spans="2:11" x14ac:dyDescent="0.2">
      <c r="B104">
        <f>+Pharmacy!A99</f>
        <v>904</v>
      </c>
      <c r="C104" t="str">
        <f>+Pharmacy!B99</f>
        <v>BHC FAIRFAX HOSPITAL</v>
      </c>
      <c r="D104" s="6">
        <f>ROUND(+Pharmacy!G99,0)</f>
        <v>201702</v>
      </c>
      <c r="E104" s="7">
        <f>ROUND(+Pharmacy!E99,2)</f>
        <v>2.27</v>
      </c>
      <c r="F104" s="7">
        <f t="shared" si="3"/>
        <v>88855.51</v>
      </c>
      <c r="G104" s="6">
        <f>ROUND(+Pharmacy!G201,0)</f>
        <v>264170</v>
      </c>
      <c r="H104" s="7">
        <f>ROUND(+Pharmacy!E201,2)</f>
        <v>2.78</v>
      </c>
      <c r="I104" s="7">
        <f t="shared" si="4"/>
        <v>95025.18</v>
      </c>
      <c r="J104" s="7"/>
      <c r="K104" s="8">
        <f t="shared" si="5"/>
        <v>6.9400000000000003E-2</v>
      </c>
    </row>
    <row r="105" spans="2:11" x14ac:dyDescent="0.2">
      <c r="B105">
        <f>+Pharmacy!A100</f>
        <v>915</v>
      </c>
      <c r="C105" t="str">
        <f>+Pharmacy!B100</f>
        <v>LOURDES COUNSELING CENTER</v>
      </c>
      <c r="D105" s="6">
        <f>ROUND(+Pharmacy!G100,0)</f>
        <v>0</v>
      </c>
      <c r="E105" s="7">
        <f>ROUND(+Pharmacy!E100,2)</f>
        <v>0</v>
      </c>
      <c r="F105" s="7" t="str">
        <f t="shared" si="3"/>
        <v/>
      </c>
      <c r="G105" s="6">
        <f>ROUND(+Pharmacy!G202,0)</f>
        <v>0</v>
      </c>
      <c r="H105" s="7">
        <f>ROUND(+Pharmacy!E202,2)</f>
        <v>0</v>
      </c>
      <c r="I105" s="7" t="str">
        <f t="shared" si="4"/>
        <v/>
      </c>
      <c r="J105" s="7"/>
      <c r="K105" s="8" t="str">
        <f t="shared" si="5"/>
        <v/>
      </c>
    </row>
    <row r="106" spans="2:11" x14ac:dyDescent="0.2">
      <c r="B106">
        <f>+Pharmacy!A101</f>
        <v>919</v>
      </c>
      <c r="C106" t="str">
        <f>+Pharmacy!B101</f>
        <v>NAVOS</v>
      </c>
      <c r="D106" s="6">
        <f>ROUND(+Pharmacy!G101,0)</f>
        <v>153142</v>
      </c>
      <c r="E106" s="7">
        <f>ROUND(+Pharmacy!E101,2)</f>
        <v>1.51</v>
      </c>
      <c r="F106" s="7">
        <f t="shared" si="3"/>
        <v>101418.54</v>
      </c>
      <c r="G106" s="6">
        <f>ROUND(+Pharmacy!G203,0)</f>
        <v>166758</v>
      </c>
      <c r="H106" s="7">
        <f>ROUND(+Pharmacy!E203,2)</f>
        <v>1.74</v>
      </c>
      <c r="I106" s="7">
        <f t="shared" si="4"/>
        <v>95837.93</v>
      </c>
      <c r="J106" s="7"/>
      <c r="K106" s="8">
        <f t="shared" si="5"/>
        <v>-5.5E-2</v>
      </c>
    </row>
    <row r="107" spans="2:11" x14ac:dyDescent="0.2">
      <c r="B107">
        <f>+Pharmacy!A102</f>
        <v>921</v>
      </c>
      <c r="C107" t="str">
        <f>+Pharmacy!B102</f>
        <v>Cascade Behavioral Health</v>
      </c>
      <c r="D107" s="6">
        <f>ROUND(+Pharmacy!G102,0)</f>
        <v>0</v>
      </c>
      <c r="E107" s="7">
        <f>ROUND(+Pharmacy!E102,2)</f>
        <v>0</v>
      </c>
      <c r="F107" s="7" t="str">
        <f t="shared" si="3"/>
        <v/>
      </c>
      <c r="G107" s="6">
        <f>ROUND(+Pharmacy!G204,0)</f>
        <v>0</v>
      </c>
      <c r="H107" s="7">
        <f>ROUND(+Pharmacy!E204,2)</f>
        <v>0</v>
      </c>
      <c r="I107" s="7" t="str">
        <f t="shared" si="4"/>
        <v/>
      </c>
      <c r="J107" s="7"/>
      <c r="K107" s="8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7"/>
  <sheetViews>
    <sheetView zoomScale="75" workbookViewId="0">
      <selection activeCell="E20" sqref="E20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0.109375" bestFit="1" customWidth="1"/>
    <col min="5" max="5" width="7.88671875" bestFit="1" customWidth="1"/>
    <col min="6" max="6" width="6.88671875" bestFit="1" customWidth="1"/>
    <col min="7" max="7" width="10.109375" bestFit="1" customWidth="1"/>
    <col min="8" max="8" width="7.88671875" bestFit="1" customWidth="1"/>
    <col min="9" max="9" width="6.88671875" bestFit="1" customWidth="1"/>
    <col min="10" max="10" width="2.6640625" customWidth="1"/>
    <col min="11" max="11" width="8.109375" bestFit="1" customWidth="1"/>
  </cols>
  <sheetData>
    <row r="1" spans="1:11" x14ac:dyDescent="0.2">
      <c r="A1" s="3" t="s">
        <v>36</v>
      </c>
      <c r="B1" s="4"/>
      <c r="C1" s="4"/>
      <c r="D1" s="4"/>
      <c r="E1" s="4"/>
      <c r="F1" s="4"/>
      <c r="G1" s="4"/>
      <c r="H1" s="4"/>
      <c r="I1" s="4"/>
      <c r="J1" s="4"/>
    </row>
    <row r="2" spans="1:11" x14ac:dyDescent="0.2">
      <c r="A2" s="4"/>
      <c r="B2" s="4"/>
      <c r="C2" s="4"/>
      <c r="D2" s="4"/>
      <c r="E2" s="4"/>
      <c r="F2" s="3"/>
      <c r="G2" s="4"/>
      <c r="H2" s="4"/>
      <c r="I2" s="4"/>
      <c r="J2" s="4"/>
      <c r="K2" s="2" t="s">
        <v>42</v>
      </c>
    </row>
    <row r="3" spans="1:11" x14ac:dyDescent="0.2">
      <c r="A3" s="4"/>
      <c r="B3" s="4"/>
      <c r="C3" s="4"/>
      <c r="D3" s="4"/>
      <c r="E3" s="4"/>
      <c r="F3" s="3"/>
      <c r="G3" s="4"/>
      <c r="H3" s="4"/>
      <c r="I3" s="4"/>
      <c r="J3" s="4"/>
      <c r="K3">
        <v>300</v>
      </c>
    </row>
    <row r="4" spans="1:11" x14ac:dyDescent="0.2">
      <c r="A4" s="3" t="s">
        <v>43</v>
      </c>
      <c r="B4" s="4"/>
      <c r="C4" s="4"/>
      <c r="D4" s="5"/>
      <c r="E4" s="4"/>
      <c r="F4" s="4"/>
      <c r="G4" s="4"/>
      <c r="H4" s="4"/>
      <c r="I4" s="4"/>
      <c r="J4" s="4"/>
    </row>
    <row r="5" spans="1:11" x14ac:dyDescent="0.2">
      <c r="A5" s="3" t="s">
        <v>47</v>
      </c>
      <c r="B5" s="4"/>
      <c r="C5" s="4"/>
      <c r="D5" s="4"/>
      <c r="E5" s="4"/>
      <c r="F5" s="4"/>
      <c r="G5" s="4"/>
      <c r="H5" s="4"/>
      <c r="I5" s="4"/>
      <c r="J5" s="4"/>
    </row>
    <row r="7" spans="1:11" x14ac:dyDescent="0.2">
      <c r="E7" s="21">
        <f>ROUND(+Pharmacy!D5,0)</f>
        <v>2012</v>
      </c>
      <c r="F7" s="2">
        <f>+E7</f>
        <v>2012</v>
      </c>
      <c r="G7" s="2"/>
      <c r="H7" s="1">
        <f>+F7+1</f>
        <v>2013</v>
      </c>
      <c r="I7" s="2">
        <f>+H7</f>
        <v>2013</v>
      </c>
    </row>
    <row r="8" spans="1:11" x14ac:dyDescent="0.2">
      <c r="A8" s="2"/>
      <c r="B8" s="2"/>
      <c r="C8" s="2"/>
      <c r="D8" s="1" t="s">
        <v>13</v>
      </c>
      <c r="F8" s="1" t="s">
        <v>2</v>
      </c>
      <c r="G8" s="1" t="s">
        <v>13</v>
      </c>
      <c r="I8" s="1" t="s">
        <v>2</v>
      </c>
      <c r="J8" s="1"/>
      <c r="K8" s="2" t="s">
        <v>72</v>
      </c>
    </row>
    <row r="9" spans="1:11" x14ac:dyDescent="0.2">
      <c r="A9" s="2"/>
      <c r="B9" s="2" t="s">
        <v>40</v>
      </c>
      <c r="C9" s="2" t="s">
        <v>41</v>
      </c>
      <c r="D9" s="1" t="s">
        <v>14</v>
      </c>
      <c r="E9" s="1" t="s">
        <v>34</v>
      </c>
      <c r="F9" s="1" t="s">
        <v>35</v>
      </c>
      <c r="G9" s="1" t="s">
        <v>14</v>
      </c>
      <c r="H9" s="1" t="s">
        <v>34</v>
      </c>
      <c r="I9" s="1" t="s">
        <v>35</v>
      </c>
      <c r="J9" s="1"/>
      <c r="K9" s="2" t="s">
        <v>73</v>
      </c>
    </row>
    <row r="10" spans="1:11" x14ac:dyDescent="0.2">
      <c r="B10">
        <f>+Pharmacy!A5</f>
        <v>1</v>
      </c>
      <c r="C10" t="str">
        <f>+Pharmacy!B5</f>
        <v>SWEDISH MEDICAL CENTER - FIRST HILL</v>
      </c>
      <c r="D10" s="6">
        <f>ROUND(+Pharmacy!H5,0)</f>
        <v>38261</v>
      </c>
      <c r="E10" s="6">
        <f>ROUND(+Pharmacy!V5,0)</f>
        <v>69385</v>
      </c>
      <c r="F10" s="7">
        <f>IF(D10=0,"",IF(E10=0,"",ROUND(D10/E10,2)))</f>
        <v>0.55000000000000004</v>
      </c>
      <c r="G10" s="6">
        <f>ROUND(+Pharmacy!H107,0)</f>
        <v>2401918</v>
      </c>
      <c r="H10" s="6">
        <f>ROUND(+Pharmacy!V107,2)</f>
        <v>67759</v>
      </c>
      <c r="I10" s="7">
        <f>IF(G10=0,"",IF(H10=0,"",ROUND(G10/H10,2)))</f>
        <v>35.450000000000003</v>
      </c>
      <c r="J10" s="7"/>
      <c r="K10" s="8">
        <f>IF(D10=0,"",IF(E10=0,"",IF(G10=0,"",IF(H10=0,"",ROUND(I10/F10-1,4)))))</f>
        <v>63.454500000000003</v>
      </c>
    </row>
    <row r="11" spans="1:11" x14ac:dyDescent="0.2">
      <c r="B11">
        <f>+Pharmacy!A6</f>
        <v>3</v>
      </c>
      <c r="C11" t="str">
        <f>+Pharmacy!B6</f>
        <v>SWEDISH MEDICAL CENTER - CHERRY HILL</v>
      </c>
      <c r="D11" s="6">
        <f>ROUND(+Pharmacy!H6,0)</f>
        <v>1090700</v>
      </c>
      <c r="E11" s="6">
        <f>ROUND(+Pharmacy!V6,0)</f>
        <v>24129</v>
      </c>
      <c r="F11" s="7">
        <f t="shared" ref="F11:F74" si="0">IF(D11=0,"",IF(E11=0,"",ROUND(D11/E11,2)))</f>
        <v>45.2</v>
      </c>
      <c r="G11" s="6">
        <f>ROUND(+Pharmacy!H108,0)</f>
        <v>665949</v>
      </c>
      <c r="H11" s="6">
        <f>ROUND(+Pharmacy!V108,2)</f>
        <v>28415</v>
      </c>
      <c r="I11" s="7">
        <f t="shared" ref="I11:I74" si="1">IF(G11=0,"",IF(H11=0,"",ROUND(G11/H11,2)))</f>
        <v>23.44</v>
      </c>
      <c r="J11" s="7"/>
      <c r="K11" s="8">
        <f t="shared" ref="K11:K74" si="2">IF(D11=0,"",IF(E11=0,"",IF(G11=0,"",IF(H11=0,"",ROUND(I11/F11-1,4)))))</f>
        <v>-0.48139999999999999</v>
      </c>
    </row>
    <row r="12" spans="1:11" x14ac:dyDescent="0.2">
      <c r="B12">
        <f>+Pharmacy!A7</f>
        <v>8</v>
      </c>
      <c r="C12" t="str">
        <f>+Pharmacy!B7</f>
        <v>KLICKITAT VALLEY HEALTH</v>
      </c>
      <c r="D12" s="6">
        <f>ROUND(+Pharmacy!H7,0)</f>
        <v>6217</v>
      </c>
      <c r="E12" s="6">
        <f>ROUND(+Pharmacy!V7,0)</f>
        <v>1777</v>
      </c>
      <c r="F12" s="7">
        <f t="shared" si="0"/>
        <v>3.5</v>
      </c>
      <c r="G12" s="6">
        <f>ROUND(+Pharmacy!H109,0)</f>
        <v>2117</v>
      </c>
      <c r="H12" s="6">
        <f>ROUND(+Pharmacy!V109,2)</f>
        <v>1281</v>
      </c>
      <c r="I12" s="7">
        <f t="shared" si="1"/>
        <v>1.65</v>
      </c>
      <c r="J12" s="7"/>
      <c r="K12" s="8">
        <f t="shared" si="2"/>
        <v>-0.52859999999999996</v>
      </c>
    </row>
    <row r="13" spans="1:11" x14ac:dyDescent="0.2">
      <c r="B13">
        <f>+Pharmacy!A8</f>
        <v>10</v>
      </c>
      <c r="C13" t="str">
        <f>+Pharmacy!B8</f>
        <v>VIRGINIA MASON MEDICAL CENTER</v>
      </c>
      <c r="D13" s="6">
        <f>ROUND(+Pharmacy!H8,0)</f>
        <v>1222827</v>
      </c>
      <c r="E13" s="6">
        <f>ROUND(+Pharmacy!V8,0)</f>
        <v>72231</v>
      </c>
      <c r="F13" s="7">
        <f t="shared" si="0"/>
        <v>16.93</v>
      </c>
      <c r="G13" s="6">
        <f>ROUND(+Pharmacy!H110,0)</f>
        <v>1265581</v>
      </c>
      <c r="H13" s="6">
        <f>ROUND(+Pharmacy!V110,2)</f>
        <v>70317</v>
      </c>
      <c r="I13" s="7">
        <f t="shared" si="1"/>
        <v>18</v>
      </c>
      <c r="J13" s="7"/>
      <c r="K13" s="8">
        <f t="shared" si="2"/>
        <v>6.3200000000000006E-2</v>
      </c>
    </row>
    <row r="14" spans="1:11" x14ac:dyDescent="0.2">
      <c r="B14">
        <f>+Pharmacy!A9</f>
        <v>14</v>
      </c>
      <c r="C14" t="str">
        <f>+Pharmacy!B9</f>
        <v>SEATTLE CHILDRENS HOSPITAL</v>
      </c>
      <c r="D14" s="6">
        <f>ROUND(+Pharmacy!H9,0)</f>
        <v>2850199</v>
      </c>
      <c r="E14" s="6">
        <f>ROUND(+Pharmacy!V9,0)</f>
        <v>30610</v>
      </c>
      <c r="F14" s="7">
        <f t="shared" si="0"/>
        <v>93.11</v>
      </c>
      <c r="G14" s="6">
        <f>ROUND(+Pharmacy!H111,0)</f>
        <v>3512680</v>
      </c>
      <c r="H14" s="6">
        <f>ROUND(+Pharmacy!V111,2)</f>
        <v>31340</v>
      </c>
      <c r="I14" s="7">
        <f t="shared" si="1"/>
        <v>112.08</v>
      </c>
      <c r="J14" s="7"/>
      <c r="K14" s="8">
        <f t="shared" si="2"/>
        <v>0.20369999999999999</v>
      </c>
    </row>
    <row r="15" spans="1:11" x14ac:dyDescent="0.2">
      <c r="B15">
        <f>+Pharmacy!A10</f>
        <v>20</v>
      </c>
      <c r="C15" t="str">
        <f>+Pharmacy!B10</f>
        <v>GROUP HEALTH CENTRAL HOSPITAL</v>
      </c>
      <c r="D15" s="6">
        <f>ROUND(+Pharmacy!H10,0)</f>
        <v>0</v>
      </c>
      <c r="E15" s="6">
        <f>ROUND(+Pharmacy!V10,0)</f>
        <v>1260</v>
      </c>
      <c r="F15" s="7" t="str">
        <f t="shared" si="0"/>
        <v/>
      </c>
      <c r="G15" s="6">
        <f>ROUND(+Pharmacy!H112,0)</f>
        <v>0</v>
      </c>
      <c r="H15" s="6">
        <f>ROUND(+Pharmacy!V112,2)</f>
        <v>1104</v>
      </c>
      <c r="I15" s="7" t="str">
        <f t="shared" si="1"/>
        <v/>
      </c>
      <c r="J15" s="7"/>
      <c r="K15" s="8" t="str">
        <f t="shared" si="2"/>
        <v/>
      </c>
    </row>
    <row r="16" spans="1:11" x14ac:dyDescent="0.2">
      <c r="B16">
        <f>+Pharmacy!A11</f>
        <v>21</v>
      </c>
      <c r="C16" t="str">
        <f>+Pharmacy!B11</f>
        <v>NEWPORT HOSPITAL AND HEALTH SERVICES</v>
      </c>
      <c r="D16" s="6">
        <f>ROUND(+Pharmacy!H11,0)</f>
        <v>29304</v>
      </c>
      <c r="E16" s="6">
        <f>ROUND(+Pharmacy!V11,0)</f>
        <v>1991</v>
      </c>
      <c r="F16" s="7">
        <f t="shared" si="0"/>
        <v>14.72</v>
      </c>
      <c r="G16" s="6">
        <f>ROUND(+Pharmacy!H113,0)</f>
        <v>29658</v>
      </c>
      <c r="H16" s="6">
        <f>ROUND(+Pharmacy!V113,2)</f>
        <v>1924</v>
      </c>
      <c r="I16" s="7">
        <f t="shared" si="1"/>
        <v>15.41</v>
      </c>
      <c r="J16" s="7"/>
      <c r="K16" s="8">
        <f t="shared" si="2"/>
        <v>4.6899999999999997E-2</v>
      </c>
    </row>
    <row r="17" spans="2:11" x14ac:dyDescent="0.2">
      <c r="B17">
        <f>+Pharmacy!A12</f>
        <v>22</v>
      </c>
      <c r="C17" t="str">
        <f>+Pharmacy!B12</f>
        <v>LOURDES MEDICAL CENTER</v>
      </c>
      <c r="D17" s="6">
        <f>ROUND(+Pharmacy!H12,0)</f>
        <v>211646</v>
      </c>
      <c r="E17" s="6">
        <f>ROUND(+Pharmacy!V12,0)</f>
        <v>5695</v>
      </c>
      <c r="F17" s="7">
        <f t="shared" si="0"/>
        <v>37.159999999999997</v>
      </c>
      <c r="G17" s="6">
        <f>ROUND(+Pharmacy!H114,0)</f>
        <v>243336</v>
      </c>
      <c r="H17" s="6">
        <f>ROUND(+Pharmacy!V114,2)</f>
        <v>7861</v>
      </c>
      <c r="I17" s="7">
        <f t="shared" si="1"/>
        <v>30.95</v>
      </c>
      <c r="J17" s="7"/>
      <c r="K17" s="8">
        <f t="shared" si="2"/>
        <v>-0.1671</v>
      </c>
    </row>
    <row r="18" spans="2:11" x14ac:dyDescent="0.2">
      <c r="B18">
        <f>+Pharmacy!A13</f>
        <v>23</v>
      </c>
      <c r="C18" t="str">
        <f>+Pharmacy!B13</f>
        <v>THREE RIVERS HOSPITAL</v>
      </c>
      <c r="D18" s="6">
        <f>ROUND(+Pharmacy!H13,0)</f>
        <v>37277</v>
      </c>
      <c r="E18" s="6">
        <f>ROUND(+Pharmacy!V13,0)</f>
        <v>875</v>
      </c>
      <c r="F18" s="7">
        <f t="shared" si="0"/>
        <v>42.6</v>
      </c>
      <c r="G18" s="6">
        <f>ROUND(+Pharmacy!H115,0)</f>
        <v>36852</v>
      </c>
      <c r="H18" s="6">
        <f>ROUND(+Pharmacy!V115,2)</f>
        <v>943</v>
      </c>
      <c r="I18" s="7">
        <f t="shared" si="1"/>
        <v>39.08</v>
      </c>
      <c r="J18" s="7"/>
      <c r="K18" s="8">
        <f t="shared" si="2"/>
        <v>-8.2600000000000007E-2</v>
      </c>
    </row>
    <row r="19" spans="2:11" x14ac:dyDescent="0.2">
      <c r="B19">
        <f>+Pharmacy!A14</f>
        <v>26</v>
      </c>
      <c r="C19" t="str">
        <f>+Pharmacy!B14</f>
        <v>PEACEHEALTH ST JOHN MEDICAL CENTER</v>
      </c>
      <c r="D19" s="6">
        <f>ROUND(+Pharmacy!H14,0)</f>
        <v>806713</v>
      </c>
      <c r="E19" s="6">
        <f>ROUND(+Pharmacy!V14,0)</f>
        <v>22828</v>
      </c>
      <c r="F19" s="7">
        <f t="shared" si="0"/>
        <v>35.340000000000003</v>
      </c>
      <c r="G19" s="6">
        <f>ROUND(+Pharmacy!H116,0)</f>
        <v>874552</v>
      </c>
      <c r="H19" s="6">
        <f>ROUND(+Pharmacy!V116,2)</f>
        <v>21531</v>
      </c>
      <c r="I19" s="7">
        <f t="shared" si="1"/>
        <v>40.619999999999997</v>
      </c>
      <c r="J19" s="7"/>
      <c r="K19" s="8">
        <f t="shared" si="2"/>
        <v>0.14940000000000001</v>
      </c>
    </row>
    <row r="20" spans="2:11" x14ac:dyDescent="0.2">
      <c r="B20">
        <f>+Pharmacy!A15</f>
        <v>29</v>
      </c>
      <c r="C20" t="str">
        <f>+Pharmacy!B15</f>
        <v>HARBORVIEW MEDICAL CENTER</v>
      </c>
      <c r="D20" s="6">
        <f>ROUND(+Pharmacy!H15,0)</f>
        <v>5357120</v>
      </c>
      <c r="E20" s="6">
        <f>ROUND(+Pharmacy!V15,0)</f>
        <v>43704</v>
      </c>
      <c r="F20" s="7">
        <f t="shared" si="0"/>
        <v>122.58</v>
      </c>
      <c r="G20" s="6">
        <f>ROUND(+Pharmacy!H117,0)</f>
        <v>6341665</v>
      </c>
      <c r="H20" s="6">
        <f>ROUND(+Pharmacy!V117,2)</f>
        <v>42448</v>
      </c>
      <c r="I20" s="7">
        <f t="shared" si="1"/>
        <v>149.4</v>
      </c>
      <c r="J20" s="7"/>
      <c r="K20" s="8">
        <f t="shared" si="2"/>
        <v>0.21879999999999999</v>
      </c>
    </row>
    <row r="21" spans="2:11" x14ac:dyDescent="0.2">
      <c r="B21">
        <f>+Pharmacy!A16</f>
        <v>32</v>
      </c>
      <c r="C21" t="str">
        <f>+Pharmacy!B16</f>
        <v>ST JOSEPH MEDICAL CENTER</v>
      </c>
      <c r="D21" s="6">
        <f>ROUND(+Pharmacy!H16,0)</f>
        <v>2098778</v>
      </c>
      <c r="E21" s="6">
        <f>ROUND(+Pharmacy!V16,0)</f>
        <v>45992</v>
      </c>
      <c r="F21" s="7">
        <f t="shared" si="0"/>
        <v>45.63</v>
      </c>
      <c r="G21" s="6">
        <f>ROUND(+Pharmacy!H118,0)</f>
        <v>2368188</v>
      </c>
      <c r="H21" s="6">
        <f>ROUND(+Pharmacy!V118,2)</f>
        <v>43782</v>
      </c>
      <c r="I21" s="7">
        <f t="shared" si="1"/>
        <v>54.09</v>
      </c>
      <c r="J21" s="7"/>
      <c r="K21" s="8">
        <f t="shared" si="2"/>
        <v>0.18540000000000001</v>
      </c>
    </row>
    <row r="22" spans="2:11" x14ac:dyDescent="0.2">
      <c r="B22">
        <f>+Pharmacy!A17</f>
        <v>35</v>
      </c>
      <c r="C22" t="str">
        <f>+Pharmacy!B17</f>
        <v>ST ELIZABETH HOSPITAL</v>
      </c>
      <c r="D22" s="6">
        <f>ROUND(+Pharmacy!H17,0)</f>
        <v>72163</v>
      </c>
      <c r="E22" s="6">
        <f>ROUND(+Pharmacy!V17,0)</f>
        <v>3807</v>
      </c>
      <c r="F22" s="7">
        <f t="shared" si="0"/>
        <v>18.96</v>
      </c>
      <c r="G22" s="6">
        <f>ROUND(+Pharmacy!H119,0)</f>
        <v>92300</v>
      </c>
      <c r="H22" s="6">
        <f>ROUND(+Pharmacy!V119,2)</f>
        <v>3457</v>
      </c>
      <c r="I22" s="7">
        <f t="shared" si="1"/>
        <v>26.7</v>
      </c>
      <c r="J22" s="7"/>
      <c r="K22" s="8">
        <f t="shared" si="2"/>
        <v>0.40820000000000001</v>
      </c>
    </row>
    <row r="23" spans="2:11" x14ac:dyDescent="0.2">
      <c r="B23">
        <f>+Pharmacy!A18</f>
        <v>37</v>
      </c>
      <c r="C23" t="str">
        <f>+Pharmacy!B18</f>
        <v>DEACONESS HOSPITAL</v>
      </c>
      <c r="D23" s="6">
        <f>ROUND(+Pharmacy!H18,0)</f>
        <v>818781</v>
      </c>
      <c r="E23" s="6">
        <f>ROUND(+Pharmacy!V18,0)</f>
        <v>24589</v>
      </c>
      <c r="F23" s="7">
        <f t="shared" si="0"/>
        <v>33.299999999999997</v>
      </c>
      <c r="G23" s="6">
        <f>ROUND(+Pharmacy!H120,0)</f>
        <v>719203</v>
      </c>
      <c r="H23" s="6">
        <f>ROUND(+Pharmacy!V120,2)</f>
        <v>23505</v>
      </c>
      <c r="I23" s="7">
        <f t="shared" si="1"/>
        <v>30.6</v>
      </c>
      <c r="J23" s="7"/>
      <c r="K23" s="8">
        <f t="shared" si="2"/>
        <v>-8.1100000000000005E-2</v>
      </c>
    </row>
    <row r="24" spans="2:11" x14ac:dyDescent="0.2">
      <c r="B24">
        <f>+Pharmacy!A19</f>
        <v>38</v>
      </c>
      <c r="C24" t="str">
        <f>+Pharmacy!B19</f>
        <v>OLYMPIC MEDICAL CENTER</v>
      </c>
      <c r="D24" s="6">
        <f>ROUND(+Pharmacy!H19,0)</f>
        <v>392343</v>
      </c>
      <c r="E24" s="6">
        <f>ROUND(+Pharmacy!V19,0)</f>
        <v>12477</v>
      </c>
      <c r="F24" s="7">
        <f t="shared" si="0"/>
        <v>31.45</v>
      </c>
      <c r="G24" s="6">
        <f>ROUND(+Pharmacy!H121,0)</f>
        <v>408309</v>
      </c>
      <c r="H24" s="6">
        <f>ROUND(+Pharmacy!V121,2)</f>
        <v>12980</v>
      </c>
      <c r="I24" s="7">
        <f t="shared" si="1"/>
        <v>31.46</v>
      </c>
      <c r="J24" s="7"/>
      <c r="K24" s="8">
        <f t="shared" si="2"/>
        <v>2.9999999999999997E-4</v>
      </c>
    </row>
    <row r="25" spans="2:11" x14ac:dyDescent="0.2">
      <c r="B25">
        <f>+Pharmacy!A20</f>
        <v>39</v>
      </c>
      <c r="C25" t="str">
        <f>+Pharmacy!B20</f>
        <v>TRIOS HEALTH</v>
      </c>
      <c r="D25" s="6">
        <f>ROUND(+Pharmacy!H20,0)</f>
        <v>363462</v>
      </c>
      <c r="E25" s="6">
        <f>ROUND(+Pharmacy!V20,0)</f>
        <v>13397</v>
      </c>
      <c r="F25" s="7">
        <f t="shared" si="0"/>
        <v>27.13</v>
      </c>
      <c r="G25" s="6">
        <f>ROUND(+Pharmacy!H122,0)</f>
        <v>382016</v>
      </c>
      <c r="H25" s="6">
        <f>ROUND(+Pharmacy!V122,2)</f>
        <v>13307</v>
      </c>
      <c r="I25" s="7">
        <f t="shared" si="1"/>
        <v>28.71</v>
      </c>
      <c r="J25" s="7"/>
      <c r="K25" s="8">
        <f t="shared" si="2"/>
        <v>5.8200000000000002E-2</v>
      </c>
    </row>
    <row r="26" spans="2:11" x14ac:dyDescent="0.2">
      <c r="B26">
        <f>+Pharmacy!A21</f>
        <v>43</v>
      </c>
      <c r="C26" t="str">
        <f>+Pharmacy!B21</f>
        <v>WALLA WALLA GENERAL HOSPITAL</v>
      </c>
      <c r="D26" s="6">
        <f>ROUND(+Pharmacy!H21,0)</f>
        <v>0</v>
      </c>
      <c r="E26" s="6">
        <f>ROUND(+Pharmacy!V21,0)</f>
        <v>0</v>
      </c>
      <c r="F26" s="7" t="str">
        <f t="shared" si="0"/>
        <v/>
      </c>
      <c r="G26" s="6">
        <f>ROUND(+Pharmacy!H123,0)</f>
        <v>0</v>
      </c>
      <c r="H26" s="6">
        <f>ROUND(+Pharmacy!V123,2)</f>
        <v>0</v>
      </c>
      <c r="I26" s="7" t="str">
        <f t="shared" si="1"/>
        <v/>
      </c>
      <c r="J26" s="7"/>
      <c r="K26" s="8" t="str">
        <f t="shared" si="2"/>
        <v/>
      </c>
    </row>
    <row r="27" spans="2:11" x14ac:dyDescent="0.2">
      <c r="B27">
        <f>+Pharmacy!A22</f>
        <v>45</v>
      </c>
      <c r="C27" t="str">
        <f>+Pharmacy!B22</f>
        <v>COLUMBIA BASIN HOSPITAL</v>
      </c>
      <c r="D27" s="6">
        <f>ROUND(+Pharmacy!H22,0)</f>
        <v>0</v>
      </c>
      <c r="E27" s="6">
        <f>ROUND(+Pharmacy!V22,0)</f>
        <v>1016</v>
      </c>
      <c r="F27" s="7" t="str">
        <f t="shared" si="0"/>
        <v/>
      </c>
      <c r="G27" s="6">
        <f>ROUND(+Pharmacy!H124,0)</f>
        <v>0</v>
      </c>
      <c r="H27" s="6">
        <f>ROUND(+Pharmacy!V124,2)</f>
        <v>1075</v>
      </c>
      <c r="I27" s="7" t="str">
        <f t="shared" si="1"/>
        <v/>
      </c>
      <c r="J27" s="7"/>
      <c r="K27" s="8" t="str">
        <f t="shared" si="2"/>
        <v/>
      </c>
    </row>
    <row r="28" spans="2:11" x14ac:dyDescent="0.2">
      <c r="B28">
        <f>+Pharmacy!A23</f>
        <v>46</v>
      </c>
      <c r="C28" t="str">
        <f>+Pharmacy!B23</f>
        <v>PMH MEDICAL CENTER</v>
      </c>
      <c r="D28" s="6">
        <f>ROUND(+Pharmacy!H23,0)</f>
        <v>14842</v>
      </c>
      <c r="E28" s="6">
        <f>ROUND(+Pharmacy!V23,0)</f>
        <v>2055</v>
      </c>
      <c r="F28" s="7">
        <f t="shared" si="0"/>
        <v>7.22</v>
      </c>
      <c r="G28" s="6">
        <f>ROUND(+Pharmacy!H125,0)</f>
        <v>15018</v>
      </c>
      <c r="H28" s="6">
        <f>ROUND(+Pharmacy!V125,2)</f>
        <v>2094</v>
      </c>
      <c r="I28" s="7">
        <f t="shared" si="1"/>
        <v>7.17</v>
      </c>
      <c r="J28" s="7"/>
      <c r="K28" s="8">
        <f t="shared" si="2"/>
        <v>-6.8999999999999999E-3</v>
      </c>
    </row>
    <row r="29" spans="2:11" x14ac:dyDescent="0.2">
      <c r="B29">
        <f>+Pharmacy!A24</f>
        <v>50</v>
      </c>
      <c r="C29" t="str">
        <f>+Pharmacy!B24</f>
        <v>PROVIDENCE ST MARY MEDICAL CENTER</v>
      </c>
      <c r="D29" s="6">
        <f>ROUND(+Pharmacy!H24,0)</f>
        <v>505790</v>
      </c>
      <c r="E29" s="6">
        <f>ROUND(+Pharmacy!V24,0)</f>
        <v>23451</v>
      </c>
      <c r="F29" s="7">
        <f t="shared" si="0"/>
        <v>21.57</v>
      </c>
      <c r="G29" s="6">
        <f>ROUND(+Pharmacy!H126,0)</f>
        <v>537629</v>
      </c>
      <c r="H29" s="6">
        <f>ROUND(+Pharmacy!V126,2)</f>
        <v>9836</v>
      </c>
      <c r="I29" s="7">
        <f t="shared" si="1"/>
        <v>54.66</v>
      </c>
      <c r="J29" s="7"/>
      <c r="K29" s="8">
        <f t="shared" si="2"/>
        <v>1.5341</v>
      </c>
    </row>
    <row r="30" spans="2:11" x14ac:dyDescent="0.2">
      <c r="B30">
        <f>+Pharmacy!A25</f>
        <v>54</v>
      </c>
      <c r="C30" t="str">
        <f>+Pharmacy!B25</f>
        <v>FORKS COMMUNITY HOSPITAL</v>
      </c>
      <c r="D30" s="6">
        <f>ROUND(+Pharmacy!H25,0)</f>
        <v>0</v>
      </c>
      <c r="E30" s="6">
        <f>ROUND(+Pharmacy!V25,0)</f>
        <v>0</v>
      </c>
      <c r="F30" s="7" t="str">
        <f t="shared" si="0"/>
        <v/>
      </c>
      <c r="G30" s="6">
        <f>ROUND(+Pharmacy!H127,0)</f>
        <v>0</v>
      </c>
      <c r="H30" s="6">
        <f>ROUND(+Pharmacy!V127,2)</f>
        <v>0</v>
      </c>
      <c r="I30" s="7" t="str">
        <f t="shared" si="1"/>
        <v/>
      </c>
      <c r="J30" s="7"/>
      <c r="K30" s="8" t="str">
        <f t="shared" si="2"/>
        <v/>
      </c>
    </row>
    <row r="31" spans="2:11" x14ac:dyDescent="0.2">
      <c r="B31">
        <f>+Pharmacy!A26</f>
        <v>56</v>
      </c>
      <c r="C31" t="str">
        <f>+Pharmacy!B26</f>
        <v>WILLAPA HARBOR HOSPITAL</v>
      </c>
      <c r="D31" s="6">
        <f>ROUND(+Pharmacy!H26,0)</f>
        <v>0</v>
      </c>
      <c r="E31" s="6">
        <f>ROUND(+Pharmacy!V26,0)</f>
        <v>1945</v>
      </c>
      <c r="F31" s="7" t="str">
        <f t="shared" si="0"/>
        <v/>
      </c>
      <c r="G31" s="6">
        <f>ROUND(+Pharmacy!H128,0)</f>
        <v>9620</v>
      </c>
      <c r="H31" s="6">
        <f>ROUND(+Pharmacy!V128,2)</f>
        <v>1010</v>
      </c>
      <c r="I31" s="7">
        <f t="shared" si="1"/>
        <v>9.52</v>
      </c>
      <c r="J31" s="7"/>
      <c r="K31" s="8" t="str">
        <f t="shared" si="2"/>
        <v/>
      </c>
    </row>
    <row r="32" spans="2:11" x14ac:dyDescent="0.2">
      <c r="B32">
        <f>+Pharmacy!A27</f>
        <v>58</v>
      </c>
      <c r="C32" t="str">
        <f>+Pharmacy!B27</f>
        <v>YAKIMA VALLEY MEMORIAL HOSPITAL</v>
      </c>
      <c r="D32" s="6">
        <f>ROUND(+Pharmacy!H27,0)</f>
        <v>1156267</v>
      </c>
      <c r="E32" s="6">
        <f>ROUND(+Pharmacy!V27,0)</f>
        <v>34726</v>
      </c>
      <c r="F32" s="7">
        <f t="shared" si="0"/>
        <v>33.299999999999997</v>
      </c>
      <c r="G32" s="6">
        <f>ROUND(+Pharmacy!H129,0)</f>
        <v>1349038</v>
      </c>
      <c r="H32" s="6">
        <f>ROUND(+Pharmacy!V129,2)</f>
        <v>33150</v>
      </c>
      <c r="I32" s="7">
        <f t="shared" si="1"/>
        <v>40.69</v>
      </c>
      <c r="J32" s="7"/>
      <c r="K32" s="8">
        <f t="shared" si="2"/>
        <v>0.22189999999999999</v>
      </c>
    </row>
    <row r="33" spans="2:11" x14ac:dyDescent="0.2">
      <c r="B33">
        <f>+Pharmacy!A28</f>
        <v>63</v>
      </c>
      <c r="C33" t="str">
        <f>+Pharmacy!B28</f>
        <v>GRAYS HARBOR COMMUNITY HOSPITAL</v>
      </c>
      <c r="D33" s="6">
        <f>ROUND(+Pharmacy!H28,0)</f>
        <v>530631</v>
      </c>
      <c r="E33" s="6">
        <f>ROUND(+Pharmacy!V28,0)</f>
        <v>11451</v>
      </c>
      <c r="F33" s="7">
        <f t="shared" si="0"/>
        <v>46.34</v>
      </c>
      <c r="G33" s="6">
        <f>ROUND(+Pharmacy!H130,0)</f>
        <v>487838</v>
      </c>
      <c r="H33" s="6">
        <f>ROUND(+Pharmacy!V130,2)</f>
        <v>10592</v>
      </c>
      <c r="I33" s="7">
        <f t="shared" si="1"/>
        <v>46.06</v>
      </c>
      <c r="J33" s="7"/>
      <c r="K33" s="8">
        <f t="shared" si="2"/>
        <v>-6.0000000000000001E-3</v>
      </c>
    </row>
    <row r="34" spans="2:11" x14ac:dyDescent="0.2">
      <c r="B34">
        <f>+Pharmacy!A29</f>
        <v>78</v>
      </c>
      <c r="C34" t="str">
        <f>+Pharmacy!B29</f>
        <v>SAMARITAN HEALTHCARE</v>
      </c>
      <c r="D34" s="6">
        <f>ROUND(+Pharmacy!H29,0)</f>
        <v>212949</v>
      </c>
      <c r="E34" s="6">
        <f>ROUND(+Pharmacy!V29,0)</f>
        <v>5725</v>
      </c>
      <c r="F34" s="7">
        <f t="shared" si="0"/>
        <v>37.200000000000003</v>
      </c>
      <c r="G34" s="6">
        <f>ROUND(+Pharmacy!H131,0)</f>
        <v>212102</v>
      </c>
      <c r="H34" s="6">
        <f>ROUND(+Pharmacy!V131,2)</f>
        <v>5653</v>
      </c>
      <c r="I34" s="7">
        <f t="shared" si="1"/>
        <v>37.520000000000003</v>
      </c>
      <c r="J34" s="7"/>
      <c r="K34" s="8">
        <f t="shared" si="2"/>
        <v>8.6E-3</v>
      </c>
    </row>
    <row r="35" spans="2:11" x14ac:dyDescent="0.2">
      <c r="B35">
        <f>+Pharmacy!A30</f>
        <v>79</v>
      </c>
      <c r="C35" t="str">
        <f>+Pharmacy!B30</f>
        <v>OCEAN BEACH HOSPITAL</v>
      </c>
      <c r="D35" s="6">
        <f>ROUND(+Pharmacy!H30,0)</f>
        <v>0</v>
      </c>
      <c r="E35" s="6">
        <f>ROUND(+Pharmacy!V30,0)</f>
        <v>0</v>
      </c>
      <c r="F35" s="7" t="str">
        <f t="shared" si="0"/>
        <v/>
      </c>
      <c r="G35" s="6">
        <f>ROUND(+Pharmacy!H132,0)</f>
        <v>25563</v>
      </c>
      <c r="H35" s="6">
        <f>ROUND(+Pharmacy!V132,2)</f>
        <v>1211</v>
      </c>
      <c r="I35" s="7">
        <f t="shared" si="1"/>
        <v>21.11</v>
      </c>
      <c r="J35" s="7"/>
      <c r="K35" s="8" t="str">
        <f t="shared" si="2"/>
        <v/>
      </c>
    </row>
    <row r="36" spans="2:11" x14ac:dyDescent="0.2">
      <c r="B36">
        <f>+Pharmacy!A31</f>
        <v>80</v>
      </c>
      <c r="C36" t="str">
        <f>+Pharmacy!B31</f>
        <v>ODESSA MEMORIAL HEALTHCARE CENTER</v>
      </c>
      <c r="D36" s="6">
        <f>ROUND(+Pharmacy!H31,0)</f>
        <v>0</v>
      </c>
      <c r="E36" s="6">
        <f>ROUND(+Pharmacy!V31,0)</f>
        <v>103</v>
      </c>
      <c r="F36" s="7" t="str">
        <f t="shared" si="0"/>
        <v/>
      </c>
      <c r="G36" s="6">
        <f>ROUND(+Pharmacy!H133,0)</f>
        <v>0</v>
      </c>
      <c r="H36" s="6">
        <f>ROUND(+Pharmacy!V133,2)</f>
        <v>103</v>
      </c>
      <c r="I36" s="7" t="str">
        <f t="shared" si="1"/>
        <v/>
      </c>
      <c r="J36" s="7"/>
      <c r="K36" s="8" t="str">
        <f t="shared" si="2"/>
        <v/>
      </c>
    </row>
    <row r="37" spans="2:11" x14ac:dyDescent="0.2">
      <c r="B37">
        <f>+Pharmacy!A32</f>
        <v>81</v>
      </c>
      <c r="C37" t="str">
        <f>+Pharmacy!B32</f>
        <v>MULTICARE GOOD SAMARITAN</v>
      </c>
      <c r="D37" s="6">
        <f>ROUND(+Pharmacy!H32,0)</f>
        <v>1246656</v>
      </c>
      <c r="E37" s="6">
        <f>ROUND(+Pharmacy!V32,0)</f>
        <v>28945</v>
      </c>
      <c r="F37" s="7">
        <f t="shared" si="0"/>
        <v>43.07</v>
      </c>
      <c r="G37" s="6">
        <f>ROUND(+Pharmacy!H134,0)</f>
        <v>1403684</v>
      </c>
      <c r="H37" s="6">
        <f>ROUND(+Pharmacy!V134,2)</f>
        <v>30512</v>
      </c>
      <c r="I37" s="7">
        <f t="shared" si="1"/>
        <v>46</v>
      </c>
      <c r="J37" s="7"/>
      <c r="K37" s="8">
        <f t="shared" si="2"/>
        <v>6.8000000000000005E-2</v>
      </c>
    </row>
    <row r="38" spans="2:11" x14ac:dyDescent="0.2">
      <c r="B38">
        <f>+Pharmacy!A33</f>
        <v>82</v>
      </c>
      <c r="C38" t="str">
        <f>+Pharmacy!B33</f>
        <v>GARFIELD COUNTY MEMORIAL HOSPITAL</v>
      </c>
      <c r="D38" s="6">
        <f>ROUND(+Pharmacy!H33,0)</f>
        <v>0</v>
      </c>
      <c r="E38" s="6">
        <f>ROUND(+Pharmacy!V33,0)</f>
        <v>130</v>
      </c>
      <c r="F38" s="7" t="str">
        <f t="shared" si="0"/>
        <v/>
      </c>
      <c r="G38" s="6">
        <f>ROUND(+Pharmacy!H135,0)</f>
        <v>0</v>
      </c>
      <c r="H38" s="6">
        <f>ROUND(+Pharmacy!V135,2)</f>
        <v>131</v>
      </c>
      <c r="I38" s="7" t="str">
        <f t="shared" si="1"/>
        <v/>
      </c>
      <c r="J38" s="7"/>
      <c r="K38" s="8" t="str">
        <f t="shared" si="2"/>
        <v/>
      </c>
    </row>
    <row r="39" spans="2:11" x14ac:dyDescent="0.2">
      <c r="B39">
        <f>+Pharmacy!A34</f>
        <v>84</v>
      </c>
      <c r="C39" t="str">
        <f>+Pharmacy!B34</f>
        <v>PROVIDENCE REGIONAL MEDICAL CENTER EVERETT</v>
      </c>
      <c r="D39" s="6">
        <f>ROUND(+Pharmacy!H34,0)</f>
        <v>2196846</v>
      </c>
      <c r="E39" s="6">
        <f>ROUND(+Pharmacy!V34,0)</f>
        <v>75807</v>
      </c>
      <c r="F39" s="7">
        <f t="shared" si="0"/>
        <v>28.98</v>
      </c>
      <c r="G39" s="6">
        <f>ROUND(+Pharmacy!H136,0)</f>
        <v>2191531</v>
      </c>
      <c r="H39" s="6">
        <f>ROUND(+Pharmacy!V136,2)</f>
        <v>49191</v>
      </c>
      <c r="I39" s="7">
        <f t="shared" si="1"/>
        <v>44.55</v>
      </c>
      <c r="J39" s="7"/>
      <c r="K39" s="8">
        <f t="shared" si="2"/>
        <v>0.5373</v>
      </c>
    </row>
    <row r="40" spans="2:11" x14ac:dyDescent="0.2">
      <c r="B40">
        <f>+Pharmacy!A35</f>
        <v>85</v>
      </c>
      <c r="C40" t="str">
        <f>+Pharmacy!B35</f>
        <v>JEFFERSON HEALTHCARE</v>
      </c>
      <c r="D40" s="6">
        <f>ROUND(+Pharmacy!H35,0)</f>
        <v>179620</v>
      </c>
      <c r="E40" s="6">
        <f>ROUND(+Pharmacy!V35,0)</f>
        <v>4691</v>
      </c>
      <c r="F40" s="7">
        <f t="shared" si="0"/>
        <v>38.29</v>
      </c>
      <c r="G40" s="6">
        <f>ROUND(+Pharmacy!H137,0)</f>
        <v>188082</v>
      </c>
      <c r="H40" s="6">
        <f>ROUND(+Pharmacy!V137,2)</f>
        <v>4845</v>
      </c>
      <c r="I40" s="7">
        <f t="shared" si="1"/>
        <v>38.82</v>
      </c>
      <c r="J40" s="7"/>
      <c r="K40" s="8">
        <f t="shared" si="2"/>
        <v>1.38E-2</v>
      </c>
    </row>
    <row r="41" spans="2:11" x14ac:dyDescent="0.2">
      <c r="B41">
        <f>+Pharmacy!A36</f>
        <v>96</v>
      </c>
      <c r="C41" t="str">
        <f>+Pharmacy!B36</f>
        <v>SKYLINE HOSPITAL</v>
      </c>
      <c r="D41" s="6">
        <f>ROUND(+Pharmacy!H36,0)</f>
        <v>82059</v>
      </c>
      <c r="E41" s="6">
        <f>ROUND(+Pharmacy!V36,0)</f>
        <v>1282</v>
      </c>
      <c r="F41" s="7">
        <f t="shared" si="0"/>
        <v>64.010000000000005</v>
      </c>
      <c r="G41" s="6">
        <f>ROUND(+Pharmacy!H138,0)</f>
        <v>87733</v>
      </c>
      <c r="H41" s="6">
        <f>ROUND(+Pharmacy!V138,2)</f>
        <v>1213</v>
      </c>
      <c r="I41" s="7">
        <f t="shared" si="1"/>
        <v>72.33</v>
      </c>
      <c r="J41" s="7"/>
      <c r="K41" s="8">
        <f t="shared" si="2"/>
        <v>0.13</v>
      </c>
    </row>
    <row r="42" spans="2:11" x14ac:dyDescent="0.2">
      <c r="B42">
        <f>+Pharmacy!A37</f>
        <v>102</v>
      </c>
      <c r="C42" t="str">
        <f>+Pharmacy!B37</f>
        <v>YAKIMA REGIONAL MEDICAL AND CARDIAC CENTER</v>
      </c>
      <c r="D42" s="6">
        <f>ROUND(+Pharmacy!H37,0)</f>
        <v>401642</v>
      </c>
      <c r="E42" s="6">
        <f>ROUND(+Pharmacy!V37,0)</f>
        <v>13611</v>
      </c>
      <c r="F42" s="7">
        <f t="shared" si="0"/>
        <v>29.51</v>
      </c>
      <c r="G42" s="6">
        <f>ROUND(+Pharmacy!H139,0)</f>
        <v>348995</v>
      </c>
      <c r="H42" s="6">
        <f>ROUND(+Pharmacy!V139,2)</f>
        <v>12486</v>
      </c>
      <c r="I42" s="7">
        <f t="shared" si="1"/>
        <v>27.95</v>
      </c>
      <c r="J42" s="7"/>
      <c r="K42" s="8">
        <f t="shared" si="2"/>
        <v>-5.2900000000000003E-2</v>
      </c>
    </row>
    <row r="43" spans="2:11" x14ac:dyDescent="0.2">
      <c r="B43">
        <f>+Pharmacy!A38</f>
        <v>104</v>
      </c>
      <c r="C43" t="str">
        <f>+Pharmacy!B38</f>
        <v>VALLEY GENERAL HOSPITAL</v>
      </c>
      <c r="D43" s="6">
        <f>ROUND(+Pharmacy!H38,0)</f>
        <v>0</v>
      </c>
      <c r="E43" s="6">
        <f>ROUND(+Pharmacy!V38,0)</f>
        <v>0</v>
      </c>
      <c r="F43" s="7" t="str">
        <f t="shared" si="0"/>
        <v/>
      </c>
      <c r="G43" s="6">
        <f>ROUND(+Pharmacy!H140,0)</f>
        <v>0</v>
      </c>
      <c r="H43" s="6">
        <f>ROUND(+Pharmacy!V140,2)</f>
        <v>0</v>
      </c>
      <c r="I43" s="7" t="str">
        <f t="shared" si="1"/>
        <v/>
      </c>
      <c r="J43" s="7"/>
      <c r="K43" s="8" t="str">
        <f t="shared" si="2"/>
        <v/>
      </c>
    </row>
    <row r="44" spans="2:11" x14ac:dyDescent="0.2">
      <c r="B44">
        <f>+Pharmacy!A39</f>
        <v>106</v>
      </c>
      <c r="C44" t="str">
        <f>+Pharmacy!B39</f>
        <v>CASCADE VALLEY HOSPITAL</v>
      </c>
      <c r="D44" s="6">
        <f>ROUND(+Pharmacy!H39,0)</f>
        <v>132251</v>
      </c>
      <c r="E44" s="6">
        <f>ROUND(+Pharmacy!V39,0)</f>
        <v>4364</v>
      </c>
      <c r="F44" s="7">
        <f t="shared" si="0"/>
        <v>30.3</v>
      </c>
      <c r="G44" s="6">
        <f>ROUND(+Pharmacy!H141,0)</f>
        <v>141952</v>
      </c>
      <c r="H44" s="6">
        <f>ROUND(+Pharmacy!V141,2)</f>
        <v>3957</v>
      </c>
      <c r="I44" s="7">
        <f t="shared" si="1"/>
        <v>35.869999999999997</v>
      </c>
      <c r="J44" s="7"/>
      <c r="K44" s="8">
        <f t="shared" si="2"/>
        <v>0.18379999999999999</v>
      </c>
    </row>
    <row r="45" spans="2:11" x14ac:dyDescent="0.2">
      <c r="B45">
        <f>+Pharmacy!A40</f>
        <v>107</v>
      </c>
      <c r="C45" t="str">
        <f>+Pharmacy!B40</f>
        <v>NORTH VALLEY HOSPITAL</v>
      </c>
      <c r="D45" s="6">
        <f>ROUND(+Pharmacy!H40,0)</f>
        <v>8536</v>
      </c>
      <c r="E45" s="6">
        <f>ROUND(+Pharmacy!V40,0)</f>
        <v>2329</v>
      </c>
      <c r="F45" s="7">
        <f t="shared" si="0"/>
        <v>3.67</v>
      </c>
      <c r="G45" s="6">
        <f>ROUND(+Pharmacy!H142,0)</f>
        <v>9237</v>
      </c>
      <c r="H45" s="6">
        <f>ROUND(+Pharmacy!V142,2)</f>
        <v>2549</v>
      </c>
      <c r="I45" s="7">
        <f t="shared" si="1"/>
        <v>3.62</v>
      </c>
      <c r="J45" s="7"/>
      <c r="K45" s="8">
        <f t="shared" si="2"/>
        <v>-1.3599999999999999E-2</v>
      </c>
    </row>
    <row r="46" spans="2:11" x14ac:dyDescent="0.2">
      <c r="B46">
        <f>+Pharmacy!A41</f>
        <v>108</v>
      </c>
      <c r="C46" t="str">
        <f>+Pharmacy!B41</f>
        <v>TRI-STATE MEMORIAL HOSPITAL</v>
      </c>
      <c r="D46" s="6">
        <f>ROUND(+Pharmacy!H41,0)</f>
        <v>117758</v>
      </c>
      <c r="E46" s="6">
        <f>ROUND(+Pharmacy!V41,0)</f>
        <v>5258</v>
      </c>
      <c r="F46" s="7">
        <f t="shared" si="0"/>
        <v>22.4</v>
      </c>
      <c r="G46" s="6">
        <f>ROUND(+Pharmacy!H143,0)</f>
        <v>99360</v>
      </c>
      <c r="H46" s="6">
        <f>ROUND(+Pharmacy!V143,2)</f>
        <v>5633</v>
      </c>
      <c r="I46" s="7">
        <f t="shared" si="1"/>
        <v>17.64</v>
      </c>
      <c r="J46" s="7"/>
      <c r="K46" s="8">
        <f t="shared" si="2"/>
        <v>-0.21249999999999999</v>
      </c>
    </row>
    <row r="47" spans="2:11" x14ac:dyDescent="0.2">
      <c r="B47">
        <f>+Pharmacy!A42</f>
        <v>111</v>
      </c>
      <c r="C47" t="str">
        <f>+Pharmacy!B42</f>
        <v>EAST ADAMS RURAL HEALTHCARE</v>
      </c>
      <c r="D47" s="6">
        <f>ROUND(+Pharmacy!H42,0)</f>
        <v>0</v>
      </c>
      <c r="E47" s="6">
        <f>ROUND(+Pharmacy!V42,0)</f>
        <v>285</v>
      </c>
      <c r="F47" s="7" t="str">
        <f t="shared" si="0"/>
        <v/>
      </c>
      <c r="G47" s="6">
        <f>ROUND(+Pharmacy!H144,0)</f>
        <v>0</v>
      </c>
      <c r="H47" s="6">
        <f>ROUND(+Pharmacy!V144,2)</f>
        <v>318</v>
      </c>
      <c r="I47" s="7" t="str">
        <f t="shared" si="1"/>
        <v/>
      </c>
      <c r="J47" s="7"/>
      <c r="K47" s="8" t="str">
        <f t="shared" si="2"/>
        <v/>
      </c>
    </row>
    <row r="48" spans="2:11" x14ac:dyDescent="0.2">
      <c r="B48">
        <f>+Pharmacy!A43</f>
        <v>125</v>
      </c>
      <c r="C48" t="str">
        <f>+Pharmacy!B43</f>
        <v>OTHELLO COMMUNITY HOSPITAL</v>
      </c>
      <c r="D48" s="6">
        <f>ROUND(+Pharmacy!H43,0)</f>
        <v>0</v>
      </c>
      <c r="E48" s="6">
        <f>ROUND(+Pharmacy!V43,0)</f>
        <v>0</v>
      </c>
      <c r="F48" s="7" t="str">
        <f t="shared" si="0"/>
        <v/>
      </c>
      <c r="G48" s="6">
        <f>ROUND(+Pharmacy!H145,0)</f>
        <v>0</v>
      </c>
      <c r="H48" s="6">
        <f>ROUND(+Pharmacy!V145,2)</f>
        <v>0</v>
      </c>
      <c r="I48" s="7" t="str">
        <f t="shared" si="1"/>
        <v/>
      </c>
      <c r="J48" s="7"/>
      <c r="K48" s="8" t="str">
        <f t="shared" si="2"/>
        <v/>
      </c>
    </row>
    <row r="49" spans="2:11" x14ac:dyDescent="0.2">
      <c r="B49">
        <f>+Pharmacy!A44</f>
        <v>126</v>
      </c>
      <c r="C49" t="str">
        <f>+Pharmacy!B44</f>
        <v>HIGHLINE MEDICAL CENTER</v>
      </c>
      <c r="D49" s="6">
        <f>ROUND(+Pharmacy!H44,0)</f>
        <v>859020</v>
      </c>
      <c r="E49" s="6">
        <f>ROUND(+Pharmacy!V44,0)</f>
        <v>17455</v>
      </c>
      <c r="F49" s="7">
        <f t="shared" si="0"/>
        <v>49.21</v>
      </c>
      <c r="G49" s="6">
        <f>ROUND(+Pharmacy!H146,0)</f>
        <v>448992</v>
      </c>
      <c r="H49" s="6">
        <f>ROUND(+Pharmacy!V146,2)</f>
        <v>9121</v>
      </c>
      <c r="I49" s="7">
        <f t="shared" si="1"/>
        <v>49.23</v>
      </c>
      <c r="J49" s="7"/>
      <c r="K49" s="8">
        <f t="shared" si="2"/>
        <v>4.0000000000000002E-4</v>
      </c>
    </row>
    <row r="50" spans="2:11" x14ac:dyDescent="0.2">
      <c r="B50">
        <f>+Pharmacy!A45</f>
        <v>128</v>
      </c>
      <c r="C50" t="str">
        <f>+Pharmacy!B45</f>
        <v>UNIVERSITY OF WASHINGTON MEDICAL CENTER</v>
      </c>
      <c r="D50" s="6">
        <f>ROUND(+Pharmacy!H45,0)</f>
        <v>5139814</v>
      </c>
      <c r="E50" s="6">
        <f>ROUND(+Pharmacy!V45,0)</f>
        <v>50232</v>
      </c>
      <c r="F50" s="7">
        <f t="shared" si="0"/>
        <v>102.32</v>
      </c>
      <c r="G50" s="6">
        <f>ROUND(+Pharmacy!H147,0)</f>
        <v>6281364</v>
      </c>
      <c r="H50" s="6">
        <f>ROUND(+Pharmacy!V147,2)</f>
        <v>51747</v>
      </c>
      <c r="I50" s="7">
        <f t="shared" si="1"/>
        <v>121.39</v>
      </c>
      <c r="J50" s="7"/>
      <c r="K50" s="8">
        <f t="shared" si="2"/>
        <v>0.18640000000000001</v>
      </c>
    </row>
    <row r="51" spans="2:11" x14ac:dyDescent="0.2">
      <c r="B51">
        <f>+Pharmacy!A46</f>
        <v>129</v>
      </c>
      <c r="C51" t="str">
        <f>+Pharmacy!B46</f>
        <v>QUINCY VALLEY MEDICAL CENTER</v>
      </c>
      <c r="D51" s="6">
        <f>ROUND(+Pharmacy!H46,0)</f>
        <v>0</v>
      </c>
      <c r="E51" s="6">
        <f>ROUND(+Pharmacy!V46,0)</f>
        <v>391</v>
      </c>
      <c r="F51" s="7" t="str">
        <f t="shared" si="0"/>
        <v/>
      </c>
      <c r="G51" s="6">
        <f>ROUND(+Pharmacy!H148,0)</f>
        <v>0</v>
      </c>
      <c r="H51" s="6">
        <f>ROUND(+Pharmacy!V148,2)</f>
        <v>0</v>
      </c>
      <c r="I51" s="7" t="str">
        <f t="shared" si="1"/>
        <v/>
      </c>
      <c r="J51" s="7"/>
      <c r="K51" s="8" t="str">
        <f t="shared" si="2"/>
        <v/>
      </c>
    </row>
    <row r="52" spans="2:11" x14ac:dyDescent="0.2">
      <c r="B52">
        <f>+Pharmacy!A47</f>
        <v>130</v>
      </c>
      <c r="C52" t="str">
        <f>+Pharmacy!B47</f>
        <v>UW MEDICINE/NORTHWEST HOSPITAL</v>
      </c>
      <c r="D52" s="6">
        <f>ROUND(+Pharmacy!H47,0)</f>
        <v>758195</v>
      </c>
      <c r="E52" s="6">
        <f>ROUND(+Pharmacy!V47,0)</f>
        <v>22493</v>
      </c>
      <c r="F52" s="7">
        <f t="shared" si="0"/>
        <v>33.71</v>
      </c>
      <c r="G52" s="6">
        <f>ROUND(+Pharmacy!H149,0)</f>
        <v>755786</v>
      </c>
      <c r="H52" s="6">
        <f>ROUND(+Pharmacy!V149,2)</f>
        <v>23935</v>
      </c>
      <c r="I52" s="7">
        <f t="shared" si="1"/>
        <v>31.58</v>
      </c>
      <c r="J52" s="7"/>
      <c r="K52" s="8">
        <f t="shared" si="2"/>
        <v>-6.3200000000000006E-2</v>
      </c>
    </row>
    <row r="53" spans="2:11" x14ac:dyDescent="0.2">
      <c r="B53">
        <f>+Pharmacy!A48</f>
        <v>131</v>
      </c>
      <c r="C53" t="str">
        <f>+Pharmacy!B48</f>
        <v>OVERLAKE HOSPITAL MEDICAL CENTER</v>
      </c>
      <c r="D53" s="6">
        <f>ROUND(+Pharmacy!H48,0)</f>
        <v>841249</v>
      </c>
      <c r="E53" s="6">
        <f>ROUND(+Pharmacy!V48,0)</f>
        <v>38887</v>
      </c>
      <c r="F53" s="7">
        <f t="shared" si="0"/>
        <v>21.63</v>
      </c>
      <c r="G53" s="6">
        <f>ROUND(+Pharmacy!H150,0)</f>
        <v>917663</v>
      </c>
      <c r="H53" s="6">
        <f>ROUND(+Pharmacy!V150,2)</f>
        <v>36167</v>
      </c>
      <c r="I53" s="7">
        <f t="shared" si="1"/>
        <v>25.37</v>
      </c>
      <c r="J53" s="7"/>
      <c r="K53" s="8">
        <f t="shared" si="2"/>
        <v>0.1729</v>
      </c>
    </row>
    <row r="54" spans="2:11" x14ac:dyDescent="0.2">
      <c r="B54">
        <f>+Pharmacy!A49</f>
        <v>132</v>
      </c>
      <c r="C54" t="str">
        <f>+Pharmacy!B49</f>
        <v>ST CLARE HOSPITAL</v>
      </c>
      <c r="D54" s="6">
        <f>ROUND(+Pharmacy!H49,0)</f>
        <v>635790</v>
      </c>
      <c r="E54" s="6">
        <f>ROUND(+Pharmacy!V49,0)</f>
        <v>12826</v>
      </c>
      <c r="F54" s="7">
        <f t="shared" si="0"/>
        <v>49.57</v>
      </c>
      <c r="G54" s="6">
        <f>ROUND(+Pharmacy!H151,0)</f>
        <v>659855</v>
      </c>
      <c r="H54" s="6">
        <f>ROUND(+Pharmacy!V151,2)</f>
        <v>11781</v>
      </c>
      <c r="I54" s="7">
        <f t="shared" si="1"/>
        <v>56.01</v>
      </c>
      <c r="J54" s="7"/>
      <c r="K54" s="8">
        <f t="shared" si="2"/>
        <v>0.12989999999999999</v>
      </c>
    </row>
    <row r="55" spans="2:11" x14ac:dyDescent="0.2">
      <c r="B55">
        <f>+Pharmacy!A50</f>
        <v>134</v>
      </c>
      <c r="C55" t="str">
        <f>+Pharmacy!B50</f>
        <v>ISLAND HOSPITAL</v>
      </c>
      <c r="D55" s="6">
        <f>ROUND(+Pharmacy!H50,0)</f>
        <v>194810</v>
      </c>
      <c r="E55" s="6">
        <f>ROUND(+Pharmacy!V50,0)</f>
        <v>9561</v>
      </c>
      <c r="F55" s="7">
        <f t="shared" si="0"/>
        <v>20.38</v>
      </c>
      <c r="G55" s="6">
        <f>ROUND(+Pharmacy!H152,0)</f>
        <v>208047</v>
      </c>
      <c r="H55" s="6">
        <f>ROUND(+Pharmacy!V152,2)</f>
        <v>9429</v>
      </c>
      <c r="I55" s="7">
        <f t="shared" si="1"/>
        <v>22.06</v>
      </c>
      <c r="J55" s="7"/>
      <c r="K55" s="8">
        <f t="shared" si="2"/>
        <v>8.2400000000000001E-2</v>
      </c>
    </row>
    <row r="56" spans="2:11" x14ac:dyDescent="0.2">
      <c r="B56">
        <f>+Pharmacy!A51</f>
        <v>137</v>
      </c>
      <c r="C56" t="str">
        <f>+Pharmacy!B51</f>
        <v>LINCOLN HOSPITAL</v>
      </c>
      <c r="D56" s="6">
        <f>ROUND(+Pharmacy!H51,0)</f>
        <v>38081</v>
      </c>
      <c r="E56" s="6">
        <f>ROUND(+Pharmacy!V51,0)</f>
        <v>1220</v>
      </c>
      <c r="F56" s="7">
        <f t="shared" si="0"/>
        <v>31.21</v>
      </c>
      <c r="G56" s="6">
        <f>ROUND(+Pharmacy!H153,0)</f>
        <v>29381</v>
      </c>
      <c r="H56" s="6">
        <f>ROUND(+Pharmacy!V153,2)</f>
        <v>1029</v>
      </c>
      <c r="I56" s="7">
        <f t="shared" si="1"/>
        <v>28.55</v>
      </c>
      <c r="J56" s="7"/>
      <c r="K56" s="8">
        <f t="shared" si="2"/>
        <v>-8.5199999999999998E-2</v>
      </c>
    </row>
    <row r="57" spans="2:11" x14ac:dyDescent="0.2">
      <c r="B57">
        <f>+Pharmacy!A52</f>
        <v>138</v>
      </c>
      <c r="C57" t="str">
        <f>+Pharmacy!B52</f>
        <v>SWEDISH EDMONDS</v>
      </c>
      <c r="D57" s="6">
        <f>ROUND(+Pharmacy!H52,0)</f>
        <v>1109664</v>
      </c>
      <c r="E57" s="6">
        <f>ROUND(+Pharmacy!V52,0)</f>
        <v>9622</v>
      </c>
      <c r="F57" s="7">
        <f t="shared" si="0"/>
        <v>115.33</v>
      </c>
      <c r="G57" s="6">
        <f>ROUND(+Pharmacy!H154,0)</f>
        <v>878884</v>
      </c>
      <c r="H57" s="6">
        <f>ROUND(+Pharmacy!V154,2)</f>
        <v>17222</v>
      </c>
      <c r="I57" s="7">
        <f t="shared" si="1"/>
        <v>51.03</v>
      </c>
      <c r="J57" s="7"/>
      <c r="K57" s="8">
        <f t="shared" si="2"/>
        <v>-0.5575</v>
      </c>
    </row>
    <row r="58" spans="2:11" x14ac:dyDescent="0.2">
      <c r="B58">
        <f>+Pharmacy!A53</f>
        <v>139</v>
      </c>
      <c r="C58" t="str">
        <f>+Pharmacy!B53</f>
        <v>PROVIDENCE HOLY FAMILY HOSPITAL</v>
      </c>
      <c r="D58" s="6">
        <f>ROUND(+Pharmacy!H53,0)</f>
        <v>735952</v>
      </c>
      <c r="E58" s="6">
        <f>ROUND(+Pharmacy!V53,0)</f>
        <v>20054</v>
      </c>
      <c r="F58" s="7">
        <f t="shared" si="0"/>
        <v>36.700000000000003</v>
      </c>
      <c r="G58" s="6">
        <f>ROUND(+Pharmacy!H155,0)</f>
        <v>764266</v>
      </c>
      <c r="H58" s="6">
        <f>ROUND(+Pharmacy!V155,2)</f>
        <v>18640</v>
      </c>
      <c r="I58" s="7">
        <f t="shared" si="1"/>
        <v>41</v>
      </c>
      <c r="J58" s="7"/>
      <c r="K58" s="8">
        <f t="shared" si="2"/>
        <v>0.1172</v>
      </c>
    </row>
    <row r="59" spans="2:11" x14ac:dyDescent="0.2">
      <c r="B59">
        <f>+Pharmacy!A54</f>
        <v>140</v>
      </c>
      <c r="C59" t="str">
        <f>+Pharmacy!B54</f>
        <v>KITTITAS VALLEY HEALTHCARE</v>
      </c>
      <c r="D59" s="6">
        <f>ROUND(+Pharmacy!H54,0)</f>
        <v>193662</v>
      </c>
      <c r="E59" s="6">
        <f>ROUND(+Pharmacy!V54,0)</f>
        <v>4943</v>
      </c>
      <c r="F59" s="7">
        <f t="shared" si="0"/>
        <v>39.18</v>
      </c>
      <c r="G59" s="6">
        <f>ROUND(+Pharmacy!H156,0)</f>
        <v>248364</v>
      </c>
      <c r="H59" s="6">
        <f>ROUND(+Pharmacy!V156,2)</f>
        <v>5064</v>
      </c>
      <c r="I59" s="7">
        <f t="shared" si="1"/>
        <v>49.05</v>
      </c>
      <c r="J59" s="7"/>
      <c r="K59" s="8">
        <f t="shared" si="2"/>
        <v>0.25190000000000001</v>
      </c>
    </row>
    <row r="60" spans="2:11" x14ac:dyDescent="0.2">
      <c r="B60">
        <f>+Pharmacy!A55</f>
        <v>141</v>
      </c>
      <c r="C60" t="str">
        <f>+Pharmacy!B55</f>
        <v>DAYTON GENERAL HOSPITAL</v>
      </c>
      <c r="D60" s="6">
        <f>ROUND(+Pharmacy!H55,0)</f>
        <v>0</v>
      </c>
      <c r="E60" s="6">
        <f>ROUND(+Pharmacy!V55,0)</f>
        <v>122</v>
      </c>
      <c r="F60" s="7" t="str">
        <f t="shared" si="0"/>
        <v/>
      </c>
      <c r="G60" s="6">
        <f>ROUND(+Pharmacy!H157,0)</f>
        <v>0</v>
      </c>
      <c r="H60" s="6">
        <f>ROUND(+Pharmacy!V157,2)</f>
        <v>0</v>
      </c>
      <c r="I60" s="7" t="str">
        <f t="shared" si="1"/>
        <v/>
      </c>
      <c r="J60" s="7"/>
      <c r="K60" s="8" t="str">
        <f t="shared" si="2"/>
        <v/>
      </c>
    </row>
    <row r="61" spans="2:11" x14ac:dyDescent="0.2">
      <c r="B61">
        <f>+Pharmacy!A56</f>
        <v>142</v>
      </c>
      <c r="C61" t="str">
        <f>+Pharmacy!B56</f>
        <v>HARRISON MEDICAL CENTER</v>
      </c>
      <c r="D61" s="6">
        <f>ROUND(+Pharmacy!H56,0)</f>
        <v>1249030</v>
      </c>
      <c r="E61" s="6">
        <f>ROUND(+Pharmacy!V56,0)</f>
        <v>28256</v>
      </c>
      <c r="F61" s="7">
        <f t="shared" si="0"/>
        <v>44.2</v>
      </c>
      <c r="G61" s="6">
        <f>ROUND(+Pharmacy!H158,0)</f>
        <v>1247492</v>
      </c>
      <c r="H61" s="6">
        <f>ROUND(+Pharmacy!V158,2)</f>
        <v>27923</v>
      </c>
      <c r="I61" s="7">
        <f t="shared" si="1"/>
        <v>44.68</v>
      </c>
      <c r="J61" s="7"/>
      <c r="K61" s="8">
        <f t="shared" si="2"/>
        <v>1.09E-2</v>
      </c>
    </row>
    <row r="62" spans="2:11" x14ac:dyDescent="0.2">
      <c r="B62">
        <f>+Pharmacy!A57</f>
        <v>145</v>
      </c>
      <c r="C62" t="str">
        <f>+Pharmacy!B57</f>
        <v>PEACEHEALTH ST JOSEPH HOSPITAL</v>
      </c>
      <c r="D62" s="6">
        <f>ROUND(+Pharmacy!H57,0)</f>
        <v>1476504</v>
      </c>
      <c r="E62" s="6">
        <f>ROUND(+Pharmacy!V57,0)</f>
        <v>33112</v>
      </c>
      <c r="F62" s="7">
        <f t="shared" si="0"/>
        <v>44.59</v>
      </c>
      <c r="G62" s="6">
        <f>ROUND(+Pharmacy!H159,0)</f>
        <v>1595148</v>
      </c>
      <c r="H62" s="6">
        <f>ROUND(+Pharmacy!V159,2)</f>
        <v>32561</v>
      </c>
      <c r="I62" s="7">
        <f t="shared" si="1"/>
        <v>48.99</v>
      </c>
      <c r="J62" s="7"/>
      <c r="K62" s="8">
        <f t="shared" si="2"/>
        <v>9.8699999999999996E-2</v>
      </c>
    </row>
    <row r="63" spans="2:11" x14ac:dyDescent="0.2">
      <c r="B63">
        <f>+Pharmacy!A58</f>
        <v>147</v>
      </c>
      <c r="C63" t="str">
        <f>+Pharmacy!B58</f>
        <v>MID VALLEY HOSPITAL</v>
      </c>
      <c r="D63" s="6">
        <f>ROUND(+Pharmacy!H58,0)</f>
        <v>70398</v>
      </c>
      <c r="E63" s="6">
        <f>ROUND(+Pharmacy!V58,0)</f>
        <v>2585</v>
      </c>
      <c r="F63" s="7">
        <f t="shared" si="0"/>
        <v>27.23</v>
      </c>
      <c r="G63" s="6">
        <f>ROUND(+Pharmacy!H160,0)</f>
        <v>60482</v>
      </c>
      <c r="H63" s="6">
        <f>ROUND(+Pharmacy!V160,2)</f>
        <v>2557</v>
      </c>
      <c r="I63" s="7">
        <f t="shared" si="1"/>
        <v>23.65</v>
      </c>
      <c r="J63" s="7"/>
      <c r="K63" s="8">
        <f t="shared" si="2"/>
        <v>-0.13150000000000001</v>
      </c>
    </row>
    <row r="64" spans="2:11" x14ac:dyDescent="0.2">
      <c r="B64">
        <f>+Pharmacy!A59</f>
        <v>148</v>
      </c>
      <c r="C64" t="str">
        <f>+Pharmacy!B59</f>
        <v>KINDRED HOSPITAL SEATTLE - NORTHGATE</v>
      </c>
      <c r="D64" s="6">
        <f>ROUND(+Pharmacy!H59,0)</f>
        <v>0</v>
      </c>
      <c r="E64" s="6">
        <f>ROUND(+Pharmacy!V59,0)</f>
        <v>1133</v>
      </c>
      <c r="F64" s="7" t="str">
        <f t="shared" si="0"/>
        <v/>
      </c>
      <c r="G64" s="6">
        <f>ROUND(+Pharmacy!H161,0)</f>
        <v>0</v>
      </c>
      <c r="H64" s="6">
        <f>ROUND(+Pharmacy!V161,2)</f>
        <v>898</v>
      </c>
      <c r="I64" s="7" t="str">
        <f t="shared" si="1"/>
        <v/>
      </c>
      <c r="J64" s="7"/>
      <c r="K64" s="8" t="str">
        <f t="shared" si="2"/>
        <v/>
      </c>
    </row>
    <row r="65" spans="2:11" x14ac:dyDescent="0.2">
      <c r="B65">
        <f>+Pharmacy!A60</f>
        <v>150</v>
      </c>
      <c r="C65" t="str">
        <f>+Pharmacy!B60</f>
        <v>COULEE MEDICAL CENTER</v>
      </c>
      <c r="D65" s="6">
        <f>ROUND(+Pharmacy!H60,0)</f>
        <v>13541</v>
      </c>
      <c r="E65" s="6">
        <f>ROUND(+Pharmacy!V60,0)</f>
        <v>1419</v>
      </c>
      <c r="F65" s="7">
        <f t="shared" si="0"/>
        <v>9.5399999999999991</v>
      </c>
      <c r="G65" s="6">
        <f>ROUND(+Pharmacy!H162,0)</f>
        <v>15776</v>
      </c>
      <c r="H65" s="6">
        <f>ROUND(+Pharmacy!V162,2)</f>
        <v>1288</v>
      </c>
      <c r="I65" s="7">
        <f t="shared" si="1"/>
        <v>12.25</v>
      </c>
      <c r="J65" s="7"/>
      <c r="K65" s="8">
        <f t="shared" si="2"/>
        <v>0.28410000000000002</v>
      </c>
    </row>
    <row r="66" spans="2:11" x14ac:dyDescent="0.2">
      <c r="B66">
        <f>+Pharmacy!A61</f>
        <v>152</v>
      </c>
      <c r="C66" t="str">
        <f>+Pharmacy!B61</f>
        <v>MASON GENERAL HOSPITAL</v>
      </c>
      <c r="D66" s="6">
        <f>ROUND(+Pharmacy!H61,0)</f>
        <v>231373</v>
      </c>
      <c r="E66" s="6">
        <f>ROUND(+Pharmacy!V61,0)</f>
        <v>4217</v>
      </c>
      <c r="F66" s="7">
        <f t="shared" si="0"/>
        <v>54.87</v>
      </c>
      <c r="G66" s="6">
        <f>ROUND(+Pharmacy!H163,0)</f>
        <v>307045</v>
      </c>
      <c r="H66" s="6">
        <f>ROUND(+Pharmacy!V163,2)</f>
        <v>4287</v>
      </c>
      <c r="I66" s="7">
        <f t="shared" si="1"/>
        <v>71.62</v>
      </c>
      <c r="J66" s="7"/>
      <c r="K66" s="8">
        <f t="shared" si="2"/>
        <v>0.30530000000000002</v>
      </c>
    </row>
    <row r="67" spans="2:11" x14ac:dyDescent="0.2">
      <c r="B67">
        <f>+Pharmacy!A62</f>
        <v>153</v>
      </c>
      <c r="C67" t="str">
        <f>+Pharmacy!B62</f>
        <v>WHITMAN HOSPITAL AND MEDICAL CENTER</v>
      </c>
      <c r="D67" s="6">
        <f>ROUND(+Pharmacy!H62,0)</f>
        <v>30805</v>
      </c>
      <c r="E67" s="6">
        <f>ROUND(+Pharmacy!V62,0)</f>
        <v>1426</v>
      </c>
      <c r="F67" s="7">
        <f t="shared" si="0"/>
        <v>21.6</v>
      </c>
      <c r="G67" s="6">
        <f>ROUND(+Pharmacy!H164,0)</f>
        <v>29333</v>
      </c>
      <c r="H67" s="6">
        <f>ROUND(+Pharmacy!V164,2)</f>
        <v>1377</v>
      </c>
      <c r="I67" s="7">
        <f t="shared" si="1"/>
        <v>21.3</v>
      </c>
      <c r="J67" s="7"/>
      <c r="K67" s="8">
        <f t="shared" si="2"/>
        <v>-1.3899999999999999E-2</v>
      </c>
    </row>
    <row r="68" spans="2:11" x14ac:dyDescent="0.2">
      <c r="B68">
        <f>+Pharmacy!A63</f>
        <v>155</v>
      </c>
      <c r="C68" t="str">
        <f>+Pharmacy!B63</f>
        <v>UW MEDICINE/VALLEY MEDICAL CENTER</v>
      </c>
      <c r="D68" s="6">
        <f>ROUND(+Pharmacy!H63,0)</f>
        <v>925639</v>
      </c>
      <c r="E68" s="6">
        <f>ROUND(+Pharmacy!V63,0)</f>
        <v>17416</v>
      </c>
      <c r="F68" s="7">
        <f t="shared" si="0"/>
        <v>53.15</v>
      </c>
      <c r="G68" s="6">
        <f>ROUND(+Pharmacy!H165,0)</f>
        <v>1961285</v>
      </c>
      <c r="H68" s="6">
        <f>ROUND(+Pharmacy!V165,2)</f>
        <v>37373</v>
      </c>
      <c r="I68" s="7">
        <f t="shared" si="1"/>
        <v>52.48</v>
      </c>
      <c r="J68" s="7"/>
      <c r="K68" s="8">
        <f t="shared" si="2"/>
        <v>-1.26E-2</v>
      </c>
    </row>
    <row r="69" spans="2:11" x14ac:dyDescent="0.2">
      <c r="B69">
        <f>+Pharmacy!A64</f>
        <v>156</v>
      </c>
      <c r="C69" t="str">
        <f>+Pharmacy!B64</f>
        <v>WHIDBEY GENERAL HOSPITAL</v>
      </c>
      <c r="D69" s="6">
        <f>ROUND(+Pharmacy!H64,0)</f>
        <v>119267</v>
      </c>
      <c r="E69" s="6">
        <f>ROUND(+Pharmacy!V64,0)</f>
        <v>8294</v>
      </c>
      <c r="F69" s="7">
        <f t="shared" si="0"/>
        <v>14.38</v>
      </c>
      <c r="G69" s="6">
        <f>ROUND(+Pharmacy!H166,0)</f>
        <v>0</v>
      </c>
      <c r="H69" s="6">
        <f>ROUND(+Pharmacy!V166,2)</f>
        <v>0</v>
      </c>
      <c r="I69" s="7" t="str">
        <f t="shared" si="1"/>
        <v/>
      </c>
      <c r="J69" s="7"/>
      <c r="K69" s="8" t="str">
        <f t="shared" si="2"/>
        <v/>
      </c>
    </row>
    <row r="70" spans="2:11" x14ac:dyDescent="0.2">
      <c r="B70">
        <f>+Pharmacy!A65</f>
        <v>157</v>
      </c>
      <c r="C70" t="str">
        <f>+Pharmacy!B65</f>
        <v>ST LUKES REHABILIATION INSTITUTE</v>
      </c>
      <c r="D70" s="6">
        <f>ROUND(+Pharmacy!H65,0)</f>
        <v>165568</v>
      </c>
      <c r="E70" s="6">
        <f>ROUND(+Pharmacy!V65,0)</f>
        <v>2559</v>
      </c>
      <c r="F70" s="7">
        <f t="shared" si="0"/>
        <v>64.7</v>
      </c>
      <c r="G70" s="6">
        <f>ROUND(+Pharmacy!H167,0)</f>
        <v>180409</v>
      </c>
      <c r="H70" s="6">
        <f>ROUND(+Pharmacy!V167,2)</f>
        <v>2467</v>
      </c>
      <c r="I70" s="7">
        <f t="shared" si="1"/>
        <v>73.13</v>
      </c>
      <c r="J70" s="7"/>
      <c r="K70" s="8">
        <f t="shared" si="2"/>
        <v>0.1303</v>
      </c>
    </row>
    <row r="71" spans="2:11" x14ac:dyDescent="0.2">
      <c r="B71">
        <f>+Pharmacy!A66</f>
        <v>158</v>
      </c>
      <c r="C71" t="str">
        <f>+Pharmacy!B66</f>
        <v>CASCADE MEDICAL CENTER</v>
      </c>
      <c r="D71" s="6">
        <f>ROUND(+Pharmacy!H66,0)</f>
        <v>41949</v>
      </c>
      <c r="E71" s="6">
        <f>ROUND(+Pharmacy!V66,0)</f>
        <v>472</v>
      </c>
      <c r="F71" s="7">
        <f t="shared" si="0"/>
        <v>88.88</v>
      </c>
      <c r="G71" s="6">
        <f>ROUND(+Pharmacy!H168,0)</f>
        <v>42596</v>
      </c>
      <c r="H71" s="6">
        <f>ROUND(+Pharmacy!V168,2)</f>
        <v>573</v>
      </c>
      <c r="I71" s="7">
        <f t="shared" si="1"/>
        <v>74.34</v>
      </c>
      <c r="J71" s="7"/>
      <c r="K71" s="8">
        <f t="shared" si="2"/>
        <v>-0.1636</v>
      </c>
    </row>
    <row r="72" spans="2:11" x14ac:dyDescent="0.2">
      <c r="B72">
        <f>+Pharmacy!A67</f>
        <v>159</v>
      </c>
      <c r="C72" t="str">
        <f>+Pharmacy!B67</f>
        <v>PROVIDENCE ST PETER HOSPITAL</v>
      </c>
      <c r="D72" s="6">
        <f>ROUND(+Pharmacy!H67,0)</f>
        <v>1572791</v>
      </c>
      <c r="E72" s="6">
        <f>ROUND(+Pharmacy!V67,0)</f>
        <v>36893</v>
      </c>
      <c r="F72" s="7">
        <f t="shared" si="0"/>
        <v>42.63</v>
      </c>
      <c r="G72" s="6">
        <f>ROUND(+Pharmacy!H169,0)</f>
        <v>1591013</v>
      </c>
      <c r="H72" s="6">
        <f>ROUND(+Pharmacy!V169,2)</f>
        <v>33274</v>
      </c>
      <c r="I72" s="7">
        <f t="shared" si="1"/>
        <v>47.82</v>
      </c>
      <c r="J72" s="7"/>
      <c r="K72" s="8">
        <f t="shared" si="2"/>
        <v>0.1217</v>
      </c>
    </row>
    <row r="73" spans="2:11" x14ac:dyDescent="0.2">
      <c r="B73">
        <f>+Pharmacy!A68</f>
        <v>161</v>
      </c>
      <c r="C73" t="str">
        <f>+Pharmacy!B68</f>
        <v>KADLEC REGIONAL MEDICAL CENTER</v>
      </c>
      <c r="D73" s="6">
        <f>ROUND(+Pharmacy!H68,0)</f>
        <v>802848</v>
      </c>
      <c r="E73" s="6">
        <f>ROUND(+Pharmacy!V68,0)</f>
        <v>31196</v>
      </c>
      <c r="F73" s="7">
        <f t="shared" si="0"/>
        <v>25.74</v>
      </c>
      <c r="G73" s="6">
        <f>ROUND(+Pharmacy!H170,0)</f>
        <v>750347</v>
      </c>
      <c r="H73" s="6">
        <f>ROUND(+Pharmacy!V170,2)</f>
        <v>35689</v>
      </c>
      <c r="I73" s="7">
        <f t="shared" si="1"/>
        <v>21.02</v>
      </c>
      <c r="J73" s="7"/>
      <c r="K73" s="8">
        <f t="shared" si="2"/>
        <v>-0.18340000000000001</v>
      </c>
    </row>
    <row r="74" spans="2:11" x14ac:dyDescent="0.2">
      <c r="B74">
        <f>+Pharmacy!A69</f>
        <v>162</v>
      </c>
      <c r="C74" t="str">
        <f>+Pharmacy!B69</f>
        <v>PROVIDENCE SACRED HEART MEDICAL CENTER</v>
      </c>
      <c r="D74" s="6">
        <f>ROUND(+Pharmacy!H69,0)</f>
        <v>2705493</v>
      </c>
      <c r="E74" s="6">
        <f>ROUND(+Pharmacy!V69,0)</f>
        <v>63456</v>
      </c>
      <c r="F74" s="7">
        <f t="shared" si="0"/>
        <v>42.64</v>
      </c>
      <c r="G74" s="6">
        <f>ROUND(+Pharmacy!H171,0)</f>
        <v>2593696</v>
      </c>
      <c r="H74" s="6">
        <f>ROUND(+Pharmacy!V171,2)</f>
        <v>61703</v>
      </c>
      <c r="I74" s="7">
        <f t="shared" si="1"/>
        <v>42.04</v>
      </c>
      <c r="J74" s="7"/>
      <c r="K74" s="8">
        <f t="shared" si="2"/>
        <v>-1.41E-2</v>
      </c>
    </row>
    <row r="75" spans="2:11" x14ac:dyDescent="0.2">
      <c r="B75">
        <f>+Pharmacy!A70</f>
        <v>164</v>
      </c>
      <c r="C75" t="str">
        <f>+Pharmacy!B70</f>
        <v>EVERGREENHEALTH MEDICAL CENTER</v>
      </c>
      <c r="D75" s="6">
        <f>ROUND(+Pharmacy!H70,0)</f>
        <v>1129129</v>
      </c>
      <c r="E75" s="6">
        <f>ROUND(+Pharmacy!V70,0)</f>
        <v>32912</v>
      </c>
      <c r="F75" s="7">
        <f t="shared" ref="F75:F107" si="3">IF(D75=0,"",IF(E75=0,"",ROUND(D75/E75,2)))</f>
        <v>34.31</v>
      </c>
      <c r="G75" s="6">
        <f>ROUND(+Pharmacy!H172,0)</f>
        <v>1191315</v>
      </c>
      <c r="H75" s="6">
        <f>ROUND(+Pharmacy!V172,2)</f>
        <v>33213</v>
      </c>
      <c r="I75" s="7">
        <f t="shared" ref="I75:I107" si="4">IF(G75=0,"",IF(H75=0,"",ROUND(G75/H75,2)))</f>
        <v>35.869999999999997</v>
      </c>
      <c r="J75" s="7"/>
      <c r="K75" s="8">
        <f t="shared" ref="K75:K107" si="5">IF(D75=0,"",IF(E75=0,"",IF(G75=0,"",IF(H75=0,"",ROUND(I75/F75-1,4)))))</f>
        <v>4.5499999999999999E-2</v>
      </c>
    </row>
    <row r="76" spans="2:11" x14ac:dyDescent="0.2">
      <c r="B76">
        <f>+Pharmacy!A71</f>
        <v>165</v>
      </c>
      <c r="C76" t="str">
        <f>+Pharmacy!B71</f>
        <v>LAKE CHELAN COMMUNITY HOSPITAL</v>
      </c>
      <c r="D76" s="6">
        <f>ROUND(+Pharmacy!H71,0)</f>
        <v>41011</v>
      </c>
      <c r="E76" s="6">
        <f>ROUND(+Pharmacy!V71,0)</f>
        <v>1504</v>
      </c>
      <c r="F76" s="7">
        <f t="shared" si="3"/>
        <v>27.27</v>
      </c>
      <c r="G76" s="6">
        <f>ROUND(+Pharmacy!H173,0)</f>
        <v>40472</v>
      </c>
      <c r="H76" s="6">
        <f>ROUND(+Pharmacy!V173,2)</f>
        <v>1122</v>
      </c>
      <c r="I76" s="7">
        <f t="shared" si="4"/>
        <v>36.07</v>
      </c>
      <c r="J76" s="7"/>
      <c r="K76" s="8">
        <f t="shared" si="5"/>
        <v>0.32269999999999999</v>
      </c>
    </row>
    <row r="77" spans="2:11" x14ac:dyDescent="0.2">
      <c r="B77">
        <f>+Pharmacy!A72</f>
        <v>167</v>
      </c>
      <c r="C77" t="str">
        <f>+Pharmacy!B72</f>
        <v>FERRY COUNTY MEMORIAL HOSPITAL</v>
      </c>
      <c r="D77" s="6">
        <f>ROUND(+Pharmacy!H72,0)</f>
        <v>0</v>
      </c>
      <c r="E77" s="6">
        <f>ROUND(+Pharmacy!V72,0)</f>
        <v>0</v>
      </c>
      <c r="F77" s="7" t="str">
        <f t="shared" si="3"/>
        <v/>
      </c>
      <c r="G77" s="6">
        <f>ROUND(+Pharmacy!H174,0)</f>
        <v>0</v>
      </c>
      <c r="H77" s="6">
        <f>ROUND(+Pharmacy!V174,2)</f>
        <v>0</v>
      </c>
      <c r="I77" s="7" t="str">
        <f t="shared" si="4"/>
        <v/>
      </c>
      <c r="J77" s="7"/>
      <c r="K77" s="8" t="str">
        <f t="shared" si="5"/>
        <v/>
      </c>
    </row>
    <row r="78" spans="2:11" x14ac:dyDescent="0.2">
      <c r="B78">
        <f>+Pharmacy!A73</f>
        <v>168</v>
      </c>
      <c r="C78" t="str">
        <f>+Pharmacy!B73</f>
        <v>CENTRAL WASHINGTON HOSPITAL</v>
      </c>
      <c r="D78" s="6">
        <f>ROUND(+Pharmacy!H73,0)</f>
        <v>773268</v>
      </c>
      <c r="E78" s="6">
        <f>ROUND(+Pharmacy!V73,0)</f>
        <v>19877</v>
      </c>
      <c r="F78" s="7">
        <f t="shared" si="3"/>
        <v>38.9</v>
      </c>
      <c r="G78" s="6">
        <f>ROUND(+Pharmacy!H175,0)</f>
        <v>839020</v>
      </c>
      <c r="H78" s="6">
        <f>ROUND(+Pharmacy!V175,2)</f>
        <v>20242</v>
      </c>
      <c r="I78" s="7">
        <f t="shared" si="4"/>
        <v>41.45</v>
      </c>
      <c r="J78" s="7"/>
      <c r="K78" s="8">
        <f t="shared" si="5"/>
        <v>6.5600000000000006E-2</v>
      </c>
    </row>
    <row r="79" spans="2:11" x14ac:dyDescent="0.2">
      <c r="B79">
        <f>+Pharmacy!A74</f>
        <v>170</v>
      </c>
      <c r="C79" t="str">
        <f>+Pharmacy!B74</f>
        <v>PEACEHEALTH SOUTHWEST MEDICAL CENTER</v>
      </c>
      <c r="D79" s="6">
        <f>ROUND(+Pharmacy!H74,0)</f>
        <v>1754553</v>
      </c>
      <c r="E79" s="6">
        <f>ROUND(+Pharmacy!V74,0)</f>
        <v>50767</v>
      </c>
      <c r="F79" s="7">
        <f t="shared" si="3"/>
        <v>34.56</v>
      </c>
      <c r="G79" s="6">
        <f>ROUND(+Pharmacy!H176,0)</f>
        <v>2103547</v>
      </c>
      <c r="H79" s="6">
        <f>ROUND(+Pharmacy!V176,2)</f>
        <v>48533</v>
      </c>
      <c r="I79" s="7">
        <f t="shared" si="4"/>
        <v>43.34</v>
      </c>
      <c r="J79" s="7"/>
      <c r="K79" s="8">
        <f t="shared" si="5"/>
        <v>0.25409999999999999</v>
      </c>
    </row>
    <row r="80" spans="2:11" x14ac:dyDescent="0.2">
      <c r="B80">
        <f>+Pharmacy!A75</f>
        <v>172</v>
      </c>
      <c r="C80" t="str">
        <f>+Pharmacy!B75</f>
        <v>PULLMAN REGIONAL HOSPITAL</v>
      </c>
      <c r="D80" s="6">
        <f>ROUND(+Pharmacy!H75,0)</f>
        <v>143503</v>
      </c>
      <c r="E80" s="6">
        <f>ROUND(+Pharmacy!V75,0)</f>
        <v>3623</v>
      </c>
      <c r="F80" s="7">
        <f t="shared" si="3"/>
        <v>39.61</v>
      </c>
      <c r="G80" s="6">
        <f>ROUND(+Pharmacy!H177,0)</f>
        <v>131332</v>
      </c>
      <c r="H80" s="6">
        <f>ROUND(+Pharmacy!V177,2)</f>
        <v>3914</v>
      </c>
      <c r="I80" s="7">
        <f t="shared" si="4"/>
        <v>33.549999999999997</v>
      </c>
      <c r="J80" s="7"/>
      <c r="K80" s="8">
        <f t="shared" si="5"/>
        <v>-0.153</v>
      </c>
    </row>
    <row r="81" spans="2:11" x14ac:dyDescent="0.2">
      <c r="B81">
        <f>+Pharmacy!A76</f>
        <v>173</v>
      </c>
      <c r="C81" t="str">
        <f>+Pharmacy!B76</f>
        <v>MORTON GENERAL HOSPITAL</v>
      </c>
      <c r="D81" s="6">
        <f>ROUND(+Pharmacy!H76,0)</f>
        <v>46075</v>
      </c>
      <c r="E81" s="6">
        <f>ROUND(+Pharmacy!V76,0)</f>
        <v>1101</v>
      </c>
      <c r="F81" s="7">
        <f t="shared" si="3"/>
        <v>41.85</v>
      </c>
      <c r="G81" s="6">
        <f>ROUND(+Pharmacy!H178,0)</f>
        <v>51787</v>
      </c>
      <c r="H81" s="6">
        <f>ROUND(+Pharmacy!V178,2)</f>
        <v>1070</v>
      </c>
      <c r="I81" s="7">
        <f t="shared" si="4"/>
        <v>48.4</v>
      </c>
      <c r="J81" s="7"/>
      <c r="K81" s="8">
        <f t="shared" si="5"/>
        <v>0.1565</v>
      </c>
    </row>
    <row r="82" spans="2:11" x14ac:dyDescent="0.2">
      <c r="B82">
        <f>+Pharmacy!A77</f>
        <v>175</v>
      </c>
      <c r="C82" t="str">
        <f>+Pharmacy!B77</f>
        <v>MARY BRIDGE CHILDRENS HEALTH CENTER</v>
      </c>
      <c r="D82" s="6">
        <f>ROUND(+Pharmacy!H77,0)</f>
        <v>0</v>
      </c>
      <c r="E82" s="6">
        <f>ROUND(+Pharmacy!V77,0)</f>
        <v>9620</v>
      </c>
      <c r="F82" s="7" t="str">
        <f t="shared" si="3"/>
        <v/>
      </c>
      <c r="G82" s="6">
        <f>ROUND(+Pharmacy!H179,0)</f>
        <v>60531</v>
      </c>
      <c r="H82" s="6">
        <f>ROUND(+Pharmacy!V179,2)</f>
        <v>10786</v>
      </c>
      <c r="I82" s="7">
        <f t="shared" si="4"/>
        <v>5.61</v>
      </c>
      <c r="J82" s="7"/>
      <c r="K82" s="8" t="str">
        <f t="shared" si="5"/>
        <v/>
      </c>
    </row>
    <row r="83" spans="2:11" x14ac:dyDescent="0.2">
      <c r="B83">
        <f>+Pharmacy!A78</f>
        <v>176</v>
      </c>
      <c r="C83" t="str">
        <f>+Pharmacy!B78</f>
        <v>TACOMA GENERAL/ALLENMORE HOSPITAL</v>
      </c>
      <c r="D83" s="6">
        <f>ROUND(+Pharmacy!H78,0)</f>
        <v>3144931</v>
      </c>
      <c r="E83" s="6">
        <f>ROUND(+Pharmacy!V78,0)</f>
        <v>48651</v>
      </c>
      <c r="F83" s="7">
        <f t="shared" si="3"/>
        <v>64.64</v>
      </c>
      <c r="G83" s="6">
        <f>ROUND(+Pharmacy!H180,0)</f>
        <v>3076459</v>
      </c>
      <c r="H83" s="6">
        <f>ROUND(+Pharmacy!V180,2)</f>
        <v>41823</v>
      </c>
      <c r="I83" s="7">
        <f t="shared" si="4"/>
        <v>73.56</v>
      </c>
      <c r="J83" s="7"/>
      <c r="K83" s="8">
        <f t="shared" si="5"/>
        <v>0.13800000000000001</v>
      </c>
    </row>
    <row r="84" spans="2:11" x14ac:dyDescent="0.2">
      <c r="B84">
        <f>+Pharmacy!A79</f>
        <v>180</v>
      </c>
      <c r="C84" t="str">
        <f>+Pharmacy!B79</f>
        <v>VALLEY HOSPITAL</v>
      </c>
      <c r="D84" s="6">
        <f>ROUND(+Pharmacy!H79,0)</f>
        <v>318173</v>
      </c>
      <c r="E84" s="6">
        <f>ROUND(+Pharmacy!V79,0)</f>
        <v>10946</v>
      </c>
      <c r="F84" s="7">
        <f t="shared" si="3"/>
        <v>29.07</v>
      </c>
      <c r="G84" s="6">
        <f>ROUND(+Pharmacy!H181,0)</f>
        <v>349660</v>
      </c>
      <c r="H84" s="6">
        <f>ROUND(+Pharmacy!V181,2)</f>
        <v>11479</v>
      </c>
      <c r="I84" s="7">
        <f t="shared" si="4"/>
        <v>30.46</v>
      </c>
      <c r="J84" s="7"/>
      <c r="K84" s="8">
        <f t="shared" si="5"/>
        <v>4.7800000000000002E-2</v>
      </c>
    </row>
    <row r="85" spans="2:11" x14ac:dyDescent="0.2">
      <c r="B85">
        <f>+Pharmacy!A80</f>
        <v>183</v>
      </c>
      <c r="C85" t="str">
        <f>+Pharmacy!B80</f>
        <v>MULTICARE AUBURN MEDICAL CENTER</v>
      </c>
      <c r="D85" s="6">
        <f>ROUND(+Pharmacy!H80,0)</f>
        <v>337066</v>
      </c>
      <c r="E85" s="6">
        <f>ROUND(+Pharmacy!V80,0)</f>
        <v>11784</v>
      </c>
      <c r="F85" s="7">
        <f t="shared" si="3"/>
        <v>28.6</v>
      </c>
      <c r="G85" s="6">
        <f>ROUND(+Pharmacy!H182,0)</f>
        <v>475037</v>
      </c>
      <c r="H85" s="6">
        <f>ROUND(+Pharmacy!V182,2)</f>
        <v>10417</v>
      </c>
      <c r="I85" s="7">
        <f t="shared" si="4"/>
        <v>45.6</v>
      </c>
      <c r="J85" s="7"/>
      <c r="K85" s="8">
        <f t="shared" si="5"/>
        <v>0.59440000000000004</v>
      </c>
    </row>
    <row r="86" spans="2:11" x14ac:dyDescent="0.2">
      <c r="B86">
        <f>+Pharmacy!A81</f>
        <v>186</v>
      </c>
      <c r="C86" t="str">
        <f>+Pharmacy!B81</f>
        <v>SUMMIT PACIFIC MEDICAL CENTER</v>
      </c>
      <c r="D86" s="6">
        <f>ROUND(+Pharmacy!H81,0)</f>
        <v>0</v>
      </c>
      <c r="E86" s="6">
        <f>ROUND(+Pharmacy!V81,0)</f>
        <v>1238</v>
      </c>
      <c r="F86" s="7" t="str">
        <f t="shared" si="3"/>
        <v/>
      </c>
      <c r="G86" s="6">
        <f>ROUND(+Pharmacy!H183,0)</f>
        <v>1773</v>
      </c>
      <c r="H86" s="6">
        <f>ROUND(+Pharmacy!V183,2)</f>
        <v>1042</v>
      </c>
      <c r="I86" s="7">
        <f t="shared" si="4"/>
        <v>1.7</v>
      </c>
      <c r="J86" s="7"/>
      <c r="K86" s="8" t="str">
        <f t="shared" si="5"/>
        <v/>
      </c>
    </row>
    <row r="87" spans="2:11" x14ac:dyDescent="0.2">
      <c r="B87">
        <f>+Pharmacy!A82</f>
        <v>191</v>
      </c>
      <c r="C87" t="str">
        <f>+Pharmacy!B82</f>
        <v>PROVIDENCE CENTRALIA HOSPITAL</v>
      </c>
      <c r="D87" s="6">
        <f>ROUND(+Pharmacy!H82,0)</f>
        <v>704712</v>
      </c>
      <c r="E87" s="6">
        <f>ROUND(+Pharmacy!V82,0)</f>
        <v>12024</v>
      </c>
      <c r="F87" s="7">
        <f t="shared" si="3"/>
        <v>58.61</v>
      </c>
      <c r="G87" s="6">
        <f>ROUND(+Pharmacy!H184,0)</f>
        <v>698757</v>
      </c>
      <c r="H87" s="6">
        <f>ROUND(+Pharmacy!V184,2)</f>
        <v>12339</v>
      </c>
      <c r="I87" s="7">
        <f t="shared" si="4"/>
        <v>56.63</v>
      </c>
      <c r="J87" s="7"/>
      <c r="K87" s="8">
        <f t="shared" si="5"/>
        <v>-3.3799999999999997E-2</v>
      </c>
    </row>
    <row r="88" spans="2:11" x14ac:dyDescent="0.2">
      <c r="B88">
        <f>+Pharmacy!A83</f>
        <v>193</v>
      </c>
      <c r="C88" t="str">
        <f>+Pharmacy!B83</f>
        <v>PROVIDENCE MOUNT CARMEL HOSPITAL</v>
      </c>
      <c r="D88" s="6">
        <f>ROUND(+Pharmacy!H83,0)</f>
        <v>290578</v>
      </c>
      <c r="E88" s="6">
        <f>ROUND(+Pharmacy!V83,0)</f>
        <v>3409</v>
      </c>
      <c r="F88" s="7">
        <f t="shared" si="3"/>
        <v>85.24</v>
      </c>
      <c r="G88" s="6">
        <f>ROUND(+Pharmacy!H185,0)</f>
        <v>270040</v>
      </c>
      <c r="H88" s="6">
        <f>ROUND(+Pharmacy!V185,2)</f>
        <v>3543</v>
      </c>
      <c r="I88" s="7">
        <f t="shared" si="4"/>
        <v>76.22</v>
      </c>
      <c r="J88" s="7"/>
      <c r="K88" s="8">
        <f t="shared" si="5"/>
        <v>-0.10580000000000001</v>
      </c>
    </row>
    <row r="89" spans="2:11" x14ac:dyDescent="0.2">
      <c r="B89">
        <f>+Pharmacy!A84</f>
        <v>194</v>
      </c>
      <c r="C89" t="str">
        <f>+Pharmacy!B84</f>
        <v>PROVIDENCE ST JOSEPHS HOSPITAL</v>
      </c>
      <c r="D89" s="6">
        <f>ROUND(+Pharmacy!H84,0)</f>
        <v>120768</v>
      </c>
      <c r="E89" s="6">
        <f>ROUND(+Pharmacy!V84,0)</f>
        <v>1183</v>
      </c>
      <c r="F89" s="7">
        <f t="shared" si="3"/>
        <v>102.09</v>
      </c>
      <c r="G89" s="6">
        <f>ROUND(+Pharmacy!H186,0)</f>
        <v>102932</v>
      </c>
      <c r="H89" s="6">
        <f>ROUND(+Pharmacy!V186,2)</f>
        <v>1316</v>
      </c>
      <c r="I89" s="7">
        <f t="shared" si="4"/>
        <v>78.22</v>
      </c>
      <c r="J89" s="7"/>
      <c r="K89" s="8">
        <f t="shared" si="5"/>
        <v>-0.23380000000000001</v>
      </c>
    </row>
    <row r="90" spans="2:11" x14ac:dyDescent="0.2">
      <c r="B90">
        <f>+Pharmacy!A85</f>
        <v>195</v>
      </c>
      <c r="C90" t="str">
        <f>+Pharmacy!B85</f>
        <v>SNOQUALMIE VALLEY HOSPITAL</v>
      </c>
      <c r="D90" s="6">
        <f>ROUND(+Pharmacy!H85,0)</f>
        <v>54580</v>
      </c>
      <c r="E90" s="6">
        <f>ROUND(+Pharmacy!V85,0)</f>
        <v>2523</v>
      </c>
      <c r="F90" s="7">
        <f t="shared" si="3"/>
        <v>21.63</v>
      </c>
      <c r="G90" s="6">
        <f>ROUND(+Pharmacy!H187,0)</f>
        <v>63193</v>
      </c>
      <c r="H90" s="6">
        <f>ROUND(+Pharmacy!V187,2)</f>
        <v>1874</v>
      </c>
      <c r="I90" s="7">
        <f t="shared" si="4"/>
        <v>33.72</v>
      </c>
      <c r="J90" s="7"/>
      <c r="K90" s="8">
        <f t="shared" si="5"/>
        <v>0.55889999999999995</v>
      </c>
    </row>
    <row r="91" spans="2:11" x14ac:dyDescent="0.2">
      <c r="B91">
        <f>+Pharmacy!A86</f>
        <v>197</v>
      </c>
      <c r="C91" t="str">
        <f>+Pharmacy!B86</f>
        <v>CAPITAL MEDICAL CENTER</v>
      </c>
      <c r="D91" s="6">
        <f>ROUND(+Pharmacy!H86,0)</f>
        <v>83085</v>
      </c>
      <c r="E91" s="6">
        <f>ROUND(+Pharmacy!V86,0)</f>
        <v>10176</v>
      </c>
      <c r="F91" s="7">
        <f t="shared" si="3"/>
        <v>8.16</v>
      </c>
      <c r="G91" s="6">
        <f>ROUND(+Pharmacy!H188,0)</f>
        <v>85361</v>
      </c>
      <c r="H91" s="6">
        <f>ROUND(+Pharmacy!V188,2)</f>
        <v>10620</v>
      </c>
      <c r="I91" s="7">
        <f t="shared" si="4"/>
        <v>8.0399999999999991</v>
      </c>
      <c r="J91" s="7"/>
      <c r="K91" s="8">
        <f t="shared" si="5"/>
        <v>-1.47E-2</v>
      </c>
    </row>
    <row r="92" spans="2:11" x14ac:dyDescent="0.2">
      <c r="B92">
        <f>+Pharmacy!A87</f>
        <v>198</v>
      </c>
      <c r="C92" t="str">
        <f>+Pharmacy!B87</f>
        <v>SUNNYSIDE COMMUNITY HOSPITAL</v>
      </c>
      <c r="D92" s="6">
        <f>ROUND(+Pharmacy!H87,0)</f>
        <v>83301</v>
      </c>
      <c r="E92" s="6">
        <f>ROUND(+Pharmacy!V87,0)</f>
        <v>3877</v>
      </c>
      <c r="F92" s="7">
        <f t="shared" si="3"/>
        <v>21.49</v>
      </c>
      <c r="G92" s="6">
        <f>ROUND(+Pharmacy!H189,0)</f>
        <v>0</v>
      </c>
      <c r="H92" s="6">
        <f>ROUND(+Pharmacy!V189,2)</f>
        <v>0</v>
      </c>
      <c r="I92" s="7" t="str">
        <f t="shared" si="4"/>
        <v/>
      </c>
      <c r="J92" s="7"/>
      <c r="K92" s="8" t="str">
        <f t="shared" si="5"/>
        <v/>
      </c>
    </row>
    <row r="93" spans="2:11" x14ac:dyDescent="0.2">
      <c r="B93">
        <f>+Pharmacy!A88</f>
        <v>199</v>
      </c>
      <c r="C93" t="str">
        <f>+Pharmacy!B88</f>
        <v>TOPPENISH COMMUNITY HOSPITAL</v>
      </c>
      <c r="D93" s="6">
        <f>ROUND(+Pharmacy!H88,0)</f>
        <v>84202</v>
      </c>
      <c r="E93" s="6">
        <f>ROUND(+Pharmacy!V88,0)</f>
        <v>2956</v>
      </c>
      <c r="F93" s="7">
        <f t="shared" si="3"/>
        <v>28.49</v>
      </c>
      <c r="G93" s="6">
        <f>ROUND(+Pharmacy!H190,0)</f>
        <v>83573</v>
      </c>
      <c r="H93" s="6">
        <f>ROUND(+Pharmacy!V190,2)</f>
        <v>2554</v>
      </c>
      <c r="I93" s="7">
        <f t="shared" si="4"/>
        <v>32.72</v>
      </c>
      <c r="J93" s="7"/>
      <c r="K93" s="8">
        <f t="shared" si="5"/>
        <v>0.14849999999999999</v>
      </c>
    </row>
    <row r="94" spans="2:11" x14ac:dyDescent="0.2">
      <c r="B94">
        <f>+Pharmacy!A89</f>
        <v>201</v>
      </c>
      <c r="C94" t="str">
        <f>+Pharmacy!B89</f>
        <v>ST FRANCIS COMMUNITY HOSPITAL</v>
      </c>
      <c r="D94" s="6">
        <f>ROUND(+Pharmacy!H89,0)</f>
        <v>585900</v>
      </c>
      <c r="E94" s="6">
        <f>ROUND(+Pharmacy!V89,0)</f>
        <v>16708</v>
      </c>
      <c r="F94" s="7">
        <f t="shared" si="3"/>
        <v>35.07</v>
      </c>
      <c r="G94" s="6">
        <f>ROUND(+Pharmacy!H191,0)</f>
        <v>626529</v>
      </c>
      <c r="H94" s="6">
        <f>ROUND(+Pharmacy!V191,2)</f>
        <v>15975</v>
      </c>
      <c r="I94" s="7">
        <f t="shared" si="4"/>
        <v>39.22</v>
      </c>
      <c r="J94" s="7"/>
      <c r="K94" s="8">
        <f t="shared" si="5"/>
        <v>0.1183</v>
      </c>
    </row>
    <row r="95" spans="2:11" x14ac:dyDescent="0.2">
      <c r="B95">
        <f>+Pharmacy!A90</f>
        <v>202</v>
      </c>
      <c r="C95" t="str">
        <f>+Pharmacy!B90</f>
        <v>REGIONAL HOSPITAL</v>
      </c>
      <c r="D95" s="6">
        <f>ROUND(+Pharmacy!H90,0)</f>
        <v>0</v>
      </c>
      <c r="E95" s="6">
        <f>ROUND(+Pharmacy!V90,0)</f>
        <v>694</v>
      </c>
      <c r="F95" s="7" t="str">
        <f t="shared" si="3"/>
        <v/>
      </c>
      <c r="G95" s="6">
        <f>ROUND(+Pharmacy!H192,0)</f>
        <v>0</v>
      </c>
      <c r="H95" s="6">
        <f>ROUND(+Pharmacy!V192,2)</f>
        <v>707</v>
      </c>
      <c r="I95" s="7" t="str">
        <f t="shared" si="4"/>
        <v/>
      </c>
      <c r="J95" s="7"/>
      <c r="K95" s="8" t="str">
        <f t="shared" si="5"/>
        <v/>
      </c>
    </row>
    <row r="96" spans="2:11" x14ac:dyDescent="0.2">
      <c r="B96">
        <f>+Pharmacy!A91</f>
        <v>204</v>
      </c>
      <c r="C96" t="str">
        <f>+Pharmacy!B91</f>
        <v>SEATTLE CANCER CARE ALLIANCE</v>
      </c>
      <c r="D96" s="6">
        <f>ROUND(+Pharmacy!H91,0)</f>
        <v>286610</v>
      </c>
      <c r="E96" s="6">
        <f>ROUND(+Pharmacy!V91,0)</f>
        <v>14038</v>
      </c>
      <c r="F96" s="7">
        <f t="shared" si="3"/>
        <v>20.420000000000002</v>
      </c>
      <c r="G96" s="6">
        <f>ROUND(+Pharmacy!H193,0)</f>
        <v>340374</v>
      </c>
      <c r="H96" s="6">
        <f>ROUND(+Pharmacy!V193,2)</f>
        <v>13817</v>
      </c>
      <c r="I96" s="7">
        <f t="shared" si="4"/>
        <v>24.63</v>
      </c>
      <c r="J96" s="7"/>
      <c r="K96" s="8">
        <f t="shared" si="5"/>
        <v>0.20619999999999999</v>
      </c>
    </row>
    <row r="97" spans="2:11" x14ac:dyDescent="0.2">
      <c r="B97">
        <f>+Pharmacy!A92</f>
        <v>205</v>
      </c>
      <c r="C97" t="str">
        <f>+Pharmacy!B92</f>
        <v>WENATCHEE VALLEY HOSPITAL</v>
      </c>
      <c r="D97" s="6">
        <f>ROUND(+Pharmacy!H92,0)</f>
        <v>0</v>
      </c>
      <c r="E97" s="6">
        <f>ROUND(+Pharmacy!V92,0)</f>
        <v>0</v>
      </c>
      <c r="F97" s="7" t="str">
        <f t="shared" si="3"/>
        <v/>
      </c>
      <c r="G97" s="6">
        <f>ROUND(+Pharmacy!H194,0)</f>
        <v>143256</v>
      </c>
      <c r="H97" s="6">
        <f>ROUND(+Pharmacy!V194,2)</f>
        <v>12549</v>
      </c>
      <c r="I97" s="7">
        <f t="shared" si="4"/>
        <v>11.42</v>
      </c>
      <c r="J97" s="7"/>
      <c r="K97" s="8" t="str">
        <f t="shared" si="5"/>
        <v/>
      </c>
    </row>
    <row r="98" spans="2:11" x14ac:dyDescent="0.2">
      <c r="B98">
        <f>+Pharmacy!A93</f>
        <v>206</v>
      </c>
      <c r="C98" t="str">
        <f>+Pharmacy!B93</f>
        <v>PEACEHEALTH UNITED GENERAL MEDICAL CENTER</v>
      </c>
      <c r="D98" s="6">
        <f>ROUND(+Pharmacy!H93,0)</f>
        <v>162625</v>
      </c>
      <c r="E98" s="6">
        <f>ROUND(+Pharmacy!V93,0)</f>
        <v>3520</v>
      </c>
      <c r="F98" s="7">
        <f t="shared" si="3"/>
        <v>46.2</v>
      </c>
      <c r="G98" s="6">
        <f>ROUND(+Pharmacy!H195,0)</f>
        <v>188511</v>
      </c>
      <c r="H98" s="6">
        <f>ROUND(+Pharmacy!V195,2)</f>
        <v>3615</v>
      </c>
      <c r="I98" s="7">
        <f t="shared" si="4"/>
        <v>52.15</v>
      </c>
      <c r="J98" s="7"/>
      <c r="K98" s="8">
        <f t="shared" si="5"/>
        <v>0.1288</v>
      </c>
    </row>
    <row r="99" spans="2:11" x14ac:dyDescent="0.2">
      <c r="B99">
        <f>+Pharmacy!A94</f>
        <v>207</v>
      </c>
      <c r="C99" t="str">
        <f>+Pharmacy!B94</f>
        <v>SKAGIT VALLEY HOSPITAL</v>
      </c>
      <c r="D99" s="6">
        <f>ROUND(+Pharmacy!H94,0)</f>
        <v>731282</v>
      </c>
      <c r="E99" s="6">
        <f>ROUND(+Pharmacy!V94,0)</f>
        <v>21062</v>
      </c>
      <c r="F99" s="7">
        <f t="shared" si="3"/>
        <v>34.72</v>
      </c>
      <c r="G99" s="6">
        <f>ROUND(+Pharmacy!H196,0)</f>
        <v>747255</v>
      </c>
      <c r="H99" s="6">
        <f>ROUND(+Pharmacy!V196,2)</f>
        <v>20806</v>
      </c>
      <c r="I99" s="7">
        <f t="shared" si="4"/>
        <v>35.92</v>
      </c>
      <c r="J99" s="7"/>
      <c r="K99" s="8">
        <f t="shared" si="5"/>
        <v>3.4599999999999999E-2</v>
      </c>
    </row>
    <row r="100" spans="2:11" x14ac:dyDescent="0.2">
      <c r="B100">
        <f>+Pharmacy!A95</f>
        <v>208</v>
      </c>
      <c r="C100" t="str">
        <f>+Pharmacy!B95</f>
        <v>LEGACY SALMON CREEK HOSPITAL</v>
      </c>
      <c r="D100" s="6">
        <f>ROUND(+Pharmacy!H95,0)</f>
        <v>634477</v>
      </c>
      <c r="E100" s="6">
        <f>ROUND(+Pharmacy!V95,0)</f>
        <v>18153</v>
      </c>
      <c r="F100" s="7">
        <f t="shared" si="3"/>
        <v>34.950000000000003</v>
      </c>
      <c r="G100" s="6">
        <f>ROUND(+Pharmacy!H197,0)</f>
        <v>686245</v>
      </c>
      <c r="H100" s="6">
        <f>ROUND(+Pharmacy!V197,2)</f>
        <v>18334</v>
      </c>
      <c r="I100" s="7">
        <f t="shared" si="4"/>
        <v>37.43</v>
      </c>
      <c r="J100" s="7"/>
      <c r="K100" s="8">
        <f t="shared" si="5"/>
        <v>7.0999999999999994E-2</v>
      </c>
    </row>
    <row r="101" spans="2:11" x14ac:dyDescent="0.2">
      <c r="B101">
        <f>+Pharmacy!A96</f>
        <v>209</v>
      </c>
      <c r="C101" t="str">
        <f>+Pharmacy!B96</f>
        <v>ST ANTHONY HOSPITAL</v>
      </c>
      <c r="D101" s="6">
        <f>ROUND(+Pharmacy!H96,0)</f>
        <v>327932</v>
      </c>
      <c r="E101" s="6">
        <f>ROUND(+Pharmacy!V96,0)</f>
        <v>9478</v>
      </c>
      <c r="F101" s="7">
        <f t="shared" si="3"/>
        <v>34.6</v>
      </c>
      <c r="G101" s="6">
        <f>ROUND(+Pharmacy!H198,0)</f>
        <v>404371</v>
      </c>
      <c r="H101" s="6">
        <f>ROUND(+Pharmacy!V198,2)</f>
        <v>9231</v>
      </c>
      <c r="I101" s="7">
        <f t="shared" si="4"/>
        <v>43.81</v>
      </c>
      <c r="J101" s="7"/>
      <c r="K101" s="8">
        <f t="shared" si="5"/>
        <v>0.26619999999999999</v>
      </c>
    </row>
    <row r="102" spans="2:11" x14ac:dyDescent="0.2">
      <c r="B102">
        <f>+Pharmacy!A97</f>
        <v>210</v>
      </c>
      <c r="C102" t="str">
        <f>+Pharmacy!B97</f>
        <v>SWEDISH MEDICAL CENTER - ISSAQUAH CAMPUS</v>
      </c>
      <c r="D102" s="6">
        <f>ROUND(+Pharmacy!H97,0)</f>
        <v>6308</v>
      </c>
      <c r="E102" s="6">
        <f>ROUND(+Pharmacy!V97,0)</f>
        <v>10561</v>
      </c>
      <c r="F102" s="7">
        <f t="shared" si="3"/>
        <v>0.6</v>
      </c>
      <c r="G102" s="6">
        <f>ROUND(+Pharmacy!H199,0)</f>
        <v>412698</v>
      </c>
      <c r="H102" s="6">
        <f>ROUND(+Pharmacy!V199,2)</f>
        <v>12277</v>
      </c>
      <c r="I102" s="7">
        <f t="shared" si="4"/>
        <v>33.619999999999997</v>
      </c>
      <c r="J102" s="7"/>
      <c r="K102" s="8">
        <f t="shared" si="5"/>
        <v>55.033299999999997</v>
      </c>
    </row>
    <row r="103" spans="2:11" x14ac:dyDescent="0.2">
      <c r="B103">
        <f>+Pharmacy!A98</f>
        <v>211</v>
      </c>
      <c r="C103" t="str">
        <f>+Pharmacy!B98</f>
        <v>PEACEHEALTH PEACE ISLAND MEDICAL CENTER</v>
      </c>
      <c r="D103" s="6">
        <f>ROUND(+Pharmacy!H98,0)</f>
        <v>0</v>
      </c>
      <c r="E103" s="6">
        <f>ROUND(+Pharmacy!V98,0)</f>
        <v>0</v>
      </c>
      <c r="F103" s="7" t="str">
        <f t="shared" si="3"/>
        <v/>
      </c>
      <c r="G103" s="6">
        <f>ROUND(+Pharmacy!H200,0)</f>
        <v>21887</v>
      </c>
      <c r="H103" s="6">
        <f>ROUND(+Pharmacy!V200,2)</f>
        <v>433</v>
      </c>
      <c r="I103" s="7">
        <f t="shared" si="4"/>
        <v>50.55</v>
      </c>
      <c r="J103" s="7"/>
      <c r="K103" s="8" t="str">
        <f t="shared" si="5"/>
        <v/>
      </c>
    </row>
    <row r="104" spans="2:11" x14ac:dyDescent="0.2">
      <c r="B104">
        <f>+Pharmacy!A99</f>
        <v>904</v>
      </c>
      <c r="C104" t="str">
        <f>+Pharmacy!B99</f>
        <v>BHC FAIRFAX HOSPITAL</v>
      </c>
      <c r="D104" s="6">
        <f>ROUND(+Pharmacy!H99,0)</f>
        <v>35994</v>
      </c>
      <c r="E104" s="6">
        <f>ROUND(+Pharmacy!V99,0)</f>
        <v>2399</v>
      </c>
      <c r="F104" s="7">
        <f t="shared" si="3"/>
        <v>15</v>
      </c>
      <c r="G104" s="6">
        <f>ROUND(+Pharmacy!H201,0)</f>
        <v>47876</v>
      </c>
      <c r="H104" s="6">
        <f>ROUND(+Pharmacy!V201,2)</f>
        <v>2354</v>
      </c>
      <c r="I104" s="7">
        <f t="shared" si="4"/>
        <v>20.34</v>
      </c>
      <c r="J104" s="7"/>
      <c r="K104" s="8">
        <f t="shared" si="5"/>
        <v>0.35599999999999998</v>
      </c>
    </row>
    <row r="105" spans="2:11" x14ac:dyDescent="0.2">
      <c r="B105">
        <f>+Pharmacy!A100</f>
        <v>915</v>
      </c>
      <c r="C105" t="str">
        <f>+Pharmacy!B100</f>
        <v>LOURDES COUNSELING CENTER</v>
      </c>
      <c r="D105" s="6">
        <f>ROUND(+Pharmacy!H100,0)</f>
        <v>0</v>
      </c>
      <c r="E105" s="6">
        <f>ROUND(+Pharmacy!V100,0)</f>
        <v>846</v>
      </c>
      <c r="F105" s="7" t="str">
        <f t="shared" si="3"/>
        <v/>
      </c>
      <c r="G105" s="6">
        <f>ROUND(+Pharmacy!H202,0)</f>
        <v>0</v>
      </c>
      <c r="H105" s="6">
        <f>ROUND(+Pharmacy!V202,2)</f>
        <v>744</v>
      </c>
      <c r="I105" s="7" t="str">
        <f t="shared" si="4"/>
        <v/>
      </c>
      <c r="J105" s="7"/>
      <c r="K105" s="8" t="str">
        <f t="shared" si="5"/>
        <v/>
      </c>
    </row>
    <row r="106" spans="2:11" x14ac:dyDescent="0.2">
      <c r="B106">
        <f>+Pharmacy!A101</f>
        <v>919</v>
      </c>
      <c r="C106" t="str">
        <f>+Pharmacy!B101</f>
        <v>NAVOS</v>
      </c>
      <c r="D106" s="6">
        <f>ROUND(+Pharmacy!H101,0)</f>
        <v>8554</v>
      </c>
      <c r="E106" s="6">
        <f>ROUND(+Pharmacy!V101,0)</f>
        <v>962</v>
      </c>
      <c r="F106" s="7">
        <f t="shared" si="3"/>
        <v>8.89</v>
      </c>
      <c r="G106" s="6">
        <f>ROUND(+Pharmacy!H203,0)</f>
        <v>8399</v>
      </c>
      <c r="H106" s="6">
        <f>ROUND(+Pharmacy!V203,2)</f>
        <v>1090</v>
      </c>
      <c r="I106" s="7">
        <f t="shared" si="4"/>
        <v>7.71</v>
      </c>
      <c r="J106" s="7"/>
      <c r="K106" s="8">
        <f t="shared" si="5"/>
        <v>-0.13270000000000001</v>
      </c>
    </row>
    <row r="107" spans="2:11" x14ac:dyDescent="0.2">
      <c r="B107">
        <f>+Pharmacy!A102</f>
        <v>921</v>
      </c>
      <c r="C107" t="str">
        <f>+Pharmacy!B102</f>
        <v>Cascade Behavioral Health</v>
      </c>
      <c r="D107" s="6">
        <f>ROUND(+Pharmacy!H102,0)</f>
        <v>0</v>
      </c>
      <c r="E107" s="6">
        <f>ROUND(+Pharmacy!V102,0)</f>
        <v>0</v>
      </c>
      <c r="F107" s="7" t="str">
        <f t="shared" si="3"/>
        <v/>
      </c>
      <c r="G107" s="6">
        <f>ROUND(+Pharmacy!H204,0)</f>
        <v>0</v>
      </c>
      <c r="H107" s="6">
        <f>ROUND(+Pharmacy!V204,2)</f>
        <v>93</v>
      </c>
      <c r="I107" s="7" t="str">
        <f t="shared" si="4"/>
        <v/>
      </c>
      <c r="J107" s="7"/>
      <c r="K107" s="8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7"/>
  <sheetViews>
    <sheetView zoomScale="75" workbookViewId="0">
      <selection activeCell="D20" sqref="D20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9.88671875" bestFit="1" customWidth="1"/>
    <col min="5" max="6" width="6.88671875" bestFit="1" customWidth="1"/>
    <col min="7" max="7" width="9.88671875" bestFit="1" customWidth="1"/>
    <col min="8" max="9" width="6.88671875" bestFit="1" customWidth="1"/>
    <col min="10" max="10" width="2.6640625" customWidth="1"/>
    <col min="11" max="11" width="8.109375" bestFit="1" customWidth="1"/>
  </cols>
  <sheetData>
    <row r="1" spans="1:11" x14ac:dyDescent="0.2">
      <c r="A1" s="3" t="s">
        <v>37</v>
      </c>
      <c r="B1" s="4"/>
      <c r="C1" s="4"/>
      <c r="D1" s="4"/>
      <c r="E1" s="4"/>
      <c r="F1" s="4"/>
      <c r="G1" s="4"/>
      <c r="H1" s="4"/>
      <c r="I1" s="4"/>
      <c r="J1" s="4"/>
    </row>
    <row r="2" spans="1:11" x14ac:dyDescent="0.2">
      <c r="A2" s="4"/>
      <c r="B2" s="4"/>
      <c r="C2" s="4"/>
      <c r="D2" s="4"/>
      <c r="E2" s="4"/>
      <c r="F2" s="3"/>
      <c r="G2" s="4"/>
      <c r="H2" s="4"/>
      <c r="I2" s="4"/>
      <c r="J2" s="4"/>
      <c r="K2" s="2" t="s">
        <v>42</v>
      </c>
    </row>
    <row r="3" spans="1:11" x14ac:dyDescent="0.2">
      <c r="A3" s="4"/>
      <c r="B3" s="4"/>
      <c r="C3" s="4"/>
      <c r="D3" s="4"/>
      <c r="E3" s="4"/>
      <c r="F3" s="3"/>
      <c r="G3" s="4"/>
      <c r="H3" s="4"/>
      <c r="I3" s="4"/>
      <c r="J3" s="4"/>
      <c r="K3">
        <v>302</v>
      </c>
    </row>
    <row r="4" spans="1:11" x14ac:dyDescent="0.2">
      <c r="A4" s="3" t="s">
        <v>43</v>
      </c>
      <c r="B4" s="4"/>
      <c r="C4" s="4"/>
      <c r="D4" s="5"/>
      <c r="E4" s="4"/>
      <c r="F4" s="4"/>
      <c r="G4" s="4"/>
      <c r="H4" s="4"/>
      <c r="I4" s="4"/>
      <c r="J4" s="4"/>
    </row>
    <row r="5" spans="1:11" x14ac:dyDescent="0.2">
      <c r="A5" s="3" t="s">
        <v>48</v>
      </c>
      <c r="B5" s="4"/>
      <c r="C5" s="4"/>
      <c r="D5" s="4"/>
      <c r="E5" s="4"/>
      <c r="F5" s="4"/>
      <c r="G5" s="4"/>
      <c r="H5" s="4"/>
      <c r="I5" s="4"/>
      <c r="J5" s="4"/>
    </row>
    <row r="7" spans="1:11" x14ac:dyDescent="0.2">
      <c r="E7" s="21">
        <f>ROUND(+Pharmacy!D5,0)</f>
        <v>2012</v>
      </c>
      <c r="F7" s="2">
        <f>+E7</f>
        <v>2012</v>
      </c>
      <c r="G7" s="2"/>
      <c r="H7" s="1">
        <f>+F7+1</f>
        <v>2013</v>
      </c>
      <c r="I7" s="2">
        <f>+H7</f>
        <v>2013</v>
      </c>
    </row>
    <row r="8" spans="1:11" x14ac:dyDescent="0.2">
      <c r="A8" s="2"/>
      <c r="B8" s="2"/>
      <c r="C8" s="2"/>
      <c r="D8" s="1" t="s">
        <v>38</v>
      </c>
      <c r="F8" s="1" t="s">
        <v>2</v>
      </c>
      <c r="G8" s="1" t="s">
        <v>38</v>
      </c>
      <c r="I8" s="1" t="s">
        <v>2</v>
      </c>
      <c r="J8" s="1"/>
      <c r="K8" s="2" t="s">
        <v>72</v>
      </c>
    </row>
    <row r="9" spans="1:11" x14ac:dyDescent="0.2">
      <c r="A9" s="2"/>
      <c r="B9" s="2" t="s">
        <v>40</v>
      </c>
      <c r="C9" s="2" t="s">
        <v>41</v>
      </c>
      <c r="D9" s="1" t="s">
        <v>39</v>
      </c>
      <c r="E9" s="1" t="s">
        <v>4</v>
      </c>
      <c r="F9" s="1" t="s">
        <v>4</v>
      </c>
      <c r="G9" s="1" t="s">
        <v>39</v>
      </c>
      <c r="H9" s="1" t="s">
        <v>4</v>
      </c>
      <c r="I9" s="1" t="s">
        <v>4</v>
      </c>
      <c r="J9" s="1"/>
      <c r="K9" s="2" t="s">
        <v>73</v>
      </c>
    </row>
    <row r="10" spans="1:11" x14ac:dyDescent="0.2">
      <c r="B10">
        <f>+Pharmacy!A5</f>
        <v>1</v>
      </c>
      <c r="C10" t="str">
        <f>+Pharmacy!B5</f>
        <v>SWEDISH MEDICAL CENTER - FIRST HILL</v>
      </c>
      <c r="D10" s="6">
        <f>ROUND(+Pharmacy!E5*2080,0)</f>
        <v>238930</v>
      </c>
      <c r="E10" s="6">
        <f>ROUND(+Pharmacy!V5,0)</f>
        <v>69385</v>
      </c>
      <c r="F10" s="7">
        <f>IF(D10=0,"",IF(E10=0,"",ROUND(D10/E10,2)))</f>
        <v>3.44</v>
      </c>
      <c r="G10" s="6">
        <f>ROUND(+Pharmacy!E107*2080,0)</f>
        <v>255819</v>
      </c>
      <c r="H10" s="6">
        <f>ROUND(+Pharmacy!V107,0)</f>
        <v>67759</v>
      </c>
      <c r="I10" s="7">
        <f>IF(G10=0,"",IF(H10=0,"",ROUND(G10/H10,2)))</f>
        <v>3.78</v>
      </c>
      <c r="J10" s="7"/>
      <c r="K10" s="8">
        <f>IF(D10=0,"",IF(E10=0,"",IF(G10=0,"",IF(H10=0,"",ROUND(I10/F10-1,4)))))</f>
        <v>9.8799999999999999E-2</v>
      </c>
    </row>
    <row r="11" spans="1:11" x14ac:dyDescent="0.2">
      <c r="B11">
        <f>+Pharmacy!A6</f>
        <v>3</v>
      </c>
      <c r="C11" t="str">
        <f>+Pharmacy!B6</f>
        <v>SWEDISH MEDICAL CENTER - CHERRY HILL</v>
      </c>
      <c r="D11" s="6">
        <f>ROUND(+Pharmacy!E6*2080,0)</f>
        <v>58240</v>
      </c>
      <c r="E11" s="6">
        <f>ROUND(+Pharmacy!V6,0)</f>
        <v>24129</v>
      </c>
      <c r="F11" s="7">
        <f t="shared" ref="F11:F74" si="0">IF(D11=0,"",IF(E11=0,"",ROUND(D11/E11,2)))</f>
        <v>2.41</v>
      </c>
      <c r="G11" s="6">
        <f>ROUND(+Pharmacy!E108*2080,0)</f>
        <v>73382</v>
      </c>
      <c r="H11" s="6">
        <f>ROUND(+Pharmacy!V108,0)</f>
        <v>28415</v>
      </c>
      <c r="I11" s="7">
        <f t="shared" ref="I11:I74" si="1">IF(G11=0,"",IF(H11=0,"",ROUND(G11/H11,2)))</f>
        <v>2.58</v>
      </c>
      <c r="J11" s="7"/>
      <c r="K11" s="8">
        <f t="shared" ref="K11:K74" si="2">IF(D11=0,"",IF(E11=0,"",IF(G11=0,"",IF(H11=0,"",ROUND(I11/F11-1,4)))))</f>
        <v>7.0499999999999993E-2</v>
      </c>
    </row>
    <row r="12" spans="1:11" x14ac:dyDescent="0.2">
      <c r="B12">
        <f>+Pharmacy!A7</f>
        <v>8</v>
      </c>
      <c r="C12" t="str">
        <f>+Pharmacy!B7</f>
        <v>KLICKITAT VALLEY HEALTH</v>
      </c>
      <c r="D12" s="6">
        <f>ROUND(+Pharmacy!E7*2080,0)</f>
        <v>2080</v>
      </c>
      <c r="E12" s="6">
        <f>ROUND(+Pharmacy!V7,0)</f>
        <v>1777</v>
      </c>
      <c r="F12" s="7">
        <f t="shared" si="0"/>
        <v>1.17</v>
      </c>
      <c r="G12" s="6">
        <f>ROUND(+Pharmacy!E109*2080,0)</f>
        <v>1206</v>
      </c>
      <c r="H12" s="6">
        <f>ROUND(+Pharmacy!V109,0)</f>
        <v>1281</v>
      </c>
      <c r="I12" s="7">
        <f t="shared" si="1"/>
        <v>0.94</v>
      </c>
      <c r="J12" s="7"/>
      <c r="K12" s="8">
        <f t="shared" si="2"/>
        <v>-0.1966</v>
      </c>
    </row>
    <row r="13" spans="1:11" x14ac:dyDescent="0.2">
      <c r="B13">
        <f>+Pharmacy!A8</f>
        <v>10</v>
      </c>
      <c r="C13" t="str">
        <f>+Pharmacy!B8</f>
        <v>VIRGINIA MASON MEDICAL CENTER</v>
      </c>
      <c r="D13" s="6">
        <f>ROUND(+Pharmacy!E8*2080,0)</f>
        <v>139755</v>
      </c>
      <c r="E13" s="6">
        <f>ROUND(+Pharmacy!V8,0)</f>
        <v>72231</v>
      </c>
      <c r="F13" s="7">
        <f t="shared" si="0"/>
        <v>1.93</v>
      </c>
      <c r="G13" s="6">
        <f>ROUND(+Pharmacy!E110*2080,0)</f>
        <v>146619</v>
      </c>
      <c r="H13" s="6">
        <f>ROUND(+Pharmacy!V110,0)</f>
        <v>70317</v>
      </c>
      <c r="I13" s="7">
        <f t="shared" si="1"/>
        <v>2.09</v>
      </c>
      <c r="J13" s="7"/>
      <c r="K13" s="8">
        <f t="shared" si="2"/>
        <v>8.2900000000000001E-2</v>
      </c>
    </row>
    <row r="14" spans="1:11" x14ac:dyDescent="0.2">
      <c r="B14">
        <f>+Pharmacy!A9</f>
        <v>14</v>
      </c>
      <c r="C14" t="str">
        <f>+Pharmacy!B9</f>
        <v>SEATTLE CHILDRENS HOSPITAL</v>
      </c>
      <c r="D14" s="6">
        <f>ROUND(+Pharmacy!E9*2080,0)</f>
        <v>249371</v>
      </c>
      <c r="E14" s="6">
        <f>ROUND(+Pharmacy!V9,0)</f>
        <v>30610</v>
      </c>
      <c r="F14" s="7">
        <f t="shared" si="0"/>
        <v>8.15</v>
      </c>
      <c r="G14" s="6">
        <f>ROUND(+Pharmacy!E111*2080,0)</f>
        <v>287206</v>
      </c>
      <c r="H14" s="6">
        <f>ROUND(+Pharmacy!V111,0)</f>
        <v>31340</v>
      </c>
      <c r="I14" s="7">
        <f t="shared" si="1"/>
        <v>9.16</v>
      </c>
      <c r="J14" s="7"/>
      <c r="K14" s="8">
        <f t="shared" si="2"/>
        <v>0.1239</v>
      </c>
    </row>
    <row r="15" spans="1:11" x14ac:dyDescent="0.2">
      <c r="B15">
        <f>+Pharmacy!A10</f>
        <v>20</v>
      </c>
      <c r="C15" t="str">
        <f>+Pharmacy!B10</f>
        <v>GROUP HEALTH CENTRAL HOSPITAL</v>
      </c>
      <c r="D15" s="6">
        <f>ROUND(+Pharmacy!E10*2080,0)</f>
        <v>0</v>
      </c>
      <c r="E15" s="6">
        <f>ROUND(+Pharmacy!V10,0)</f>
        <v>1260</v>
      </c>
      <c r="F15" s="7" t="str">
        <f t="shared" si="0"/>
        <v/>
      </c>
      <c r="G15" s="6">
        <f>ROUND(+Pharmacy!E112*2080,0)</f>
        <v>0</v>
      </c>
      <c r="H15" s="6">
        <f>ROUND(+Pharmacy!V112,0)</f>
        <v>1104</v>
      </c>
      <c r="I15" s="7" t="str">
        <f t="shared" si="1"/>
        <v/>
      </c>
      <c r="J15" s="7"/>
      <c r="K15" s="8" t="str">
        <f t="shared" si="2"/>
        <v/>
      </c>
    </row>
    <row r="16" spans="1:11" x14ac:dyDescent="0.2">
      <c r="B16">
        <f>+Pharmacy!A11</f>
        <v>21</v>
      </c>
      <c r="C16" t="str">
        <f>+Pharmacy!B11</f>
        <v>NEWPORT HOSPITAL AND HEALTH SERVICES</v>
      </c>
      <c r="D16" s="6">
        <f>ROUND(+Pharmacy!E11*2080,0)</f>
        <v>3723</v>
      </c>
      <c r="E16" s="6">
        <f>ROUND(+Pharmacy!V11,0)</f>
        <v>1991</v>
      </c>
      <c r="F16" s="7">
        <f t="shared" si="0"/>
        <v>1.87</v>
      </c>
      <c r="G16" s="6">
        <f>ROUND(+Pharmacy!E113*2080,0)</f>
        <v>3640</v>
      </c>
      <c r="H16" s="6">
        <f>ROUND(+Pharmacy!V113,0)</f>
        <v>1924</v>
      </c>
      <c r="I16" s="7">
        <f t="shared" si="1"/>
        <v>1.89</v>
      </c>
      <c r="J16" s="7"/>
      <c r="K16" s="8">
        <f t="shared" si="2"/>
        <v>1.0699999999999999E-2</v>
      </c>
    </row>
    <row r="17" spans="2:11" x14ac:dyDescent="0.2">
      <c r="B17">
        <f>+Pharmacy!A12</f>
        <v>22</v>
      </c>
      <c r="C17" t="str">
        <f>+Pharmacy!B12</f>
        <v>LOURDES MEDICAL CENTER</v>
      </c>
      <c r="D17" s="6">
        <f>ROUND(+Pharmacy!E12*2080,0)</f>
        <v>16827</v>
      </c>
      <c r="E17" s="6">
        <f>ROUND(+Pharmacy!V12,0)</f>
        <v>5695</v>
      </c>
      <c r="F17" s="7">
        <f t="shared" si="0"/>
        <v>2.95</v>
      </c>
      <c r="G17" s="6">
        <f>ROUND(+Pharmacy!E114*2080,0)</f>
        <v>18221</v>
      </c>
      <c r="H17" s="6">
        <f>ROUND(+Pharmacy!V114,0)</f>
        <v>7861</v>
      </c>
      <c r="I17" s="7">
        <f t="shared" si="1"/>
        <v>2.3199999999999998</v>
      </c>
      <c r="J17" s="7"/>
      <c r="K17" s="8">
        <f t="shared" si="2"/>
        <v>-0.21360000000000001</v>
      </c>
    </row>
    <row r="18" spans="2:11" x14ac:dyDescent="0.2">
      <c r="B18">
        <f>+Pharmacy!A13</f>
        <v>23</v>
      </c>
      <c r="C18" t="str">
        <f>+Pharmacy!B13</f>
        <v>THREE RIVERS HOSPITAL</v>
      </c>
      <c r="D18" s="6">
        <f>ROUND(+Pharmacy!E13*2080,0)</f>
        <v>4285</v>
      </c>
      <c r="E18" s="6">
        <f>ROUND(+Pharmacy!V13,0)</f>
        <v>875</v>
      </c>
      <c r="F18" s="7">
        <f t="shared" si="0"/>
        <v>4.9000000000000004</v>
      </c>
      <c r="G18" s="6">
        <f>ROUND(+Pharmacy!E115*2080,0)</f>
        <v>4202</v>
      </c>
      <c r="H18" s="6">
        <f>ROUND(+Pharmacy!V115,0)</f>
        <v>943</v>
      </c>
      <c r="I18" s="7">
        <f t="shared" si="1"/>
        <v>4.46</v>
      </c>
      <c r="J18" s="7"/>
      <c r="K18" s="8">
        <f t="shared" si="2"/>
        <v>-8.9800000000000005E-2</v>
      </c>
    </row>
    <row r="19" spans="2:11" x14ac:dyDescent="0.2">
      <c r="B19">
        <f>+Pharmacy!A14</f>
        <v>26</v>
      </c>
      <c r="C19" t="str">
        <f>+Pharmacy!B14</f>
        <v>PEACEHEALTH ST JOHN MEDICAL CENTER</v>
      </c>
      <c r="D19" s="6">
        <f>ROUND(+Pharmacy!E14*2080,0)</f>
        <v>71448</v>
      </c>
      <c r="E19" s="6">
        <f>ROUND(+Pharmacy!V14,0)</f>
        <v>22828</v>
      </c>
      <c r="F19" s="7">
        <f t="shared" si="0"/>
        <v>3.13</v>
      </c>
      <c r="G19" s="6">
        <f>ROUND(+Pharmacy!E116*2080,0)</f>
        <v>68078</v>
      </c>
      <c r="H19" s="6">
        <f>ROUND(+Pharmacy!V116,0)</f>
        <v>21531</v>
      </c>
      <c r="I19" s="7">
        <f t="shared" si="1"/>
        <v>3.16</v>
      </c>
      <c r="J19" s="7"/>
      <c r="K19" s="8">
        <f t="shared" si="2"/>
        <v>9.5999999999999992E-3</v>
      </c>
    </row>
    <row r="20" spans="2:11" x14ac:dyDescent="0.2">
      <c r="B20">
        <f>+Pharmacy!A15</f>
        <v>29</v>
      </c>
      <c r="C20" t="str">
        <f>+Pharmacy!B15</f>
        <v>HARBORVIEW MEDICAL CENTER</v>
      </c>
      <c r="D20" s="6">
        <f>ROUND(+Pharmacy!E15*2080,0)</f>
        <v>458515</v>
      </c>
      <c r="E20" s="6">
        <f>ROUND(+Pharmacy!V15,0)</f>
        <v>43704</v>
      </c>
      <c r="F20" s="7">
        <f t="shared" si="0"/>
        <v>10.49</v>
      </c>
      <c r="G20" s="6">
        <f>ROUND(+Pharmacy!E117*2080,0)</f>
        <v>462301</v>
      </c>
      <c r="H20" s="6">
        <f>ROUND(+Pharmacy!V117,0)</f>
        <v>42448</v>
      </c>
      <c r="I20" s="7">
        <f t="shared" si="1"/>
        <v>10.89</v>
      </c>
      <c r="J20" s="7"/>
      <c r="K20" s="8">
        <f t="shared" si="2"/>
        <v>3.8100000000000002E-2</v>
      </c>
    </row>
    <row r="21" spans="2:11" x14ac:dyDescent="0.2">
      <c r="B21">
        <f>+Pharmacy!A16</f>
        <v>32</v>
      </c>
      <c r="C21" t="str">
        <f>+Pharmacy!B16</f>
        <v>ST JOSEPH MEDICAL CENTER</v>
      </c>
      <c r="D21" s="6">
        <f>ROUND(+Pharmacy!E16*2080,0)</f>
        <v>220730</v>
      </c>
      <c r="E21" s="6">
        <f>ROUND(+Pharmacy!V16,0)</f>
        <v>45992</v>
      </c>
      <c r="F21" s="7">
        <f t="shared" si="0"/>
        <v>4.8</v>
      </c>
      <c r="G21" s="6">
        <f>ROUND(+Pharmacy!E118*2080,0)</f>
        <v>229008</v>
      </c>
      <c r="H21" s="6">
        <f>ROUND(+Pharmacy!V118,0)</f>
        <v>43782</v>
      </c>
      <c r="I21" s="7">
        <f t="shared" si="1"/>
        <v>5.23</v>
      </c>
      <c r="J21" s="7"/>
      <c r="K21" s="8">
        <f t="shared" si="2"/>
        <v>8.9599999999999999E-2</v>
      </c>
    </row>
    <row r="22" spans="2:11" x14ac:dyDescent="0.2">
      <c r="B22">
        <f>+Pharmacy!A17</f>
        <v>35</v>
      </c>
      <c r="C22" t="str">
        <f>+Pharmacy!B17</f>
        <v>ST ELIZABETH HOSPITAL</v>
      </c>
      <c r="D22" s="6">
        <f>ROUND(+Pharmacy!E17*2080,0)</f>
        <v>7800</v>
      </c>
      <c r="E22" s="6">
        <f>ROUND(+Pharmacy!V17,0)</f>
        <v>3807</v>
      </c>
      <c r="F22" s="7">
        <f t="shared" si="0"/>
        <v>2.0499999999999998</v>
      </c>
      <c r="G22" s="6">
        <f>ROUND(+Pharmacy!E119*2080,0)</f>
        <v>8549</v>
      </c>
      <c r="H22" s="6">
        <f>ROUND(+Pharmacy!V119,0)</f>
        <v>3457</v>
      </c>
      <c r="I22" s="7">
        <f t="shared" si="1"/>
        <v>2.4700000000000002</v>
      </c>
      <c r="J22" s="7"/>
      <c r="K22" s="8">
        <f t="shared" si="2"/>
        <v>0.2049</v>
      </c>
    </row>
    <row r="23" spans="2:11" x14ac:dyDescent="0.2">
      <c r="B23">
        <f>+Pharmacy!A18</f>
        <v>37</v>
      </c>
      <c r="C23" t="str">
        <f>+Pharmacy!B18</f>
        <v>DEACONESS HOSPITAL</v>
      </c>
      <c r="D23" s="6">
        <f>ROUND(+Pharmacy!E18*2080,0)</f>
        <v>78416</v>
      </c>
      <c r="E23" s="6">
        <f>ROUND(+Pharmacy!V18,0)</f>
        <v>24589</v>
      </c>
      <c r="F23" s="7">
        <f t="shared" si="0"/>
        <v>3.19</v>
      </c>
      <c r="G23" s="6">
        <f>ROUND(+Pharmacy!E120*2080,0)</f>
        <v>70637</v>
      </c>
      <c r="H23" s="6">
        <f>ROUND(+Pharmacy!V120,0)</f>
        <v>23505</v>
      </c>
      <c r="I23" s="7">
        <f t="shared" si="1"/>
        <v>3.01</v>
      </c>
      <c r="J23" s="7"/>
      <c r="K23" s="8">
        <f t="shared" si="2"/>
        <v>-5.6399999999999999E-2</v>
      </c>
    </row>
    <row r="24" spans="2:11" x14ac:dyDescent="0.2">
      <c r="B24">
        <f>+Pharmacy!A19</f>
        <v>38</v>
      </c>
      <c r="C24" t="str">
        <f>+Pharmacy!B19</f>
        <v>OLYMPIC MEDICAL CENTER</v>
      </c>
      <c r="D24" s="6">
        <f>ROUND(+Pharmacy!E19*2080,0)</f>
        <v>33821</v>
      </c>
      <c r="E24" s="6">
        <f>ROUND(+Pharmacy!V19,0)</f>
        <v>12477</v>
      </c>
      <c r="F24" s="7">
        <f t="shared" si="0"/>
        <v>2.71</v>
      </c>
      <c r="G24" s="6">
        <f>ROUND(+Pharmacy!E121*2080,0)</f>
        <v>33072</v>
      </c>
      <c r="H24" s="6">
        <f>ROUND(+Pharmacy!V121,0)</f>
        <v>12980</v>
      </c>
      <c r="I24" s="7">
        <f t="shared" si="1"/>
        <v>2.5499999999999998</v>
      </c>
      <c r="J24" s="7"/>
      <c r="K24" s="8">
        <f t="shared" si="2"/>
        <v>-5.8999999999999997E-2</v>
      </c>
    </row>
    <row r="25" spans="2:11" x14ac:dyDescent="0.2">
      <c r="B25">
        <f>+Pharmacy!A20</f>
        <v>39</v>
      </c>
      <c r="C25" t="str">
        <f>+Pharmacy!B20</f>
        <v>TRIOS HEALTH</v>
      </c>
      <c r="D25" s="6">
        <f>ROUND(+Pharmacy!E20*2080,0)</f>
        <v>35318</v>
      </c>
      <c r="E25" s="6">
        <f>ROUND(+Pharmacy!V20,0)</f>
        <v>13397</v>
      </c>
      <c r="F25" s="7">
        <f t="shared" si="0"/>
        <v>2.64</v>
      </c>
      <c r="G25" s="6">
        <f>ROUND(+Pharmacy!E122*2080,0)</f>
        <v>35318</v>
      </c>
      <c r="H25" s="6">
        <f>ROUND(+Pharmacy!V122,0)</f>
        <v>13307</v>
      </c>
      <c r="I25" s="7">
        <f t="shared" si="1"/>
        <v>2.65</v>
      </c>
      <c r="J25" s="7"/>
      <c r="K25" s="8">
        <f t="shared" si="2"/>
        <v>3.8E-3</v>
      </c>
    </row>
    <row r="26" spans="2:11" x14ac:dyDescent="0.2">
      <c r="B26">
        <f>+Pharmacy!A21</f>
        <v>43</v>
      </c>
      <c r="C26" t="str">
        <f>+Pharmacy!B21</f>
        <v>WALLA WALLA GENERAL HOSPITAL</v>
      </c>
      <c r="D26" s="6">
        <f>ROUND(+Pharmacy!E21*2080,0)</f>
        <v>0</v>
      </c>
      <c r="E26" s="6">
        <f>ROUND(+Pharmacy!V21,0)</f>
        <v>0</v>
      </c>
      <c r="F26" s="7" t="str">
        <f t="shared" si="0"/>
        <v/>
      </c>
      <c r="G26" s="6">
        <f>ROUND(+Pharmacy!E123*2080,0)</f>
        <v>0</v>
      </c>
      <c r="H26" s="6">
        <f>ROUND(+Pharmacy!V123,0)</f>
        <v>0</v>
      </c>
      <c r="I26" s="7" t="str">
        <f t="shared" si="1"/>
        <v/>
      </c>
      <c r="J26" s="7"/>
      <c r="K26" s="8" t="str">
        <f t="shared" si="2"/>
        <v/>
      </c>
    </row>
    <row r="27" spans="2:11" x14ac:dyDescent="0.2">
      <c r="B27">
        <f>+Pharmacy!A22</f>
        <v>45</v>
      </c>
      <c r="C27" t="str">
        <f>+Pharmacy!B22</f>
        <v>COLUMBIA BASIN HOSPITAL</v>
      </c>
      <c r="D27" s="6">
        <f>ROUND(+Pharmacy!E22*2080,0)</f>
        <v>0</v>
      </c>
      <c r="E27" s="6">
        <f>ROUND(+Pharmacy!V22,0)</f>
        <v>1016</v>
      </c>
      <c r="F27" s="7" t="str">
        <f t="shared" si="0"/>
        <v/>
      </c>
      <c r="G27" s="6">
        <f>ROUND(+Pharmacy!E124*2080,0)</f>
        <v>0</v>
      </c>
      <c r="H27" s="6">
        <f>ROUND(+Pharmacy!V124,0)</f>
        <v>1075</v>
      </c>
      <c r="I27" s="7" t="str">
        <f t="shared" si="1"/>
        <v/>
      </c>
      <c r="J27" s="7"/>
      <c r="K27" s="8" t="str">
        <f t="shared" si="2"/>
        <v/>
      </c>
    </row>
    <row r="28" spans="2:11" x14ac:dyDescent="0.2">
      <c r="B28">
        <f>+Pharmacy!A23</f>
        <v>46</v>
      </c>
      <c r="C28" t="str">
        <f>+Pharmacy!B23</f>
        <v>PMH MEDICAL CENTER</v>
      </c>
      <c r="D28" s="6">
        <f>ROUND(+Pharmacy!E23*2080,0)</f>
        <v>2850</v>
      </c>
      <c r="E28" s="6">
        <f>ROUND(+Pharmacy!V23,0)</f>
        <v>2055</v>
      </c>
      <c r="F28" s="7">
        <f t="shared" si="0"/>
        <v>1.39</v>
      </c>
      <c r="G28" s="6">
        <f>ROUND(+Pharmacy!E125*2080,0)</f>
        <v>4077</v>
      </c>
      <c r="H28" s="6">
        <f>ROUND(+Pharmacy!V125,0)</f>
        <v>2094</v>
      </c>
      <c r="I28" s="7">
        <f t="shared" si="1"/>
        <v>1.95</v>
      </c>
      <c r="J28" s="7"/>
      <c r="K28" s="8">
        <f t="shared" si="2"/>
        <v>0.40289999999999998</v>
      </c>
    </row>
    <row r="29" spans="2:11" x14ac:dyDescent="0.2">
      <c r="B29">
        <f>+Pharmacy!A24</f>
        <v>50</v>
      </c>
      <c r="C29" t="str">
        <f>+Pharmacy!B24</f>
        <v>PROVIDENCE ST MARY MEDICAL CENTER</v>
      </c>
      <c r="D29" s="6">
        <f>ROUND(+Pharmacy!E24*2080,0)</f>
        <v>41288</v>
      </c>
      <c r="E29" s="6">
        <f>ROUND(+Pharmacy!V24,0)</f>
        <v>23451</v>
      </c>
      <c r="F29" s="7">
        <f t="shared" si="0"/>
        <v>1.76</v>
      </c>
      <c r="G29" s="6">
        <f>ROUND(+Pharmacy!E126*2080,0)</f>
        <v>46114</v>
      </c>
      <c r="H29" s="6">
        <f>ROUND(+Pharmacy!V126,0)</f>
        <v>9836</v>
      </c>
      <c r="I29" s="7">
        <f t="shared" si="1"/>
        <v>4.6900000000000004</v>
      </c>
      <c r="J29" s="7"/>
      <c r="K29" s="8">
        <f t="shared" si="2"/>
        <v>1.6648000000000001</v>
      </c>
    </row>
    <row r="30" spans="2:11" x14ac:dyDescent="0.2">
      <c r="B30">
        <f>+Pharmacy!A25</f>
        <v>54</v>
      </c>
      <c r="C30" t="str">
        <f>+Pharmacy!B25</f>
        <v>FORKS COMMUNITY HOSPITAL</v>
      </c>
      <c r="D30" s="6">
        <f>ROUND(+Pharmacy!E25*2080,0)</f>
        <v>0</v>
      </c>
      <c r="E30" s="6">
        <f>ROUND(+Pharmacy!V25,0)</f>
        <v>0</v>
      </c>
      <c r="F30" s="7" t="str">
        <f t="shared" si="0"/>
        <v/>
      </c>
      <c r="G30" s="6">
        <f>ROUND(+Pharmacy!E127*2080,0)</f>
        <v>0</v>
      </c>
      <c r="H30" s="6">
        <f>ROUND(+Pharmacy!V127,0)</f>
        <v>0</v>
      </c>
      <c r="I30" s="7" t="str">
        <f t="shared" si="1"/>
        <v/>
      </c>
      <c r="J30" s="7"/>
      <c r="K30" s="8" t="str">
        <f t="shared" si="2"/>
        <v/>
      </c>
    </row>
    <row r="31" spans="2:11" x14ac:dyDescent="0.2">
      <c r="B31">
        <f>+Pharmacy!A26</f>
        <v>56</v>
      </c>
      <c r="C31" t="str">
        <f>+Pharmacy!B26</f>
        <v>WILLAPA HARBOR HOSPITAL</v>
      </c>
      <c r="D31" s="6">
        <f>ROUND(+Pharmacy!E26*2080,0)</f>
        <v>0</v>
      </c>
      <c r="E31" s="6">
        <f>ROUND(+Pharmacy!V26,0)</f>
        <v>1945</v>
      </c>
      <c r="F31" s="7" t="str">
        <f t="shared" si="0"/>
        <v/>
      </c>
      <c r="G31" s="6">
        <f>ROUND(+Pharmacy!E128*2080,0)</f>
        <v>478</v>
      </c>
      <c r="H31" s="6">
        <f>ROUND(+Pharmacy!V128,0)</f>
        <v>1010</v>
      </c>
      <c r="I31" s="7">
        <f t="shared" si="1"/>
        <v>0.47</v>
      </c>
      <c r="J31" s="7"/>
      <c r="K31" s="8" t="str">
        <f t="shared" si="2"/>
        <v/>
      </c>
    </row>
    <row r="32" spans="2:11" x14ac:dyDescent="0.2">
      <c r="B32">
        <f>+Pharmacy!A27</f>
        <v>58</v>
      </c>
      <c r="C32" t="str">
        <f>+Pharmacy!B27</f>
        <v>YAKIMA VALLEY MEMORIAL HOSPITAL</v>
      </c>
      <c r="D32" s="6">
        <f>ROUND(+Pharmacy!E27*2080,0)</f>
        <v>131310</v>
      </c>
      <c r="E32" s="6">
        <f>ROUND(+Pharmacy!V27,0)</f>
        <v>34726</v>
      </c>
      <c r="F32" s="7">
        <f t="shared" si="0"/>
        <v>3.78</v>
      </c>
      <c r="G32" s="6">
        <f>ROUND(+Pharmacy!E129*2080,0)</f>
        <v>142834</v>
      </c>
      <c r="H32" s="6">
        <f>ROUND(+Pharmacy!V129,0)</f>
        <v>33150</v>
      </c>
      <c r="I32" s="7">
        <f t="shared" si="1"/>
        <v>4.3099999999999996</v>
      </c>
      <c r="J32" s="7"/>
      <c r="K32" s="8">
        <f t="shared" si="2"/>
        <v>0.14019999999999999</v>
      </c>
    </row>
    <row r="33" spans="2:11" x14ac:dyDescent="0.2">
      <c r="B33">
        <f>+Pharmacy!A28</f>
        <v>63</v>
      </c>
      <c r="C33" t="str">
        <f>+Pharmacy!B28</f>
        <v>GRAYS HARBOR COMMUNITY HOSPITAL</v>
      </c>
      <c r="D33" s="6">
        <f>ROUND(+Pharmacy!E28*2080,0)</f>
        <v>35506</v>
      </c>
      <c r="E33" s="6">
        <f>ROUND(+Pharmacy!V28,0)</f>
        <v>11451</v>
      </c>
      <c r="F33" s="7">
        <f t="shared" si="0"/>
        <v>3.1</v>
      </c>
      <c r="G33" s="6">
        <f>ROUND(+Pharmacy!E130*2080,0)</f>
        <v>34590</v>
      </c>
      <c r="H33" s="6">
        <f>ROUND(+Pharmacy!V130,0)</f>
        <v>10592</v>
      </c>
      <c r="I33" s="7">
        <f t="shared" si="1"/>
        <v>3.27</v>
      </c>
      <c r="J33" s="7"/>
      <c r="K33" s="8">
        <f t="shared" si="2"/>
        <v>5.4800000000000001E-2</v>
      </c>
    </row>
    <row r="34" spans="2:11" x14ac:dyDescent="0.2">
      <c r="B34">
        <f>+Pharmacy!A29</f>
        <v>78</v>
      </c>
      <c r="C34" t="str">
        <f>+Pharmacy!B29</f>
        <v>SAMARITAN HEALTHCARE</v>
      </c>
      <c r="D34" s="6">
        <f>ROUND(+Pharmacy!E29*2080,0)</f>
        <v>17118</v>
      </c>
      <c r="E34" s="6">
        <f>ROUND(+Pharmacy!V29,0)</f>
        <v>5725</v>
      </c>
      <c r="F34" s="7">
        <f t="shared" si="0"/>
        <v>2.99</v>
      </c>
      <c r="G34" s="6">
        <f>ROUND(+Pharmacy!E131*2080,0)</f>
        <v>17451</v>
      </c>
      <c r="H34" s="6">
        <f>ROUND(+Pharmacy!V131,0)</f>
        <v>5653</v>
      </c>
      <c r="I34" s="7">
        <f t="shared" si="1"/>
        <v>3.09</v>
      </c>
      <c r="J34" s="7"/>
      <c r="K34" s="8">
        <f t="shared" si="2"/>
        <v>3.3399999999999999E-2</v>
      </c>
    </row>
    <row r="35" spans="2:11" x14ac:dyDescent="0.2">
      <c r="B35">
        <f>+Pharmacy!A30</f>
        <v>79</v>
      </c>
      <c r="C35" t="str">
        <f>+Pharmacy!B30</f>
        <v>OCEAN BEACH HOSPITAL</v>
      </c>
      <c r="D35" s="6">
        <f>ROUND(+Pharmacy!E30*2080,0)</f>
        <v>0</v>
      </c>
      <c r="E35" s="6">
        <f>ROUND(+Pharmacy!V30,0)</f>
        <v>0</v>
      </c>
      <c r="F35" s="7" t="str">
        <f t="shared" si="0"/>
        <v/>
      </c>
      <c r="G35" s="6">
        <f>ROUND(+Pharmacy!E132*2080,0)</f>
        <v>2621</v>
      </c>
      <c r="H35" s="6">
        <f>ROUND(+Pharmacy!V132,0)</f>
        <v>1211</v>
      </c>
      <c r="I35" s="7">
        <f t="shared" si="1"/>
        <v>2.16</v>
      </c>
      <c r="J35" s="7"/>
      <c r="K35" s="8" t="str">
        <f t="shared" si="2"/>
        <v/>
      </c>
    </row>
    <row r="36" spans="2:11" x14ac:dyDescent="0.2">
      <c r="B36">
        <f>+Pharmacy!A31</f>
        <v>80</v>
      </c>
      <c r="C36" t="str">
        <f>+Pharmacy!B31</f>
        <v>ODESSA MEMORIAL HEALTHCARE CENTER</v>
      </c>
      <c r="D36" s="6">
        <f>ROUND(+Pharmacy!E31*2080,0)</f>
        <v>0</v>
      </c>
      <c r="E36" s="6">
        <f>ROUND(+Pharmacy!V31,0)</f>
        <v>103</v>
      </c>
      <c r="F36" s="7" t="str">
        <f t="shared" si="0"/>
        <v/>
      </c>
      <c r="G36" s="6">
        <f>ROUND(+Pharmacy!E133*2080,0)</f>
        <v>0</v>
      </c>
      <c r="H36" s="6">
        <f>ROUND(+Pharmacy!V133,0)</f>
        <v>103</v>
      </c>
      <c r="I36" s="7" t="str">
        <f t="shared" si="1"/>
        <v/>
      </c>
      <c r="J36" s="7"/>
      <c r="K36" s="8" t="str">
        <f t="shared" si="2"/>
        <v/>
      </c>
    </row>
    <row r="37" spans="2:11" x14ac:dyDescent="0.2">
      <c r="B37">
        <f>+Pharmacy!A32</f>
        <v>81</v>
      </c>
      <c r="C37" t="str">
        <f>+Pharmacy!B32</f>
        <v>MULTICARE GOOD SAMARITAN</v>
      </c>
      <c r="D37" s="6">
        <f>ROUND(+Pharmacy!E32*2080,0)</f>
        <v>107286</v>
      </c>
      <c r="E37" s="6">
        <f>ROUND(+Pharmacy!V32,0)</f>
        <v>28945</v>
      </c>
      <c r="F37" s="7">
        <f t="shared" si="0"/>
        <v>3.71</v>
      </c>
      <c r="G37" s="6">
        <f>ROUND(+Pharmacy!E134*2080,0)</f>
        <v>117874</v>
      </c>
      <c r="H37" s="6">
        <f>ROUND(+Pharmacy!V134,0)</f>
        <v>30512</v>
      </c>
      <c r="I37" s="7">
        <f t="shared" si="1"/>
        <v>3.86</v>
      </c>
      <c r="J37" s="7"/>
      <c r="K37" s="8">
        <f t="shared" si="2"/>
        <v>4.0399999999999998E-2</v>
      </c>
    </row>
    <row r="38" spans="2:11" x14ac:dyDescent="0.2">
      <c r="B38">
        <f>+Pharmacy!A33</f>
        <v>82</v>
      </c>
      <c r="C38" t="str">
        <f>+Pharmacy!B33</f>
        <v>GARFIELD COUNTY MEMORIAL HOSPITAL</v>
      </c>
      <c r="D38" s="6">
        <f>ROUND(+Pharmacy!E33*2080,0)</f>
        <v>0</v>
      </c>
      <c r="E38" s="6">
        <f>ROUND(+Pharmacy!V33,0)</f>
        <v>130</v>
      </c>
      <c r="F38" s="7" t="str">
        <f t="shared" si="0"/>
        <v/>
      </c>
      <c r="G38" s="6">
        <f>ROUND(+Pharmacy!E135*2080,0)</f>
        <v>0</v>
      </c>
      <c r="H38" s="6">
        <f>ROUND(+Pharmacy!V135,0)</f>
        <v>131</v>
      </c>
      <c r="I38" s="7" t="str">
        <f t="shared" si="1"/>
        <v/>
      </c>
      <c r="J38" s="7"/>
      <c r="K38" s="8" t="str">
        <f t="shared" si="2"/>
        <v/>
      </c>
    </row>
    <row r="39" spans="2:11" x14ac:dyDescent="0.2">
      <c r="B39">
        <f>+Pharmacy!A34</f>
        <v>84</v>
      </c>
      <c r="C39" t="str">
        <f>+Pharmacy!B34</f>
        <v>PROVIDENCE REGIONAL MEDICAL CENTER EVERETT</v>
      </c>
      <c r="D39" s="6">
        <f>ROUND(+Pharmacy!E34*2080,0)</f>
        <v>186243</v>
      </c>
      <c r="E39" s="6">
        <f>ROUND(+Pharmacy!V34,0)</f>
        <v>75807</v>
      </c>
      <c r="F39" s="7">
        <f t="shared" si="0"/>
        <v>2.46</v>
      </c>
      <c r="G39" s="6">
        <f>ROUND(+Pharmacy!E136*2080,0)</f>
        <v>182166</v>
      </c>
      <c r="H39" s="6">
        <f>ROUND(+Pharmacy!V136,0)</f>
        <v>49191</v>
      </c>
      <c r="I39" s="7">
        <f t="shared" si="1"/>
        <v>3.7</v>
      </c>
      <c r="J39" s="7"/>
      <c r="K39" s="8">
        <f t="shared" si="2"/>
        <v>0.50409999999999999</v>
      </c>
    </row>
    <row r="40" spans="2:11" x14ac:dyDescent="0.2">
      <c r="B40">
        <f>+Pharmacy!A35</f>
        <v>85</v>
      </c>
      <c r="C40" t="str">
        <f>+Pharmacy!B35</f>
        <v>JEFFERSON HEALTHCARE</v>
      </c>
      <c r="D40" s="6">
        <f>ROUND(+Pharmacy!E35*2080,0)</f>
        <v>15642</v>
      </c>
      <c r="E40" s="6">
        <f>ROUND(+Pharmacy!V35,0)</f>
        <v>4691</v>
      </c>
      <c r="F40" s="7">
        <f t="shared" si="0"/>
        <v>3.33</v>
      </c>
      <c r="G40" s="6">
        <f>ROUND(+Pharmacy!E137*2080,0)</f>
        <v>17992</v>
      </c>
      <c r="H40" s="6">
        <f>ROUND(+Pharmacy!V137,0)</f>
        <v>4845</v>
      </c>
      <c r="I40" s="7">
        <f t="shared" si="1"/>
        <v>3.71</v>
      </c>
      <c r="J40" s="7"/>
      <c r="K40" s="8">
        <f t="shared" si="2"/>
        <v>0.11409999999999999</v>
      </c>
    </row>
    <row r="41" spans="2:11" x14ac:dyDescent="0.2">
      <c r="B41">
        <f>+Pharmacy!A36</f>
        <v>96</v>
      </c>
      <c r="C41" t="str">
        <f>+Pharmacy!B36</f>
        <v>SKYLINE HOSPITAL</v>
      </c>
      <c r="D41" s="6">
        <f>ROUND(+Pharmacy!E36*2080,0)</f>
        <v>0</v>
      </c>
      <c r="E41" s="6">
        <f>ROUND(+Pharmacy!V36,0)</f>
        <v>1282</v>
      </c>
      <c r="F41" s="7" t="str">
        <f t="shared" si="0"/>
        <v/>
      </c>
      <c r="G41" s="6">
        <f>ROUND(+Pharmacy!E138*2080,0)</f>
        <v>0</v>
      </c>
      <c r="H41" s="6">
        <f>ROUND(+Pharmacy!V138,0)</f>
        <v>1213</v>
      </c>
      <c r="I41" s="7" t="str">
        <f t="shared" si="1"/>
        <v/>
      </c>
      <c r="J41" s="7"/>
      <c r="K41" s="8" t="str">
        <f t="shared" si="2"/>
        <v/>
      </c>
    </row>
    <row r="42" spans="2:11" x14ac:dyDescent="0.2">
      <c r="B42">
        <f>+Pharmacy!A37</f>
        <v>102</v>
      </c>
      <c r="C42" t="str">
        <f>+Pharmacy!B37</f>
        <v>YAKIMA REGIONAL MEDICAL AND CARDIAC CENTER</v>
      </c>
      <c r="D42" s="6">
        <f>ROUND(+Pharmacy!E37*2080,0)</f>
        <v>35360</v>
      </c>
      <c r="E42" s="6">
        <f>ROUND(+Pharmacy!V37,0)</f>
        <v>13611</v>
      </c>
      <c r="F42" s="7">
        <f t="shared" si="0"/>
        <v>2.6</v>
      </c>
      <c r="G42" s="6">
        <f>ROUND(+Pharmacy!E139*2080,0)</f>
        <v>34944</v>
      </c>
      <c r="H42" s="6">
        <f>ROUND(+Pharmacy!V139,0)</f>
        <v>12486</v>
      </c>
      <c r="I42" s="7">
        <f t="shared" si="1"/>
        <v>2.8</v>
      </c>
      <c r="J42" s="7"/>
      <c r="K42" s="8">
        <f t="shared" si="2"/>
        <v>7.6899999999999996E-2</v>
      </c>
    </row>
    <row r="43" spans="2:11" x14ac:dyDescent="0.2">
      <c r="B43">
        <f>+Pharmacy!A38</f>
        <v>104</v>
      </c>
      <c r="C43" t="str">
        <f>+Pharmacy!B38</f>
        <v>VALLEY GENERAL HOSPITAL</v>
      </c>
      <c r="D43" s="6">
        <f>ROUND(+Pharmacy!E38*2080,0)</f>
        <v>0</v>
      </c>
      <c r="E43" s="6">
        <f>ROUND(+Pharmacy!V38,0)</f>
        <v>0</v>
      </c>
      <c r="F43" s="7" t="str">
        <f t="shared" si="0"/>
        <v/>
      </c>
      <c r="G43" s="6">
        <f>ROUND(+Pharmacy!E140*2080,0)</f>
        <v>0</v>
      </c>
      <c r="H43" s="6">
        <f>ROUND(+Pharmacy!V140,0)</f>
        <v>0</v>
      </c>
      <c r="I43" s="7" t="str">
        <f t="shared" si="1"/>
        <v/>
      </c>
      <c r="J43" s="7"/>
      <c r="K43" s="8" t="str">
        <f t="shared" si="2"/>
        <v/>
      </c>
    </row>
    <row r="44" spans="2:11" x14ac:dyDescent="0.2">
      <c r="B44">
        <f>+Pharmacy!A39</f>
        <v>106</v>
      </c>
      <c r="C44" t="str">
        <f>+Pharmacy!B39</f>
        <v>CASCADE VALLEY HOSPITAL</v>
      </c>
      <c r="D44" s="6">
        <f>ROUND(+Pharmacy!E39*2080,0)</f>
        <v>14581</v>
      </c>
      <c r="E44" s="6">
        <f>ROUND(+Pharmacy!V39,0)</f>
        <v>4364</v>
      </c>
      <c r="F44" s="7">
        <f t="shared" si="0"/>
        <v>3.34</v>
      </c>
      <c r="G44" s="6">
        <f>ROUND(+Pharmacy!E141*2080,0)</f>
        <v>14768</v>
      </c>
      <c r="H44" s="6">
        <f>ROUND(+Pharmacy!V141,0)</f>
        <v>3957</v>
      </c>
      <c r="I44" s="7">
        <f t="shared" si="1"/>
        <v>3.73</v>
      </c>
      <c r="J44" s="7"/>
      <c r="K44" s="8">
        <f t="shared" si="2"/>
        <v>0.1168</v>
      </c>
    </row>
    <row r="45" spans="2:11" x14ac:dyDescent="0.2">
      <c r="B45">
        <f>+Pharmacy!A40</f>
        <v>107</v>
      </c>
      <c r="C45" t="str">
        <f>+Pharmacy!B40</f>
        <v>NORTH VALLEY HOSPITAL</v>
      </c>
      <c r="D45" s="6">
        <f>ROUND(+Pharmacy!E40*2080,0)</f>
        <v>1706</v>
      </c>
      <c r="E45" s="6">
        <f>ROUND(+Pharmacy!V40,0)</f>
        <v>2329</v>
      </c>
      <c r="F45" s="7">
        <f t="shared" si="0"/>
        <v>0.73</v>
      </c>
      <c r="G45" s="6">
        <f>ROUND(+Pharmacy!E142*2080,0)</f>
        <v>2038</v>
      </c>
      <c r="H45" s="6">
        <f>ROUND(+Pharmacy!V142,0)</f>
        <v>2549</v>
      </c>
      <c r="I45" s="7">
        <f t="shared" si="1"/>
        <v>0.8</v>
      </c>
      <c r="J45" s="7"/>
      <c r="K45" s="8">
        <f t="shared" si="2"/>
        <v>9.5899999999999999E-2</v>
      </c>
    </row>
    <row r="46" spans="2:11" x14ac:dyDescent="0.2">
      <c r="B46">
        <f>+Pharmacy!A41</f>
        <v>108</v>
      </c>
      <c r="C46" t="str">
        <f>+Pharmacy!B41</f>
        <v>TRI-STATE MEMORIAL HOSPITAL</v>
      </c>
      <c r="D46" s="6">
        <f>ROUND(+Pharmacy!E41*2080,0)</f>
        <v>12542</v>
      </c>
      <c r="E46" s="6">
        <f>ROUND(+Pharmacy!V41,0)</f>
        <v>5258</v>
      </c>
      <c r="F46" s="7">
        <f t="shared" si="0"/>
        <v>2.39</v>
      </c>
      <c r="G46" s="6">
        <f>ROUND(+Pharmacy!E143*2080,0)</f>
        <v>12293</v>
      </c>
      <c r="H46" s="6">
        <f>ROUND(+Pharmacy!V143,0)</f>
        <v>5633</v>
      </c>
      <c r="I46" s="7">
        <f t="shared" si="1"/>
        <v>2.1800000000000002</v>
      </c>
      <c r="J46" s="7"/>
      <c r="K46" s="8">
        <f t="shared" si="2"/>
        <v>-8.7900000000000006E-2</v>
      </c>
    </row>
    <row r="47" spans="2:11" x14ac:dyDescent="0.2">
      <c r="B47">
        <f>+Pharmacy!A42</f>
        <v>111</v>
      </c>
      <c r="C47" t="str">
        <f>+Pharmacy!B42</f>
        <v>EAST ADAMS RURAL HEALTHCARE</v>
      </c>
      <c r="D47" s="6">
        <f>ROUND(+Pharmacy!E42*2080,0)</f>
        <v>0</v>
      </c>
      <c r="E47" s="6">
        <f>ROUND(+Pharmacy!V42,0)</f>
        <v>285</v>
      </c>
      <c r="F47" s="7" t="str">
        <f t="shared" si="0"/>
        <v/>
      </c>
      <c r="G47" s="6">
        <f>ROUND(+Pharmacy!E144*2080,0)</f>
        <v>0</v>
      </c>
      <c r="H47" s="6">
        <f>ROUND(+Pharmacy!V144,0)</f>
        <v>318</v>
      </c>
      <c r="I47" s="7" t="str">
        <f t="shared" si="1"/>
        <v/>
      </c>
      <c r="J47" s="7"/>
      <c r="K47" s="8" t="str">
        <f t="shared" si="2"/>
        <v/>
      </c>
    </row>
    <row r="48" spans="2:11" x14ac:dyDescent="0.2">
      <c r="B48">
        <f>+Pharmacy!A43</f>
        <v>125</v>
      </c>
      <c r="C48" t="str">
        <f>+Pharmacy!B43</f>
        <v>OTHELLO COMMUNITY HOSPITAL</v>
      </c>
      <c r="D48" s="6">
        <f>ROUND(+Pharmacy!E43*2080,0)</f>
        <v>0</v>
      </c>
      <c r="E48" s="6">
        <f>ROUND(+Pharmacy!V43,0)</f>
        <v>0</v>
      </c>
      <c r="F48" s="7" t="str">
        <f t="shared" si="0"/>
        <v/>
      </c>
      <c r="G48" s="6">
        <f>ROUND(+Pharmacy!E145*2080,0)</f>
        <v>0</v>
      </c>
      <c r="H48" s="6">
        <f>ROUND(+Pharmacy!V145,0)</f>
        <v>0</v>
      </c>
      <c r="I48" s="7" t="str">
        <f t="shared" si="1"/>
        <v/>
      </c>
      <c r="J48" s="7"/>
      <c r="K48" s="8" t="str">
        <f t="shared" si="2"/>
        <v/>
      </c>
    </row>
    <row r="49" spans="2:11" x14ac:dyDescent="0.2">
      <c r="B49">
        <f>+Pharmacy!A44</f>
        <v>126</v>
      </c>
      <c r="C49" t="str">
        <f>+Pharmacy!B44</f>
        <v>HIGHLINE MEDICAL CENTER</v>
      </c>
      <c r="D49" s="6">
        <f>ROUND(+Pharmacy!E44*2080,0)</f>
        <v>68557</v>
      </c>
      <c r="E49" s="6">
        <f>ROUND(+Pharmacy!V44,0)</f>
        <v>17455</v>
      </c>
      <c r="F49" s="7">
        <f t="shared" si="0"/>
        <v>3.93</v>
      </c>
      <c r="G49" s="6">
        <f>ROUND(+Pharmacy!E146*2080,0)</f>
        <v>64542</v>
      </c>
      <c r="H49" s="6">
        <f>ROUND(+Pharmacy!V146,0)</f>
        <v>9121</v>
      </c>
      <c r="I49" s="7">
        <f t="shared" si="1"/>
        <v>7.08</v>
      </c>
      <c r="J49" s="7"/>
      <c r="K49" s="8">
        <f t="shared" si="2"/>
        <v>0.80149999999999999</v>
      </c>
    </row>
    <row r="50" spans="2:11" x14ac:dyDescent="0.2">
      <c r="B50">
        <f>+Pharmacy!A45</f>
        <v>128</v>
      </c>
      <c r="C50" t="str">
        <f>+Pharmacy!B45</f>
        <v>UNIVERSITY OF WASHINGTON MEDICAL CENTER</v>
      </c>
      <c r="D50" s="6">
        <f>ROUND(+Pharmacy!E45*2080,0)</f>
        <v>320258</v>
      </c>
      <c r="E50" s="6">
        <f>ROUND(+Pharmacy!V45,0)</f>
        <v>50232</v>
      </c>
      <c r="F50" s="7">
        <f t="shared" si="0"/>
        <v>6.38</v>
      </c>
      <c r="G50" s="6">
        <f>ROUND(+Pharmacy!E147*2080,0)</f>
        <v>403270</v>
      </c>
      <c r="H50" s="6">
        <f>ROUND(+Pharmacy!V147,0)</f>
        <v>51747</v>
      </c>
      <c r="I50" s="7">
        <f t="shared" si="1"/>
        <v>7.79</v>
      </c>
      <c r="J50" s="7"/>
      <c r="K50" s="8">
        <f t="shared" si="2"/>
        <v>0.221</v>
      </c>
    </row>
    <row r="51" spans="2:11" x14ac:dyDescent="0.2">
      <c r="B51">
        <f>+Pharmacy!A46</f>
        <v>129</v>
      </c>
      <c r="C51" t="str">
        <f>+Pharmacy!B46</f>
        <v>QUINCY VALLEY MEDICAL CENTER</v>
      </c>
      <c r="D51" s="6">
        <f>ROUND(+Pharmacy!E46*2080,0)</f>
        <v>0</v>
      </c>
      <c r="E51" s="6">
        <f>ROUND(+Pharmacy!V46,0)</f>
        <v>391</v>
      </c>
      <c r="F51" s="7" t="str">
        <f t="shared" si="0"/>
        <v/>
      </c>
      <c r="G51" s="6">
        <f>ROUND(+Pharmacy!E148*2080,0)</f>
        <v>0</v>
      </c>
      <c r="H51" s="6">
        <f>ROUND(+Pharmacy!V148,0)</f>
        <v>0</v>
      </c>
      <c r="I51" s="7" t="str">
        <f t="shared" si="1"/>
        <v/>
      </c>
      <c r="J51" s="7"/>
      <c r="K51" s="8" t="str">
        <f t="shared" si="2"/>
        <v/>
      </c>
    </row>
    <row r="52" spans="2:11" x14ac:dyDescent="0.2">
      <c r="B52">
        <f>+Pharmacy!A47</f>
        <v>130</v>
      </c>
      <c r="C52" t="str">
        <f>+Pharmacy!B47</f>
        <v>UW MEDICINE/NORTHWEST HOSPITAL</v>
      </c>
      <c r="D52" s="6">
        <f>ROUND(+Pharmacy!E47*2080,0)</f>
        <v>62338</v>
      </c>
      <c r="E52" s="6">
        <f>ROUND(+Pharmacy!V47,0)</f>
        <v>22493</v>
      </c>
      <c r="F52" s="7">
        <f t="shared" si="0"/>
        <v>2.77</v>
      </c>
      <c r="G52" s="6">
        <f>ROUND(+Pharmacy!E149*2080,0)</f>
        <v>63523</v>
      </c>
      <c r="H52" s="6">
        <f>ROUND(+Pharmacy!V149,0)</f>
        <v>23935</v>
      </c>
      <c r="I52" s="7">
        <f t="shared" si="1"/>
        <v>2.65</v>
      </c>
      <c r="J52" s="7"/>
      <c r="K52" s="8">
        <f t="shared" si="2"/>
        <v>-4.3299999999999998E-2</v>
      </c>
    </row>
    <row r="53" spans="2:11" x14ac:dyDescent="0.2">
      <c r="B53">
        <f>+Pharmacy!A48</f>
        <v>131</v>
      </c>
      <c r="C53" t="str">
        <f>+Pharmacy!B48</f>
        <v>OVERLAKE HOSPITAL MEDICAL CENTER</v>
      </c>
      <c r="D53" s="6">
        <f>ROUND(+Pharmacy!E48*2080,0)</f>
        <v>85717</v>
      </c>
      <c r="E53" s="6">
        <f>ROUND(+Pharmacy!V48,0)</f>
        <v>38887</v>
      </c>
      <c r="F53" s="7">
        <f t="shared" si="0"/>
        <v>2.2000000000000002</v>
      </c>
      <c r="G53" s="6">
        <f>ROUND(+Pharmacy!E150*2080,0)</f>
        <v>85342</v>
      </c>
      <c r="H53" s="6">
        <f>ROUND(+Pharmacy!V150,0)</f>
        <v>36167</v>
      </c>
      <c r="I53" s="7">
        <f t="shared" si="1"/>
        <v>2.36</v>
      </c>
      <c r="J53" s="7"/>
      <c r="K53" s="8">
        <f t="shared" si="2"/>
        <v>7.2700000000000001E-2</v>
      </c>
    </row>
    <row r="54" spans="2:11" x14ac:dyDescent="0.2">
      <c r="B54">
        <f>+Pharmacy!A49</f>
        <v>132</v>
      </c>
      <c r="C54" t="str">
        <f>+Pharmacy!B49</f>
        <v>ST CLARE HOSPITAL</v>
      </c>
      <c r="D54" s="6">
        <f>ROUND(+Pharmacy!E49*2080,0)</f>
        <v>69306</v>
      </c>
      <c r="E54" s="6">
        <f>ROUND(+Pharmacy!V49,0)</f>
        <v>12826</v>
      </c>
      <c r="F54" s="7">
        <f t="shared" si="0"/>
        <v>5.4</v>
      </c>
      <c r="G54" s="6">
        <f>ROUND(+Pharmacy!E151*2080,0)</f>
        <v>65520</v>
      </c>
      <c r="H54" s="6">
        <f>ROUND(+Pharmacy!V151,0)</f>
        <v>11781</v>
      </c>
      <c r="I54" s="7">
        <f t="shared" si="1"/>
        <v>5.56</v>
      </c>
      <c r="J54" s="7"/>
      <c r="K54" s="8">
        <f t="shared" si="2"/>
        <v>2.9600000000000001E-2</v>
      </c>
    </row>
    <row r="55" spans="2:11" x14ac:dyDescent="0.2">
      <c r="B55">
        <f>+Pharmacy!A50</f>
        <v>134</v>
      </c>
      <c r="C55" t="str">
        <f>+Pharmacy!B50</f>
        <v>ISLAND HOSPITAL</v>
      </c>
      <c r="D55" s="6">
        <f>ROUND(+Pharmacy!E50*2080,0)</f>
        <v>24398</v>
      </c>
      <c r="E55" s="6">
        <f>ROUND(+Pharmacy!V50,0)</f>
        <v>9561</v>
      </c>
      <c r="F55" s="7">
        <f t="shared" si="0"/>
        <v>2.5499999999999998</v>
      </c>
      <c r="G55" s="6">
        <f>ROUND(+Pharmacy!E152*2080,0)</f>
        <v>21778</v>
      </c>
      <c r="H55" s="6">
        <f>ROUND(+Pharmacy!V152,0)</f>
        <v>9429</v>
      </c>
      <c r="I55" s="7">
        <f t="shared" si="1"/>
        <v>2.31</v>
      </c>
      <c r="J55" s="7"/>
      <c r="K55" s="8">
        <f t="shared" si="2"/>
        <v>-9.4100000000000003E-2</v>
      </c>
    </row>
    <row r="56" spans="2:11" x14ac:dyDescent="0.2">
      <c r="B56">
        <f>+Pharmacy!A51</f>
        <v>137</v>
      </c>
      <c r="C56" t="str">
        <f>+Pharmacy!B51</f>
        <v>LINCOLN HOSPITAL</v>
      </c>
      <c r="D56" s="6">
        <f>ROUND(+Pharmacy!E51*2080,0)</f>
        <v>2850</v>
      </c>
      <c r="E56" s="6">
        <f>ROUND(+Pharmacy!V51,0)</f>
        <v>1220</v>
      </c>
      <c r="F56" s="7">
        <f t="shared" si="0"/>
        <v>2.34</v>
      </c>
      <c r="G56" s="6">
        <f>ROUND(+Pharmacy!E153*2080,0)</f>
        <v>3453</v>
      </c>
      <c r="H56" s="6">
        <f>ROUND(+Pharmacy!V153,0)</f>
        <v>1029</v>
      </c>
      <c r="I56" s="7">
        <f t="shared" si="1"/>
        <v>3.36</v>
      </c>
      <c r="J56" s="7"/>
      <c r="K56" s="8">
        <f t="shared" si="2"/>
        <v>0.43590000000000001</v>
      </c>
    </row>
    <row r="57" spans="2:11" x14ac:dyDescent="0.2">
      <c r="B57">
        <f>+Pharmacy!A52</f>
        <v>138</v>
      </c>
      <c r="C57" t="str">
        <f>+Pharmacy!B52</f>
        <v>SWEDISH EDMONDS</v>
      </c>
      <c r="D57" s="6">
        <f>ROUND(+Pharmacy!E52*2080,0)</f>
        <v>122782</v>
      </c>
      <c r="E57" s="6">
        <f>ROUND(+Pharmacy!V52,0)</f>
        <v>9622</v>
      </c>
      <c r="F57" s="7">
        <f t="shared" si="0"/>
        <v>12.76</v>
      </c>
      <c r="G57" s="6">
        <f>ROUND(+Pharmacy!E154*2080,0)</f>
        <v>122720</v>
      </c>
      <c r="H57" s="6">
        <f>ROUND(+Pharmacy!V154,0)</f>
        <v>17222</v>
      </c>
      <c r="I57" s="7">
        <f t="shared" si="1"/>
        <v>7.13</v>
      </c>
      <c r="J57" s="7"/>
      <c r="K57" s="8">
        <f t="shared" si="2"/>
        <v>-0.44119999999999998</v>
      </c>
    </row>
    <row r="58" spans="2:11" x14ac:dyDescent="0.2">
      <c r="B58">
        <f>+Pharmacy!A53</f>
        <v>139</v>
      </c>
      <c r="C58" t="str">
        <f>+Pharmacy!B53</f>
        <v>PROVIDENCE HOLY FAMILY HOSPITAL</v>
      </c>
      <c r="D58" s="6">
        <f>ROUND(+Pharmacy!E53*2080,0)</f>
        <v>46696</v>
      </c>
      <c r="E58" s="6">
        <f>ROUND(+Pharmacy!V53,0)</f>
        <v>20054</v>
      </c>
      <c r="F58" s="7">
        <f t="shared" si="0"/>
        <v>2.33</v>
      </c>
      <c r="G58" s="6">
        <f>ROUND(+Pharmacy!E155*2080,0)</f>
        <v>47736</v>
      </c>
      <c r="H58" s="6">
        <f>ROUND(+Pharmacy!V155,0)</f>
        <v>18640</v>
      </c>
      <c r="I58" s="7">
        <f t="shared" si="1"/>
        <v>2.56</v>
      </c>
      <c r="J58" s="7"/>
      <c r="K58" s="8">
        <f t="shared" si="2"/>
        <v>9.8699999999999996E-2</v>
      </c>
    </row>
    <row r="59" spans="2:11" x14ac:dyDescent="0.2">
      <c r="B59">
        <f>+Pharmacy!A54</f>
        <v>140</v>
      </c>
      <c r="C59" t="str">
        <f>+Pharmacy!B54</f>
        <v>KITTITAS VALLEY HEALTHCARE</v>
      </c>
      <c r="D59" s="6">
        <f>ROUND(+Pharmacy!E54*2080,0)</f>
        <v>17160</v>
      </c>
      <c r="E59" s="6">
        <f>ROUND(+Pharmacy!V54,0)</f>
        <v>4943</v>
      </c>
      <c r="F59" s="7">
        <f t="shared" si="0"/>
        <v>3.47</v>
      </c>
      <c r="G59" s="6">
        <f>ROUND(+Pharmacy!E156*2080,0)</f>
        <v>21091</v>
      </c>
      <c r="H59" s="6">
        <f>ROUND(+Pharmacy!V156,0)</f>
        <v>5064</v>
      </c>
      <c r="I59" s="7">
        <f t="shared" si="1"/>
        <v>4.16</v>
      </c>
      <c r="J59" s="7"/>
      <c r="K59" s="8">
        <f t="shared" si="2"/>
        <v>0.1988</v>
      </c>
    </row>
    <row r="60" spans="2:11" x14ac:dyDescent="0.2">
      <c r="B60">
        <f>+Pharmacy!A55</f>
        <v>141</v>
      </c>
      <c r="C60" t="str">
        <f>+Pharmacy!B55</f>
        <v>DAYTON GENERAL HOSPITAL</v>
      </c>
      <c r="D60" s="6">
        <f>ROUND(+Pharmacy!E55*2080,0)</f>
        <v>0</v>
      </c>
      <c r="E60" s="6">
        <f>ROUND(+Pharmacy!V55,0)</f>
        <v>122</v>
      </c>
      <c r="F60" s="7" t="str">
        <f t="shared" si="0"/>
        <v/>
      </c>
      <c r="G60" s="6">
        <f>ROUND(+Pharmacy!E157*2080,0)</f>
        <v>0</v>
      </c>
      <c r="H60" s="6">
        <f>ROUND(+Pharmacy!V157,0)</f>
        <v>0</v>
      </c>
      <c r="I60" s="7" t="str">
        <f t="shared" si="1"/>
        <v/>
      </c>
      <c r="J60" s="7"/>
      <c r="K60" s="8" t="str">
        <f t="shared" si="2"/>
        <v/>
      </c>
    </row>
    <row r="61" spans="2:11" x14ac:dyDescent="0.2">
      <c r="B61">
        <f>+Pharmacy!A56</f>
        <v>142</v>
      </c>
      <c r="C61" t="str">
        <f>+Pharmacy!B56</f>
        <v>HARRISON MEDICAL CENTER</v>
      </c>
      <c r="D61" s="6">
        <f>ROUND(+Pharmacy!E56*2080,0)</f>
        <v>112528</v>
      </c>
      <c r="E61" s="6">
        <f>ROUND(+Pharmacy!V56,0)</f>
        <v>28256</v>
      </c>
      <c r="F61" s="7">
        <f t="shared" si="0"/>
        <v>3.98</v>
      </c>
      <c r="G61" s="6">
        <f>ROUND(+Pharmacy!E158*2080,0)</f>
        <v>109886</v>
      </c>
      <c r="H61" s="6">
        <f>ROUND(+Pharmacy!V158,0)</f>
        <v>27923</v>
      </c>
      <c r="I61" s="7">
        <f t="shared" si="1"/>
        <v>3.94</v>
      </c>
      <c r="J61" s="7"/>
      <c r="K61" s="8">
        <f t="shared" si="2"/>
        <v>-1.01E-2</v>
      </c>
    </row>
    <row r="62" spans="2:11" x14ac:dyDescent="0.2">
      <c r="B62">
        <f>+Pharmacy!A57</f>
        <v>145</v>
      </c>
      <c r="C62" t="str">
        <f>+Pharmacy!B57</f>
        <v>PEACEHEALTH ST JOSEPH HOSPITAL</v>
      </c>
      <c r="D62" s="6">
        <f>ROUND(+Pharmacy!E57*2080,0)</f>
        <v>115128</v>
      </c>
      <c r="E62" s="6">
        <f>ROUND(+Pharmacy!V57,0)</f>
        <v>33112</v>
      </c>
      <c r="F62" s="7">
        <f t="shared" si="0"/>
        <v>3.48</v>
      </c>
      <c r="G62" s="6">
        <f>ROUND(+Pharmacy!E159*2080,0)</f>
        <v>112174</v>
      </c>
      <c r="H62" s="6">
        <f>ROUND(+Pharmacy!V159,0)</f>
        <v>32561</v>
      </c>
      <c r="I62" s="7">
        <f t="shared" si="1"/>
        <v>3.45</v>
      </c>
      <c r="J62" s="7"/>
      <c r="K62" s="8">
        <f t="shared" si="2"/>
        <v>-8.6E-3</v>
      </c>
    </row>
    <row r="63" spans="2:11" x14ac:dyDescent="0.2">
      <c r="B63">
        <f>+Pharmacy!A58</f>
        <v>147</v>
      </c>
      <c r="C63" t="str">
        <f>+Pharmacy!B58</f>
        <v>MID VALLEY HOSPITAL</v>
      </c>
      <c r="D63" s="6">
        <f>ROUND(+Pharmacy!E58*2080,0)</f>
        <v>6469</v>
      </c>
      <c r="E63" s="6">
        <f>ROUND(+Pharmacy!V58,0)</f>
        <v>2585</v>
      </c>
      <c r="F63" s="7">
        <f t="shared" si="0"/>
        <v>2.5</v>
      </c>
      <c r="G63" s="6">
        <f>ROUND(+Pharmacy!E160*2080,0)</f>
        <v>5429</v>
      </c>
      <c r="H63" s="6">
        <f>ROUND(+Pharmacy!V160,0)</f>
        <v>2557</v>
      </c>
      <c r="I63" s="7">
        <f t="shared" si="1"/>
        <v>2.12</v>
      </c>
      <c r="J63" s="7"/>
      <c r="K63" s="8">
        <f t="shared" si="2"/>
        <v>-0.152</v>
      </c>
    </row>
    <row r="64" spans="2:11" x14ac:dyDescent="0.2">
      <c r="B64">
        <f>+Pharmacy!A59</f>
        <v>148</v>
      </c>
      <c r="C64" t="str">
        <f>+Pharmacy!B59</f>
        <v>KINDRED HOSPITAL SEATTLE - NORTHGATE</v>
      </c>
      <c r="D64" s="6">
        <f>ROUND(+Pharmacy!E59*2080,0)</f>
        <v>0</v>
      </c>
      <c r="E64" s="6">
        <f>ROUND(+Pharmacy!V59,0)</f>
        <v>1133</v>
      </c>
      <c r="F64" s="7" t="str">
        <f t="shared" si="0"/>
        <v/>
      </c>
      <c r="G64" s="6">
        <f>ROUND(+Pharmacy!E161*2080,0)</f>
        <v>0</v>
      </c>
      <c r="H64" s="6">
        <f>ROUND(+Pharmacy!V161,0)</f>
        <v>898</v>
      </c>
      <c r="I64" s="7" t="str">
        <f t="shared" si="1"/>
        <v/>
      </c>
      <c r="J64" s="7"/>
      <c r="K64" s="8" t="str">
        <f t="shared" si="2"/>
        <v/>
      </c>
    </row>
    <row r="65" spans="2:11" x14ac:dyDescent="0.2">
      <c r="B65">
        <f>+Pharmacy!A60</f>
        <v>150</v>
      </c>
      <c r="C65" t="str">
        <f>+Pharmacy!B60</f>
        <v>COULEE MEDICAL CENTER</v>
      </c>
      <c r="D65" s="6">
        <f>ROUND(+Pharmacy!E60*2080,0)</f>
        <v>2080</v>
      </c>
      <c r="E65" s="6">
        <f>ROUND(+Pharmacy!V60,0)</f>
        <v>1419</v>
      </c>
      <c r="F65" s="7">
        <f t="shared" si="0"/>
        <v>1.47</v>
      </c>
      <c r="G65" s="6">
        <f>ROUND(+Pharmacy!E162*2080,0)</f>
        <v>2122</v>
      </c>
      <c r="H65" s="6">
        <f>ROUND(+Pharmacy!V162,0)</f>
        <v>1288</v>
      </c>
      <c r="I65" s="7">
        <f t="shared" si="1"/>
        <v>1.65</v>
      </c>
      <c r="J65" s="7"/>
      <c r="K65" s="8">
        <f t="shared" si="2"/>
        <v>0.12239999999999999</v>
      </c>
    </row>
    <row r="66" spans="2:11" x14ac:dyDescent="0.2">
      <c r="B66">
        <f>+Pharmacy!A61</f>
        <v>152</v>
      </c>
      <c r="C66" t="str">
        <f>+Pharmacy!B61</f>
        <v>MASON GENERAL HOSPITAL</v>
      </c>
      <c r="D66" s="6">
        <f>ROUND(+Pharmacy!E61*2080,0)</f>
        <v>15725</v>
      </c>
      <c r="E66" s="6">
        <f>ROUND(+Pharmacy!V61,0)</f>
        <v>4217</v>
      </c>
      <c r="F66" s="7">
        <f t="shared" si="0"/>
        <v>3.73</v>
      </c>
      <c r="G66" s="6">
        <f>ROUND(+Pharmacy!E163*2080,0)</f>
        <v>18096</v>
      </c>
      <c r="H66" s="6">
        <f>ROUND(+Pharmacy!V163,0)</f>
        <v>4287</v>
      </c>
      <c r="I66" s="7">
        <f t="shared" si="1"/>
        <v>4.22</v>
      </c>
      <c r="J66" s="7"/>
      <c r="K66" s="8">
        <f t="shared" si="2"/>
        <v>0.13139999999999999</v>
      </c>
    </row>
    <row r="67" spans="2:11" x14ac:dyDescent="0.2">
      <c r="B67">
        <f>+Pharmacy!A62</f>
        <v>153</v>
      </c>
      <c r="C67" t="str">
        <f>+Pharmacy!B62</f>
        <v>WHITMAN HOSPITAL AND MEDICAL CENTER</v>
      </c>
      <c r="D67" s="6">
        <f>ROUND(+Pharmacy!E62*2080,0)</f>
        <v>2288</v>
      </c>
      <c r="E67" s="6">
        <f>ROUND(+Pharmacy!V62,0)</f>
        <v>1426</v>
      </c>
      <c r="F67" s="7">
        <f t="shared" si="0"/>
        <v>1.6</v>
      </c>
      <c r="G67" s="6">
        <f>ROUND(+Pharmacy!E164*2080,0)</f>
        <v>2371</v>
      </c>
      <c r="H67" s="6">
        <f>ROUND(+Pharmacy!V164,0)</f>
        <v>1377</v>
      </c>
      <c r="I67" s="7">
        <f t="shared" si="1"/>
        <v>1.72</v>
      </c>
      <c r="J67" s="7"/>
      <c r="K67" s="8">
        <f t="shared" si="2"/>
        <v>7.4999999999999997E-2</v>
      </c>
    </row>
    <row r="68" spans="2:11" x14ac:dyDescent="0.2">
      <c r="B68">
        <f>+Pharmacy!A63</f>
        <v>155</v>
      </c>
      <c r="C68" t="str">
        <f>+Pharmacy!B63</f>
        <v>UW MEDICINE/VALLEY MEDICAL CENTER</v>
      </c>
      <c r="D68" s="6">
        <f>ROUND(+Pharmacy!E63*2080,0)</f>
        <v>149947</v>
      </c>
      <c r="E68" s="6">
        <f>ROUND(+Pharmacy!V63,0)</f>
        <v>17416</v>
      </c>
      <c r="F68" s="7">
        <f t="shared" si="0"/>
        <v>8.61</v>
      </c>
      <c r="G68" s="6">
        <f>ROUND(+Pharmacy!E165*2080,0)</f>
        <v>135824</v>
      </c>
      <c r="H68" s="6">
        <f>ROUND(+Pharmacy!V165,0)</f>
        <v>37373</v>
      </c>
      <c r="I68" s="7">
        <f t="shared" si="1"/>
        <v>3.63</v>
      </c>
      <c r="J68" s="7"/>
      <c r="K68" s="8">
        <f t="shared" si="2"/>
        <v>-0.57840000000000003</v>
      </c>
    </row>
    <row r="69" spans="2:11" x14ac:dyDescent="0.2">
      <c r="B69">
        <f>+Pharmacy!A64</f>
        <v>156</v>
      </c>
      <c r="C69" t="str">
        <f>+Pharmacy!B64</f>
        <v>WHIDBEY GENERAL HOSPITAL</v>
      </c>
      <c r="D69" s="6">
        <f>ROUND(+Pharmacy!E64*2080,0)</f>
        <v>12584</v>
      </c>
      <c r="E69" s="6">
        <f>ROUND(+Pharmacy!V64,0)</f>
        <v>8294</v>
      </c>
      <c r="F69" s="7">
        <f t="shared" si="0"/>
        <v>1.52</v>
      </c>
      <c r="G69" s="6">
        <f>ROUND(+Pharmacy!E166*2080,0)</f>
        <v>0</v>
      </c>
      <c r="H69" s="6">
        <f>ROUND(+Pharmacy!V166,0)</f>
        <v>0</v>
      </c>
      <c r="I69" s="7" t="str">
        <f t="shared" si="1"/>
        <v/>
      </c>
      <c r="J69" s="7"/>
      <c r="K69" s="8" t="str">
        <f t="shared" si="2"/>
        <v/>
      </c>
    </row>
    <row r="70" spans="2:11" x14ac:dyDescent="0.2">
      <c r="B70">
        <f>+Pharmacy!A65</f>
        <v>157</v>
      </c>
      <c r="C70" t="str">
        <f>+Pharmacy!B65</f>
        <v>ST LUKES REHABILIATION INSTITUTE</v>
      </c>
      <c r="D70" s="6">
        <f>ROUND(+Pharmacy!E65*2080,0)</f>
        <v>15184</v>
      </c>
      <c r="E70" s="6">
        <f>ROUND(+Pharmacy!V65,0)</f>
        <v>2559</v>
      </c>
      <c r="F70" s="7">
        <f t="shared" si="0"/>
        <v>5.93</v>
      </c>
      <c r="G70" s="6">
        <f>ROUND(+Pharmacy!E167*2080,0)</f>
        <v>15226</v>
      </c>
      <c r="H70" s="6">
        <f>ROUND(+Pharmacy!V167,0)</f>
        <v>2467</v>
      </c>
      <c r="I70" s="7">
        <f t="shared" si="1"/>
        <v>6.17</v>
      </c>
      <c r="J70" s="7"/>
      <c r="K70" s="8">
        <f t="shared" si="2"/>
        <v>4.0500000000000001E-2</v>
      </c>
    </row>
    <row r="71" spans="2:11" x14ac:dyDescent="0.2">
      <c r="B71">
        <f>+Pharmacy!A66</f>
        <v>158</v>
      </c>
      <c r="C71" t="str">
        <f>+Pharmacy!B66</f>
        <v>CASCADE MEDICAL CENTER</v>
      </c>
      <c r="D71" s="6">
        <f>ROUND(+Pharmacy!E66*2080,0)</f>
        <v>1851</v>
      </c>
      <c r="E71" s="6">
        <f>ROUND(+Pharmacy!V66,0)</f>
        <v>472</v>
      </c>
      <c r="F71" s="7">
        <f t="shared" si="0"/>
        <v>3.92</v>
      </c>
      <c r="G71" s="6">
        <f>ROUND(+Pharmacy!E168*2080,0)</f>
        <v>1851</v>
      </c>
      <c r="H71" s="6">
        <f>ROUND(+Pharmacy!V168,0)</f>
        <v>573</v>
      </c>
      <c r="I71" s="7">
        <f t="shared" si="1"/>
        <v>3.23</v>
      </c>
      <c r="J71" s="7"/>
      <c r="K71" s="8">
        <f t="shared" si="2"/>
        <v>-0.17599999999999999</v>
      </c>
    </row>
    <row r="72" spans="2:11" x14ac:dyDescent="0.2">
      <c r="B72">
        <f>+Pharmacy!A67</f>
        <v>159</v>
      </c>
      <c r="C72" t="str">
        <f>+Pharmacy!B67</f>
        <v>PROVIDENCE ST PETER HOSPITAL</v>
      </c>
      <c r="D72" s="6">
        <f>ROUND(+Pharmacy!E67*2080,0)</f>
        <v>116480</v>
      </c>
      <c r="E72" s="6">
        <f>ROUND(+Pharmacy!V67,0)</f>
        <v>36893</v>
      </c>
      <c r="F72" s="7">
        <f t="shared" si="0"/>
        <v>3.16</v>
      </c>
      <c r="G72" s="6">
        <f>ROUND(+Pharmacy!E169*2080,0)</f>
        <v>122720</v>
      </c>
      <c r="H72" s="6">
        <f>ROUND(+Pharmacy!V169,0)</f>
        <v>33274</v>
      </c>
      <c r="I72" s="7">
        <f t="shared" si="1"/>
        <v>3.69</v>
      </c>
      <c r="J72" s="7"/>
      <c r="K72" s="8">
        <f t="shared" si="2"/>
        <v>0.16769999999999999</v>
      </c>
    </row>
    <row r="73" spans="2:11" x14ac:dyDescent="0.2">
      <c r="B73">
        <f>+Pharmacy!A68</f>
        <v>161</v>
      </c>
      <c r="C73" t="str">
        <f>+Pharmacy!B68</f>
        <v>KADLEC REGIONAL MEDICAL CENTER</v>
      </c>
      <c r="D73" s="6">
        <f>ROUND(+Pharmacy!E68*2080,0)</f>
        <v>79082</v>
      </c>
      <c r="E73" s="6">
        <f>ROUND(+Pharmacy!V68,0)</f>
        <v>31196</v>
      </c>
      <c r="F73" s="7">
        <f t="shared" si="0"/>
        <v>2.54</v>
      </c>
      <c r="G73" s="6">
        <f>ROUND(+Pharmacy!E170*2080,0)</f>
        <v>83262</v>
      </c>
      <c r="H73" s="6">
        <f>ROUND(+Pharmacy!V170,0)</f>
        <v>35689</v>
      </c>
      <c r="I73" s="7">
        <f t="shared" si="1"/>
        <v>2.33</v>
      </c>
      <c r="J73" s="7"/>
      <c r="K73" s="8">
        <f t="shared" si="2"/>
        <v>-8.2699999999999996E-2</v>
      </c>
    </row>
    <row r="74" spans="2:11" x14ac:dyDescent="0.2">
      <c r="B74">
        <f>+Pharmacy!A69</f>
        <v>162</v>
      </c>
      <c r="C74" t="str">
        <f>+Pharmacy!B69</f>
        <v>PROVIDENCE SACRED HEART MEDICAL CENTER</v>
      </c>
      <c r="D74" s="6">
        <f>ROUND(+Pharmacy!E69*2080,0)</f>
        <v>198162</v>
      </c>
      <c r="E74" s="6">
        <f>ROUND(+Pharmacy!V69,0)</f>
        <v>63456</v>
      </c>
      <c r="F74" s="7">
        <f t="shared" si="0"/>
        <v>3.12</v>
      </c>
      <c r="G74" s="6">
        <f>ROUND(+Pharmacy!E171*2080,0)</f>
        <v>208582</v>
      </c>
      <c r="H74" s="6">
        <f>ROUND(+Pharmacy!V171,0)</f>
        <v>61703</v>
      </c>
      <c r="I74" s="7">
        <f t="shared" si="1"/>
        <v>3.38</v>
      </c>
      <c r="J74" s="7"/>
      <c r="K74" s="8">
        <f t="shared" si="2"/>
        <v>8.3299999999999999E-2</v>
      </c>
    </row>
    <row r="75" spans="2:11" x14ac:dyDescent="0.2">
      <c r="B75">
        <f>+Pharmacy!A70</f>
        <v>164</v>
      </c>
      <c r="C75" t="str">
        <f>+Pharmacy!B70</f>
        <v>EVERGREENHEALTH MEDICAL CENTER</v>
      </c>
      <c r="D75" s="6">
        <f>ROUND(+Pharmacy!E70*2080,0)</f>
        <v>112029</v>
      </c>
      <c r="E75" s="6">
        <f>ROUND(+Pharmacy!V70,0)</f>
        <v>32912</v>
      </c>
      <c r="F75" s="7">
        <f t="shared" ref="F75:F107" si="3">IF(D75=0,"",IF(E75=0,"",ROUND(D75/E75,2)))</f>
        <v>3.4</v>
      </c>
      <c r="G75" s="6">
        <f>ROUND(+Pharmacy!E172*2080,0)</f>
        <v>111842</v>
      </c>
      <c r="H75" s="6">
        <f>ROUND(+Pharmacy!V172,0)</f>
        <v>33213</v>
      </c>
      <c r="I75" s="7">
        <f t="shared" ref="I75:I107" si="4">IF(G75=0,"",IF(H75=0,"",ROUND(G75/H75,2)))</f>
        <v>3.37</v>
      </c>
      <c r="J75" s="7"/>
      <c r="K75" s="8">
        <f t="shared" ref="K75:K107" si="5">IF(D75=0,"",IF(E75=0,"",IF(G75=0,"",IF(H75=0,"",ROUND(I75/F75-1,4)))))</f>
        <v>-8.8000000000000005E-3</v>
      </c>
    </row>
    <row r="76" spans="2:11" x14ac:dyDescent="0.2">
      <c r="B76">
        <f>+Pharmacy!A71</f>
        <v>165</v>
      </c>
      <c r="C76" t="str">
        <f>+Pharmacy!B71</f>
        <v>LAKE CHELAN COMMUNITY HOSPITAL</v>
      </c>
      <c r="D76" s="6">
        <f>ROUND(+Pharmacy!E71*2080,0)</f>
        <v>4160</v>
      </c>
      <c r="E76" s="6">
        <f>ROUND(+Pharmacy!V71,0)</f>
        <v>1504</v>
      </c>
      <c r="F76" s="7">
        <f t="shared" si="3"/>
        <v>2.77</v>
      </c>
      <c r="G76" s="6">
        <f>ROUND(+Pharmacy!E173*2080,0)</f>
        <v>4202</v>
      </c>
      <c r="H76" s="6">
        <f>ROUND(+Pharmacy!V173,0)</f>
        <v>1122</v>
      </c>
      <c r="I76" s="7">
        <f t="shared" si="4"/>
        <v>3.75</v>
      </c>
      <c r="J76" s="7"/>
      <c r="K76" s="8">
        <f t="shared" si="5"/>
        <v>0.3538</v>
      </c>
    </row>
    <row r="77" spans="2:11" x14ac:dyDescent="0.2">
      <c r="B77">
        <f>+Pharmacy!A72</f>
        <v>167</v>
      </c>
      <c r="C77" t="str">
        <f>+Pharmacy!B72</f>
        <v>FERRY COUNTY MEMORIAL HOSPITAL</v>
      </c>
      <c r="D77" s="6">
        <f>ROUND(+Pharmacy!E72*2080,0)</f>
        <v>0</v>
      </c>
      <c r="E77" s="6">
        <f>ROUND(+Pharmacy!V72,0)</f>
        <v>0</v>
      </c>
      <c r="F77" s="7" t="str">
        <f t="shared" si="3"/>
        <v/>
      </c>
      <c r="G77" s="6">
        <f>ROUND(+Pharmacy!E174*2080,0)</f>
        <v>0</v>
      </c>
      <c r="H77" s="6">
        <f>ROUND(+Pharmacy!V174,0)</f>
        <v>0</v>
      </c>
      <c r="I77" s="7" t="str">
        <f t="shared" si="4"/>
        <v/>
      </c>
      <c r="J77" s="7"/>
      <c r="K77" s="8" t="str">
        <f t="shared" si="5"/>
        <v/>
      </c>
    </row>
    <row r="78" spans="2:11" x14ac:dyDescent="0.2">
      <c r="B78">
        <f>+Pharmacy!A73</f>
        <v>168</v>
      </c>
      <c r="C78" t="str">
        <f>+Pharmacy!B73</f>
        <v>CENTRAL WASHINGTON HOSPITAL</v>
      </c>
      <c r="D78" s="6">
        <f>ROUND(+Pharmacy!E73*2080,0)</f>
        <v>88150</v>
      </c>
      <c r="E78" s="6">
        <f>ROUND(+Pharmacy!V73,0)</f>
        <v>19877</v>
      </c>
      <c r="F78" s="7">
        <f t="shared" si="3"/>
        <v>4.43</v>
      </c>
      <c r="G78" s="6">
        <f>ROUND(+Pharmacy!E175*2080,0)</f>
        <v>106974</v>
      </c>
      <c r="H78" s="6">
        <f>ROUND(+Pharmacy!V175,0)</f>
        <v>20242</v>
      </c>
      <c r="I78" s="7">
        <f t="shared" si="4"/>
        <v>5.28</v>
      </c>
      <c r="J78" s="7"/>
      <c r="K78" s="8">
        <f t="shared" si="5"/>
        <v>0.19189999999999999</v>
      </c>
    </row>
    <row r="79" spans="2:11" x14ac:dyDescent="0.2">
      <c r="B79">
        <f>+Pharmacy!A74</f>
        <v>170</v>
      </c>
      <c r="C79" t="str">
        <f>+Pharmacy!B74</f>
        <v>PEACEHEALTH SOUTHWEST MEDICAL CENTER</v>
      </c>
      <c r="D79" s="6">
        <f>ROUND(+Pharmacy!E74*2080,0)</f>
        <v>157851</v>
      </c>
      <c r="E79" s="6">
        <f>ROUND(+Pharmacy!V74,0)</f>
        <v>50767</v>
      </c>
      <c r="F79" s="7">
        <f t="shared" si="3"/>
        <v>3.11</v>
      </c>
      <c r="G79" s="6">
        <f>ROUND(+Pharmacy!E176*2080,0)</f>
        <v>155875</v>
      </c>
      <c r="H79" s="6">
        <f>ROUND(+Pharmacy!V176,0)</f>
        <v>48533</v>
      </c>
      <c r="I79" s="7">
        <f t="shared" si="4"/>
        <v>3.21</v>
      </c>
      <c r="J79" s="7"/>
      <c r="K79" s="8">
        <f t="shared" si="5"/>
        <v>3.2199999999999999E-2</v>
      </c>
    </row>
    <row r="80" spans="2:11" x14ac:dyDescent="0.2">
      <c r="B80">
        <f>+Pharmacy!A75</f>
        <v>172</v>
      </c>
      <c r="C80" t="str">
        <f>+Pharmacy!B75</f>
        <v>PULLMAN REGIONAL HOSPITAL</v>
      </c>
      <c r="D80" s="6">
        <f>ROUND(+Pharmacy!E75*2080,0)</f>
        <v>13624</v>
      </c>
      <c r="E80" s="6">
        <f>ROUND(+Pharmacy!V75,0)</f>
        <v>3623</v>
      </c>
      <c r="F80" s="7">
        <f t="shared" si="3"/>
        <v>3.76</v>
      </c>
      <c r="G80" s="6">
        <f>ROUND(+Pharmacy!E177*2080,0)</f>
        <v>12917</v>
      </c>
      <c r="H80" s="6">
        <f>ROUND(+Pharmacy!V177,0)</f>
        <v>3914</v>
      </c>
      <c r="I80" s="7">
        <f t="shared" si="4"/>
        <v>3.3</v>
      </c>
      <c r="J80" s="7"/>
      <c r="K80" s="8">
        <f t="shared" si="5"/>
        <v>-0.12230000000000001</v>
      </c>
    </row>
    <row r="81" spans="2:11" x14ac:dyDescent="0.2">
      <c r="B81">
        <f>+Pharmacy!A76</f>
        <v>173</v>
      </c>
      <c r="C81" t="str">
        <f>+Pharmacy!B76</f>
        <v>MORTON GENERAL HOSPITAL</v>
      </c>
      <c r="D81" s="6">
        <f>ROUND(+Pharmacy!E76*2080,0)</f>
        <v>4181</v>
      </c>
      <c r="E81" s="6">
        <f>ROUND(+Pharmacy!V76,0)</f>
        <v>1101</v>
      </c>
      <c r="F81" s="7">
        <f t="shared" si="3"/>
        <v>3.8</v>
      </c>
      <c r="G81" s="6">
        <f>ROUND(+Pharmacy!E178*2080,0)</f>
        <v>4160</v>
      </c>
      <c r="H81" s="6">
        <f>ROUND(+Pharmacy!V178,0)</f>
        <v>1070</v>
      </c>
      <c r="I81" s="7">
        <f t="shared" si="4"/>
        <v>3.89</v>
      </c>
      <c r="J81" s="7"/>
      <c r="K81" s="8">
        <f t="shared" si="5"/>
        <v>2.3699999999999999E-2</v>
      </c>
    </row>
    <row r="82" spans="2:11" x14ac:dyDescent="0.2">
      <c r="B82">
        <f>+Pharmacy!A77</f>
        <v>175</v>
      </c>
      <c r="C82" t="str">
        <f>+Pharmacy!B77</f>
        <v>MARY BRIDGE CHILDRENS HEALTH CENTER</v>
      </c>
      <c r="D82" s="6">
        <f>ROUND(+Pharmacy!E77*2080,0)</f>
        <v>0</v>
      </c>
      <c r="E82" s="6">
        <f>ROUND(+Pharmacy!V77,0)</f>
        <v>9620</v>
      </c>
      <c r="F82" s="7" t="str">
        <f t="shared" si="3"/>
        <v/>
      </c>
      <c r="G82" s="6">
        <f>ROUND(+Pharmacy!E179*2080,0)</f>
        <v>4347</v>
      </c>
      <c r="H82" s="6">
        <f>ROUND(+Pharmacy!V179,0)</f>
        <v>10786</v>
      </c>
      <c r="I82" s="7">
        <f t="shared" si="4"/>
        <v>0.4</v>
      </c>
      <c r="J82" s="7"/>
      <c r="K82" s="8" t="str">
        <f t="shared" si="5"/>
        <v/>
      </c>
    </row>
    <row r="83" spans="2:11" x14ac:dyDescent="0.2">
      <c r="B83">
        <f>+Pharmacy!A78</f>
        <v>176</v>
      </c>
      <c r="C83" t="str">
        <f>+Pharmacy!B78</f>
        <v>TACOMA GENERAL/ALLENMORE HOSPITAL</v>
      </c>
      <c r="D83" s="6">
        <f>ROUND(+Pharmacy!E78*2080,0)</f>
        <v>259667</v>
      </c>
      <c r="E83" s="6">
        <f>ROUND(+Pharmacy!V78,0)</f>
        <v>48651</v>
      </c>
      <c r="F83" s="7">
        <f t="shared" si="3"/>
        <v>5.34</v>
      </c>
      <c r="G83" s="6">
        <f>ROUND(+Pharmacy!E180*2080,0)</f>
        <v>251430</v>
      </c>
      <c r="H83" s="6">
        <f>ROUND(+Pharmacy!V180,0)</f>
        <v>41823</v>
      </c>
      <c r="I83" s="7">
        <f t="shared" si="4"/>
        <v>6.01</v>
      </c>
      <c r="J83" s="7"/>
      <c r="K83" s="8">
        <f t="shared" si="5"/>
        <v>0.1255</v>
      </c>
    </row>
    <row r="84" spans="2:11" x14ac:dyDescent="0.2">
      <c r="B84">
        <f>+Pharmacy!A79</f>
        <v>180</v>
      </c>
      <c r="C84" t="str">
        <f>+Pharmacy!B79</f>
        <v>VALLEY HOSPITAL</v>
      </c>
      <c r="D84" s="6">
        <f>ROUND(+Pharmacy!E79*2080,0)</f>
        <v>28662</v>
      </c>
      <c r="E84" s="6">
        <f>ROUND(+Pharmacy!V79,0)</f>
        <v>10946</v>
      </c>
      <c r="F84" s="7">
        <f t="shared" si="3"/>
        <v>2.62</v>
      </c>
      <c r="G84" s="6">
        <f>ROUND(+Pharmacy!E181*2080,0)</f>
        <v>28413</v>
      </c>
      <c r="H84" s="6">
        <f>ROUND(+Pharmacy!V181,0)</f>
        <v>11479</v>
      </c>
      <c r="I84" s="7">
        <f t="shared" si="4"/>
        <v>2.48</v>
      </c>
      <c r="J84" s="7"/>
      <c r="K84" s="8">
        <f t="shared" si="5"/>
        <v>-5.3400000000000003E-2</v>
      </c>
    </row>
    <row r="85" spans="2:11" x14ac:dyDescent="0.2">
      <c r="B85">
        <f>+Pharmacy!A80</f>
        <v>183</v>
      </c>
      <c r="C85" t="str">
        <f>+Pharmacy!B80</f>
        <v>MULTICARE AUBURN MEDICAL CENTER</v>
      </c>
      <c r="D85" s="6">
        <f>ROUND(+Pharmacy!E80*2080,0)</f>
        <v>28434</v>
      </c>
      <c r="E85" s="6">
        <f>ROUND(+Pharmacy!V80,0)</f>
        <v>11784</v>
      </c>
      <c r="F85" s="7">
        <f t="shared" si="3"/>
        <v>2.41</v>
      </c>
      <c r="G85" s="6">
        <f>ROUND(+Pharmacy!E182*2080,0)</f>
        <v>44595</v>
      </c>
      <c r="H85" s="6">
        <f>ROUND(+Pharmacy!V182,0)</f>
        <v>10417</v>
      </c>
      <c r="I85" s="7">
        <f t="shared" si="4"/>
        <v>4.28</v>
      </c>
      <c r="J85" s="7"/>
      <c r="K85" s="8">
        <f t="shared" si="5"/>
        <v>0.77590000000000003</v>
      </c>
    </row>
    <row r="86" spans="2:11" x14ac:dyDescent="0.2">
      <c r="B86">
        <f>+Pharmacy!A81</f>
        <v>186</v>
      </c>
      <c r="C86" t="str">
        <f>+Pharmacy!B81</f>
        <v>SUMMIT PACIFIC MEDICAL CENTER</v>
      </c>
      <c r="D86" s="6">
        <f>ROUND(+Pharmacy!E81*2080,0)</f>
        <v>0</v>
      </c>
      <c r="E86" s="6">
        <f>ROUND(+Pharmacy!V81,0)</f>
        <v>1238</v>
      </c>
      <c r="F86" s="7" t="str">
        <f t="shared" si="3"/>
        <v/>
      </c>
      <c r="G86" s="6">
        <f>ROUND(+Pharmacy!E183*2080,0)</f>
        <v>0</v>
      </c>
      <c r="H86" s="6">
        <f>ROUND(+Pharmacy!V183,0)</f>
        <v>1042</v>
      </c>
      <c r="I86" s="7" t="str">
        <f t="shared" si="4"/>
        <v/>
      </c>
      <c r="J86" s="7"/>
      <c r="K86" s="8" t="str">
        <f t="shared" si="5"/>
        <v/>
      </c>
    </row>
    <row r="87" spans="2:11" x14ac:dyDescent="0.2">
      <c r="B87">
        <f>+Pharmacy!A82</f>
        <v>191</v>
      </c>
      <c r="C87" t="str">
        <f>+Pharmacy!B82</f>
        <v>PROVIDENCE CENTRALIA HOSPITAL</v>
      </c>
      <c r="D87" s="6">
        <f>ROUND(+Pharmacy!E82*2080,0)</f>
        <v>38043</v>
      </c>
      <c r="E87" s="6">
        <f>ROUND(+Pharmacy!V82,0)</f>
        <v>12024</v>
      </c>
      <c r="F87" s="7">
        <f t="shared" si="3"/>
        <v>3.16</v>
      </c>
      <c r="G87" s="6">
        <f>ROUND(+Pharmacy!E184*2080,0)</f>
        <v>52000</v>
      </c>
      <c r="H87" s="6">
        <f>ROUND(+Pharmacy!V184,0)</f>
        <v>12339</v>
      </c>
      <c r="I87" s="7">
        <f t="shared" si="4"/>
        <v>4.21</v>
      </c>
      <c r="J87" s="7"/>
      <c r="K87" s="8">
        <f t="shared" si="5"/>
        <v>0.33229999999999998</v>
      </c>
    </row>
    <row r="88" spans="2:11" x14ac:dyDescent="0.2">
      <c r="B88">
        <f>+Pharmacy!A83</f>
        <v>193</v>
      </c>
      <c r="C88" t="str">
        <f>+Pharmacy!B83</f>
        <v>PROVIDENCE MOUNT CARMEL HOSPITAL</v>
      </c>
      <c r="D88" s="6">
        <f>ROUND(+Pharmacy!E83*2080,0)</f>
        <v>16890</v>
      </c>
      <c r="E88" s="6">
        <f>ROUND(+Pharmacy!V83,0)</f>
        <v>3409</v>
      </c>
      <c r="F88" s="7">
        <f t="shared" si="3"/>
        <v>4.95</v>
      </c>
      <c r="G88" s="6">
        <f>ROUND(+Pharmacy!E185*2080,0)</f>
        <v>18075</v>
      </c>
      <c r="H88" s="6">
        <f>ROUND(+Pharmacy!V185,0)</f>
        <v>3543</v>
      </c>
      <c r="I88" s="7">
        <f t="shared" si="4"/>
        <v>5.0999999999999996</v>
      </c>
      <c r="J88" s="7"/>
      <c r="K88" s="8">
        <f t="shared" si="5"/>
        <v>3.0300000000000001E-2</v>
      </c>
    </row>
    <row r="89" spans="2:11" x14ac:dyDescent="0.2">
      <c r="B89">
        <f>+Pharmacy!A84</f>
        <v>194</v>
      </c>
      <c r="C89" t="str">
        <f>+Pharmacy!B84</f>
        <v>PROVIDENCE ST JOSEPHS HOSPITAL</v>
      </c>
      <c r="D89" s="6">
        <f>ROUND(+Pharmacy!E84*2080,0)</f>
        <v>7675</v>
      </c>
      <c r="E89" s="6">
        <f>ROUND(+Pharmacy!V84,0)</f>
        <v>1183</v>
      </c>
      <c r="F89" s="7">
        <f t="shared" si="3"/>
        <v>6.49</v>
      </c>
      <c r="G89" s="6">
        <f>ROUND(+Pharmacy!E186*2080,0)</f>
        <v>9963</v>
      </c>
      <c r="H89" s="6">
        <f>ROUND(+Pharmacy!V186,0)</f>
        <v>1316</v>
      </c>
      <c r="I89" s="7">
        <f t="shared" si="4"/>
        <v>7.57</v>
      </c>
      <c r="J89" s="7"/>
      <c r="K89" s="8">
        <f t="shared" si="5"/>
        <v>0.16639999999999999</v>
      </c>
    </row>
    <row r="90" spans="2:11" x14ac:dyDescent="0.2">
      <c r="B90">
        <f>+Pharmacy!A85</f>
        <v>195</v>
      </c>
      <c r="C90" t="str">
        <f>+Pharmacy!B85</f>
        <v>SNOQUALMIE VALLEY HOSPITAL</v>
      </c>
      <c r="D90" s="6">
        <f>ROUND(+Pharmacy!E85*2080,0)</f>
        <v>12064</v>
      </c>
      <c r="E90" s="6">
        <f>ROUND(+Pharmacy!V85,0)</f>
        <v>2523</v>
      </c>
      <c r="F90" s="7">
        <f t="shared" si="3"/>
        <v>4.78</v>
      </c>
      <c r="G90" s="6">
        <f>ROUND(+Pharmacy!E187*2080,0)</f>
        <v>12688</v>
      </c>
      <c r="H90" s="6">
        <f>ROUND(+Pharmacy!V187,0)</f>
        <v>1874</v>
      </c>
      <c r="I90" s="7">
        <f t="shared" si="4"/>
        <v>6.77</v>
      </c>
      <c r="J90" s="7"/>
      <c r="K90" s="8">
        <f t="shared" si="5"/>
        <v>0.4163</v>
      </c>
    </row>
    <row r="91" spans="2:11" x14ac:dyDescent="0.2">
      <c r="B91">
        <f>+Pharmacy!A86</f>
        <v>197</v>
      </c>
      <c r="C91" t="str">
        <f>+Pharmacy!B86</f>
        <v>CAPITAL MEDICAL CENTER</v>
      </c>
      <c r="D91" s="6">
        <f>ROUND(+Pharmacy!E86*2080,0)</f>
        <v>22422</v>
      </c>
      <c r="E91" s="6">
        <f>ROUND(+Pharmacy!V86,0)</f>
        <v>10176</v>
      </c>
      <c r="F91" s="7">
        <f t="shared" si="3"/>
        <v>2.2000000000000002</v>
      </c>
      <c r="G91" s="6">
        <f>ROUND(+Pharmacy!E188*2080,0)</f>
        <v>23254</v>
      </c>
      <c r="H91" s="6">
        <f>ROUND(+Pharmacy!V188,0)</f>
        <v>10620</v>
      </c>
      <c r="I91" s="7">
        <f t="shared" si="4"/>
        <v>2.19</v>
      </c>
      <c r="J91" s="7"/>
      <c r="K91" s="8">
        <f t="shared" si="5"/>
        <v>-4.4999999999999997E-3</v>
      </c>
    </row>
    <row r="92" spans="2:11" x14ac:dyDescent="0.2">
      <c r="B92">
        <f>+Pharmacy!A87</f>
        <v>198</v>
      </c>
      <c r="C92" t="str">
        <f>+Pharmacy!B87</f>
        <v>SUNNYSIDE COMMUNITY HOSPITAL</v>
      </c>
      <c r="D92" s="6">
        <f>ROUND(+Pharmacy!E87*2080,0)</f>
        <v>8424</v>
      </c>
      <c r="E92" s="6">
        <f>ROUND(+Pharmacy!V87,0)</f>
        <v>3877</v>
      </c>
      <c r="F92" s="7">
        <f t="shared" si="3"/>
        <v>2.17</v>
      </c>
      <c r="G92" s="6">
        <f>ROUND(+Pharmacy!E189*2080,0)</f>
        <v>0</v>
      </c>
      <c r="H92" s="6">
        <f>ROUND(+Pharmacy!V189,0)</f>
        <v>0</v>
      </c>
      <c r="I92" s="7" t="str">
        <f t="shared" si="4"/>
        <v/>
      </c>
      <c r="J92" s="7"/>
      <c r="K92" s="8" t="str">
        <f t="shared" si="5"/>
        <v/>
      </c>
    </row>
    <row r="93" spans="2:11" x14ac:dyDescent="0.2">
      <c r="B93">
        <f>+Pharmacy!A88</f>
        <v>199</v>
      </c>
      <c r="C93" t="str">
        <f>+Pharmacy!B88</f>
        <v>TOPPENISH COMMUNITY HOSPITAL</v>
      </c>
      <c r="D93" s="6">
        <f>ROUND(+Pharmacy!E88*2080,0)</f>
        <v>7072</v>
      </c>
      <c r="E93" s="6">
        <f>ROUND(+Pharmacy!V88,0)</f>
        <v>2956</v>
      </c>
      <c r="F93" s="7">
        <f t="shared" si="3"/>
        <v>2.39</v>
      </c>
      <c r="G93" s="6">
        <f>ROUND(+Pharmacy!E190*2080,0)</f>
        <v>7072</v>
      </c>
      <c r="H93" s="6">
        <f>ROUND(+Pharmacy!V190,0)</f>
        <v>2554</v>
      </c>
      <c r="I93" s="7">
        <f t="shared" si="4"/>
        <v>2.77</v>
      </c>
      <c r="J93" s="7"/>
      <c r="K93" s="8">
        <f t="shared" si="5"/>
        <v>0.159</v>
      </c>
    </row>
    <row r="94" spans="2:11" x14ac:dyDescent="0.2">
      <c r="B94">
        <f>+Pharmacy!A89</f>
        <v>201</v>
      </c>
      <c r="C94" t="str">
        <f>+Pharmacy!B89</f>
        <v>ST FRANCIS COMMUNITY HOSPITAL</v>
      </c>
      <c r="D94" s="6">
        <f>ROUND(+Pharmacy!E89*2080,0)</f>
        <v>60466</v>
      </c>
      <c r="E94" s="6">
        <f>ROUND(+Pharmacy!V89,0)</f>
        <v>16708</v>
      </c>
      <c r="F94" s="7">
        <f t="shared" si="3"/>
        <v>3.62</v>
      </c>
      <c r="G94" s="6">
        <f>ROUND(+Pharmacy!E191*2080,0)</f>
        <v>61173</v>
      </c>
      <c r="H94" s="6">
        <f>ROUND(+Pharmacy!V191,0)</f>
        <v>15975</v>
      </c>
      <c r="I94" s="7">
        <f t="shared" si="4"/>
        <v>3.83</v>
      </c>
      <c r="J94" s="7"/>
      <c r="K94" s="8">
        <f t="shared" si="5"/>
        <v>5.8000000000000003E-2</v>
      </c>
    </row>
    <row r="95" spans="2:11" x14ac:dyDescent="0.2">
      <c r="B95">
        <f>+Pharmacy!A90</f>
        <v>202</v>
      </c>
      <c r="C95" t="str">
        <f>+Pharmacy!B90</f>
        <v>REGIONAL HOSPITAL</v>
      </c>
      <c r="D95" s="6">
        <f>ROUND(+Pharmacy!E90*2080,0)</f>
        <v>0</v>
      </c>
      <c r="E95" s="6">
        <f>ROUND(+Pharmacy!V90,0)</f>
        <v>694</v>
      </c>
      <c r="F95" s="7" t="str">
        <f t="shared" si="3"/>
        <v/>
      </c>
      <c r="G95" s="6">
        <f>ROUND(+Pharmacy!E192*2080,0)</f>
        <v>0</v>
      </c>
      <c r="H95" s="6">
        <f>ROUND(+Pharmacy!V192,0)</f>
        <v>707</v>
      </c>
      <c r="I95" s="7" t="str">
        <f t="shared" si="4"/>
        <v/>
      </c>
      <c r="J95" s="7"/>
      <c r="K95" s="8" t="str">
        <f t="shared" si="5"/>
        <v/>
      </c>
    </row>
    <row r="96" spans="2:11" x14ac:dyDescent="0.2">
      <c r="B96">
        <f>+Pharmacy!A91</f>
        <v>204</v>
      </c>
      <c r="C96" t="str">
        <f>+Pharmacy!B91</f>
        <v>SEATTLE CANCER CARE ALLIANCE</v>
      </c>
      <c r="D96" s="6">
        <f>ROUND(+Pharmacy!E91*2080,0)</f>
        <v>44907</v>
      </c>
      <c r="E96" s="6">
        <f>ROUND(+Pharmacy!V91,0)</f>
        <v>14038</v>
      </c>
      <c r="F96" s="7">
        <f t="shared" si="3"/>
        <v>3.2</v>
      </c>
      <c r="G96" s="6">
        <f>ROUND(+Pharmacy!E193*2080,0)</f>
        <v>53290</v>
      </c>
      <c r="H96" s="6">
        <f>ROUND(+Pharmacy!V193,0)</f>
        <v>13817</v>
      </c>
      <c r="I96" s="7">
        <f t="shared" si="4"/>
        <v>3.86</v>
      </c>
      <c r="J96" s="7"/>
      <c r="K96" s="8">
        <f t="shared" si="5"/>
        <v>0.20630000000000001</v>
      </c>
    </row>
    <row r="97" spans="2:11" x14ac:dyDescent="0.2">
      <c r="B97">
        <f>+Pharmacy!A92</f>
        <v>205</v>
      </c>
      <c r="C97" t="str">
        <f>+Pharmacy!B92</f>
        <v>WENATCHEE VALLEY HOSPITAL</v>
      </c>
      <c r="D97" s="6">
        <f>ROUND(+Pharmacy!E92*2080,0)</f>
        <v>0</v>
      </c>
      <c r="E97" s="6">
        <f>ROUND(+Pharmacy!V92,0)</f>
        <v>0</v>
      </c>
      <c r="F97" s="7" t="str">
        <f t="shared" si="3"/>
        <v/>
      </c>
      <c r="G97" s="6">
        <f>ROUND(+Pharmacy!E194*2080,0)</f>
        <v>13520</v>
      </c>
      <c r="H97" s="6">
        <f>ROUND(+Pharmacy!V194,0)</f>
        <v>12549</v>
      </c>
      <c r="I97" s="7">
        <f t="shared" si="4"/>
        <v>1.08</v>
      </c>
      <c r="J97" s="7"/>
      <c r="K97" s="8" t="str">
        <f t="shared" si="5"/>
        <v/>
      </c>
    </row>
    <row r="98" spans="2:11" x14ac:dyDescent="0.2">
      <c r="B98">
        <f>+Pharmacy!A93</f>
        <v>206</v>
      </c>
      <c r="C98" t="str">
        <f>+Pharmacy!B93</f>
        <v>PEACEHEALTH UNITED GENERAL MEDICAL CENTER</v>
      </c>
      <c r="D98" s="6">
        <f>ROUND(+Pharmacy!E93*2080,0)</f>
        <v>13770</v>
      </c>
      <c r="E98" s="6">
        <f>ROUND(+Pharmacy!V93,0)</f>
        <v>3520</v>
      </c>
      <c r="F98" s="7">
        <f t="shared" si="3"/>
        <v>3.91</v>
      </c>
      <c r="G98" s="6">
        <f>ROUND(+Pharmacy!E195*2080,0)</f>
        <v>14414</v>
      </c>
      <c r="H98" s="6">
        <f>ROUND(+Pharmacy!V195,0)</f>
        <v>3615</v>
      </c>
      <c r="I98" s="7">
        <f t="shared" si="4"/>
        <v>3.99</v>
      </c>
      <c r="J98" s="7"/>
      <c r="K98" s="8">
        <f t="shared" si="5"/>
        <v>2.0500000000000001E-2</v>
      </c>
    </row>
    <row r="99" spans="2:11" x14ac:dyDescent="0.2">
      <c r="B99">
        <f>+Pharmacy!A94</f>
        <v>207</v>
      </c>
      <c r="C99" t="str">
        <f>+Pharmacy!B94</f>
        <v>SKAGIT VALLEY HOSPITAL</v>
      </c>
      <c r="D99" s="6">
        <f>ROUND(+Pharmacy!E94*2080,0)</f>
        <v>81286</v>
      </c>
      <c r="E99" s="6">
        <f>ROUND(+Pharmacy!V94,0)</f>
        <v>21062</v>
      </c>
      <c r="F99" s="7">
        <f t="shared" si="3"/>
        <v>3.86</v>
      </c>
      <c r="G99" s="6">
        <f>ROUND(+Pharmacy!E196*2080,0)</f>
        <v>84947</v>
      </c>
      <c r="H99" s="6">
        <f>ROUND(+Pharmacy!V196,0)</f>
        <v>20806</v>
      </c>
      <c r="I99" s="7">
        <f t="shared" si="4"/>
        <v>4.08</v>
      </c>
      <c r="J99" s="7"/>
      <c r="K99" s="8">
        <f t="shared" si="5"/>
        <v>5.7000000000000002E-2</v>
      </c>
    </row>
    <row r="100" spans="2:11" x14ac:dyDescent="0.2">
      <c r="B100">
        <f>+Pharmacy!A95</f>
        <v>208</v>
      </c>
      <c r="C100" t="str">
        <f>+Pharmacy!B95</f>
        <v>LEGACY SALMON CREEK HOSPITAL</v>
      </c>
      <c r="D100" s="6">
        <f>ROUND(+Pharmacy!E95*2080,0)</f>
        <v>61984</v>
      </c>
      <c r="E100" s="6">
        <f>ROUND(+Pharmacy!V95,0)</f>
        <v>18153</v>
      </c>
      <c r="F100" s="7">
        <f t="shared" si="3"/>
        <v>3.41</v>
      </c>
      <c r="G100" s="6">
        <f>ROUND(+Pharmacy!E197*2080,0)</f>
        <v>65603</v>
      </c>
      <c r="H100" s="6">
        <f>ROUND(+Pharmacy!V197,0)</f>
        <v>18334</v>
      </c>
      <c r="I100" s="7">
        <f t="shared" si="4"/>
        <v>3.58</v>
      </c>
      <c r="J100" s="7"/>
      <c r="K100" s="8">
        <f t="shared" si="5"/>
        <v>4.99E-2</v>
      </c>
    </row>
    <row r="101" spans="2:11" x14ac:dyDescent="0.2">
      <c r="B101">
        <f>+Pharmacy!A96</f>
        <v>209</v>
      </c>
      <c r="C101" t="str">
        <f>+Pharmacy!B96</f>
        <v>ST ANTHONY HOSPITAL</v>
      </c>
      <c r="D101" s="6">
        <f>ROUND(+Pharmacy!E96*2080,0)</f>
        <v>35173</v>
      </c>
      <c r="E101" s="6">
        <f>ROUND(+Pharmacy!V96,0)</f>
        <v>9478</v>
      </c>
      <c r="F101" s="7">
        <f t="shared" si="3"/>
        <v>3.71</v>
      </c>
      <c r="G101" s="6">
        <f>ROUND(+Pharmacy!E198*2080,0)</f>
        <v>39166</v>
      </c>
      <c r="H101" s="6">
        <f>ROUND(+Pharmacy!V198,0)</f>
        <v>9231</v>
      </c>
      <c r="I101" s="7">
        <f t="shared" si="4"/>
        <v>4.24</v>
      </c>
      <c r="J101" s="7"/>
      <c r="K101" s="8">
        <f t="shared" si="5"/>
        <v>0.1429</v>
      </c>
    </row>
    <row r="102" spans="2:11" x14ac:dyDescent="0.2">
      <c r="B102">
        <f>+Pharmacy!A97</f>
        <v>210</v>
      </c>
      <c r="C102" t="str">
        <f>+Pharmacy!B97</f>
        <v>SWEDISH MEDICAL CENTER - ISSAQUAH CAMPUS</v>
      </c>
      <c r="D102" s="6">
        <f>ROUND(+Pharmacy!E97*2080,0)</f>
        <v>490880</v>
      </c>
      <c r="E102" s="6">
        <f>ROUND(+Pharmacy!V97,0)</f>
        <v>10561</v>
      </c>
      <c r="F102" s="7">
        <f t="shared" si="3"/>
        <v>46.48</v>
      </c>
      <c r="G102" s="6">
        <f>ROUND(+Pharmacy!E199*2080,0)</f>
        <v>42120</v>
      </c>
      <c r="H102" s="6">
        <f>ROUND(+Pharmacy!V199,0)</f>
        <v>12277</v>
      </c>
      <c r="I102" s="7">
        <f t="shared" si="4"/>
        <v>3.43</v>
      </c>
      <c r="J102" s="7"/>
      <c r="K102" s="8">
        <f t="shared" si="5"/>
        <v>-0.92620000000000002</v>
      </c>
    </row>
    <row r="103" spans="2:11" x14ac:dyDescent="0.2">
      <c r="B103">
        <f>+Pharmacy!A98</f>
        <v>211</v>
      </c>
      <c r="C103" t="str">
        <f>+Pharmacy!B98</f>
        <v>PEACEHEALTH PEACE ISLAND MEDICAL CENTER</v>
      </c>
      <c r="D103" s="6">
        <f>ROUND(+Pharmacy!E98*2080,0)</f>
        <v>0</v>
      </c>
      <c r="E103" s="6">
        <f>ROUND(+Pharmacy!V98,0)</f>
        <v>0</v>
      </c>
      <c r="F103" s="7" t="str">
        <f t="shared" si="3"/>
        <v/>
      </c>
      <c r="G103" s="6">
        <f>ROUND(+Pharmacy!E200*2080,0)</f>
        <v>2205</v>
      </c>
      <c r="H103" s="6">
        <f>ROUND(+Pharmacy!V200,0)</f>
        <v>433</v>
      </c>
      <c r="I103" s="7">
        <f t="shared" si="4"/>
        <v>5.09</v>
      </c>
      <c r="J103" s="7"/>
      <c r="K103" s="8" t="str">
        <f t="shared" si="5"/>
        <v/>
      </c>
    </row>
    <row r="104" spans="2:11" x14ac:dyDescent="0.2">
      <c r="B104">
        <f>+Pharmacy!A99</f>
        <v>904</v>
      </c>
      <c r="C104" t="str">
        <f>+Pharmacy!B99</f>
        <v>BHC FAIRFAX HOSPITAL</v>
      </c>
      <c r="D104" s="6">
        <f>ROUND(+Pharmacy!E99*2080,0)</f>
        <v>4722</v>
      </c>
      <c r="E104" s="6">
        <f>ROUND(+Pharmacy!V99,0)</f>
        <v>2399</v>
      </c>
      <c r="F104" s="7">
        <f t="shared" si="3"/>
        <v>1.97</v>
      </c>
      <c r="G104" s="6">
        <f>ROUND(+Pharmacy!E201*2080,0)</f>
        <v>5782</v>
      </c>
      <c r="H104" s="6">
        <f>ROUND(+Pharmacy!V201,0)</f>
        <v>2354</v>
      </c>
      <c r="I104" s="7">
        <f t="shared" si="4"/>
        <v>2.46</v>
      </c>
      <c r="J104" s="7"/>
      <c r="K104" s="8">
        <f t="shared" si="5"/>
        <v>0.2487</v>
      </c>
    </row>
    <row r="105" spans="2:11" x14ac:dyDescent="0.2">
      <c r="B105">
        <f>+Pharmacy!A100</f>
        <v>915</v>
      </c>
      <c r="C105" t="str">
        <f>+Pharmacy!B100</f>
        <v>LOURDES COUNSELING CENTER</v>
      </c>
      <c r="D105" s="6">
        <f>ROUND(+Pharmacy!E100*2080,0)</f>
        <v>0</v>
      </c>
      <c r="E105" s="6">
        <f>ROUND(+Pharmacy!V100,0)</f>
        <v>846</v>
      </c>
      <c r="F105" s="7" t="str">
        <f t="shared" si="3"/>
        <v/>
      </c>
      <c r="G105" s="6">
        <f>ROUND(+Pharmacy!E202*2080,0)</f>
        <v>0</v>
      </c>
      <c r="H105" s="6">
        <f>ROUND(+Pharmacy!V202,0)</f>
        <v>744</v>
      </c>
      <c r="I105" s="7" t="str">
        <f t="shared" si="4"/>
        <v/>
      </c>
      <c r="J105" s="7"/>
      <c r="K105" s="8" t="str">
        <f t="shared" si="5"/>
        <v/>
      </c>
    </row>
    <row r="106" spans="2:11" x14ac:dyDescent="0.2">
      <c r="B106">
        <f>+Pharmacy!A101</f>
        <v>919</v>
      </c>
      <c r="C106" t="str">
        <f>+Pharmacy!B101</f>
        <v>NAVOS</v>
      </c>
      <c r="D106" s="6">
        <f>ROUND(+Pharmacy!E101*2080,0)</f>
        <v>3141</v>
      </c>
      <c r="E106" s="6">
        <f>ROUND(+Pharmacy!V101,0)</f>
        <v>962</v>
      </c>
      <c r="F106" s="7">
        <f t="shared" si="3"/>
        <v>3.27</v>
      </c>
      <c r="G106" s="6">
        <f>ROUND(+Pharmacy!E203*2080,0)</f>
        <v>3619</v>
      </c>
      <c r="H106" s="6">
        <f>ROUND(+Pharmacy!V203,0)</f>
        <v>1090</v>
      </c>
      <c r="I106" s="7">
        <f t="shared" si="4"/>
        <v>3.32</v>
      </c>
      <c r="J106" s="7"/>
      <c r="K106" s="8">
        <f t="shared" si="5"/>
        <v>1.5299999999999999E-2</v>
      </c>
    </row>
    <row r="107" spans="2:11" x14ac:dyDescent="0.2">
      <c r="B107">
        <f>+Pharmacy!A102</f>
        <v>921</v>
      </c>
      <c r="C107" t="str">
        <f>+Pharmacy!B102</f>
        <v>Cascade Behavioral Health</v>
      </c>
      <c r="D107" s="6">
        <f>ROUND(+Pharmacy!E102*2080,0)</f>
        <v>0</v>
      </c>
      <c r="E107" s="6">
        <f>ROUND(+Pharmacy!V102,0)</f>
        <v>0</v>
      </c>
      <c r="F107" s="7" t="str">
        <f t="shared" si="3"/>
        <v/>
      </c>
      <c r="G107" s="6">
        <f>ROUND(+Pharmacy!E204*2080,0)</f>
        <v>0</v>
      </c>
      <c r="H107" s="6">
        <f>ROUND(+Pharmacy!V204,0)</f>
        <v>93</v>
      </c>
      <c r="I107" s="7" t="str">
        <f t="shared" si="4"/>
        <v/>
      </c>
      <c r="J107" s="7"/>
      <c r="K107" s="8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303"/>
  <sheetViews>
    <sheetView topLeftCell="G86" zoomScale="75" workbookViewId="0">
      <selection activeCell="V107" sqref="V107:V204"/>
    </sheetView>
  </sheetViews>
  <sheetFormatPr defaultColWidth="9" defaultRowHeight="13.2" x14ac:dyDescent="0.25"/>
  <cols>
    <col min="1" max="1" width="6.109375" style="10" bestFit="1" customWidth="1"/>
    <col min="2" max="2" width="40.44140625" style="10" bestFit="1" customWidth="1"/>
    <col min="3" max="3" width="8.109375" style="10" bestFit="1" customWidth="1"/>
    <col min="4" max="4" width="5.6640625" style="10" bestFit="1" customWidth="1"/>
    <col min="5" max="5" width="6.6640625" style="10" bestFit="1" customWidth="1"/>
    <col min="6" max="6" width="9.21875" style="10" bestFit="1" customWidth="1"/>
    <col min="7" max="7" width="11.88671875" style="10" bestFit="1" customWidth="1"/>
    <col min="8" max="8" width="10.88671875" style="10" bestFit="1" customWidth="1"/>
    <col min="9" max="9" width="8.88671875" style="10" bestFit="1" customWidth="1"/>
    <col min="10" max="10" width="11.88671875" style="10" bestFit="1" customWidth="1"/>
    <col min="11" max="11" width="7.88671875" style="10" bestFit="1" customWidth="1"/>
    <col min="12" max="12" width="10.88671875" style="10" bestFit="1" customWidth="1"/>
    <col min="13" max="14" width="8.88671875" style="10" bestFit="1" customWidth="1"/>
    <col min="15" max="15" width="11" style="10" bestFit="1" customWidth="1"/>
    <col min="16" max="16" width="10.88671875" style="10" bestFit="1" customWidth="1"/>
    <col min="17" max="18" width="11.88671875" style="10" bestFit="1" customWidth="1"/>
    <col min="19" max="19" width="13" style="10" bestFit="1" customWidth="1"/>
    <col min="20" max="20" width="11.88671875" style="10" bestFit="1" customWidth="1"/>
    <col min="21" max="21" width="9" style="10"/>
    <col min="22" max="22" width="8" style="10" bestFit="1" customWidth="1"/>
    <col min="23" max="23" width="6" style="10" customWidth="1"/>
    <col min="24" max="27" width="9" style="10"/>
    <col min="28" max="28" width="9.109375" style="10" bestFit="1" customWidth="1"/>
    <col min="29" max="29" width="11.88671875" style="10" bestFit="1" customWidth="1"/>
    <col min="30" max="30" width="10.88671875" style="10" bestFit="1" customWidth="1"/>
    <col min="31" max="31" width="9.109375" style="10" bestFit="1" customWidth="1"/>
    <col min="32" max="32" width="10.88671875" style="10" bestFit="1" customWidth="1"/>
    <col min="33" max="33" width="9.109375" style="10" bestFit="1" customWidth="1"/>
    <col min="34" max="38" width="10.88671875" style="10" bestFit="1" customWidth="1"/>
    <col min="39" max="42" width="11.88671875" style="10" bestFit="1" customWidth="1"/>
    <col min="43" max="16384" width="9" style="10"/>
  </cols>
  <sheetData>
    <row r="1" spans="1:40" x14ac:dyDescent="0.25">
      <c r="V1" s="9" t="s">
        <v>68</v>
      </c>
    </row>
    <row r="2" spans="1:40" x14ac:dyDescent="0.25">
      <c r="V2" s="9" t="s">
        <v>69</v>
      </c>
    </row>
    <row r="3" spans="1:40" x14ac:dyDescent="0.25">
      <c r="V3" s="9" t="s">
        <v>70</v>
      </c>
    </row>
    <row r="4" spans="1:40" x14ac:dyDescent="0.25">
      <c r="A4" s="11" t="s">
        <v>40</v>
      </c>
      <c r="B4" s="11" t="s">
        <v>49</v>
      </c>
      <c r="C4" s="11" t="s">
        <v>50</v>
      </c>
      <c r="D4" s="11" t="s">
        <v>51</v>
      </c>
      <c r="E4" s="11" t="s">
        <v>52</v>
      </c>
      <c r="F4" s="11" t="s">
        <v>53</v>
      </c>
      <c r="G4" s="11" t="s">
        <v>54</v>
      </c>
      <c r="H4" s="11" t="s">
        <v>55</v>
      </c>
      <c r="I4" s="11" t="s">
        <v>56</v>
      </c>
      <c r="J4" s="11" t="s">
        <v>57</v>
      </c>
      <c r="K4" s="11" t="s">
        <v>58</v>
      </c>
      <c r="L4" s="11" t="s">
        <v>59</v>
      </c>
      <c r="M4" s="11" t="s">
        <v>60</v>
      </c>
      <c r="N4" s="11" t="s">
        <v>61</v>
      </c>
      <c r="O4" s="11" t="s">
        <v>62</v>
      </c>
      <c r="P4" s="11" t="s">
        <v>63</v>
      </c>
      <c r="Q4" s="11" t="s">
        <v>64</v>
      </c>
      <c r="R4" s="11" t="s">
        <v>65</v>
      </c>
      <c r="S4" s="11" t="s">
        <v>66</v>
      </c>
      <c r="T4" s="11" t="s">
        <v>67</v>
      </c>
      <c r="U4" s="11"/>
      <c r="V4" s="12" t="s">
        <v>71</v>
      </c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</row>
    <row r="5" spans="1:40" x14ac:dyDescent="0.25">
      <c r="A5">
        <v>1</v>
      </c>
      <c r="B5" t="s">
        <v>130</v>
      </c>
      <c r="C5" s="10">
        <v>7170</v>
      </c>
      <c r="D5" s="10">
        <v>2012</v>
      </c>
      <c r="E5" s="41">
        <v>114.87</v>
      </c>
      <c r="F5" s="41">
        <v>0</v>
      </c>
      <c r="G5" s="41">
        <v>11269714</v>
      </c>
      <c r="H5" s="41">
        <v>38261</v>
      </c>
      <c r="I5" s="41">
        <v>264542</v>
      </c>
      <c r="J5" s="41">
        <v>53690302</v>
      </c>
      <c r="K5" s="41">
        <v>9865</v>
      </c>
      <c r="L5" s="41">
        <v>379922</v>
      </c>
      <c r="M5" s="41">
        <v>825072</v>
      </c>
      <c r="N5" s="41">
        <v>153509</v>
      </c>
      <c r="O5" s="41">
        <v>83188</v>
      </c>
      <c r="P5" s="41">
        <v>10010056</v>
      </c>
      <c r="Q5" s="41">
        <v>56704319</v>
      </c>
      <c r="R5" s="41">
        <v>50669187</v>
      </c>
      <c r="S5" s="41">
        <v>514318732</v>
      </c>
      <c r="T5" s="41">
        <v>191387766</v>
      </c>
      <c r="V5">
        <v>69385</v>
      </c>
      <c r="W5" s="35"/>
      <c r="X5" s="36"/>
      <c r="Y5" s="16"/>
      <c r="Z5" s="28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</row>
    <row r="6" spans="1:40" x14ac:dyDescent="0.25">
      <c r="A6">
        <v>3</v>
      </c>
      <c r="B6" t="s">
        <v>131</v>
      </c>
      <c r="C6" s="10">
        <v>7170</v>
      </c>
      <c r="D6" s="10">
        <v>2012</v>
      </c>
      <c r="E6" s="41">
        <v>28</v>
      </c>
      <c r="F6" s="41">
        <v>0</v>
      </c>
      <c r="G6" s="41">
        <v>2931019</v>
      </c>
      <c r="H6" s="41">
        <v>1090700</v>
      </c>
      <c r="I6" s="41">
        <v>28451</v>
      </c>
      <c r="J6" s="41">
        <v>7951726</v>
      </c>
      <c r="K6" s="41">
        <v>769</v>
      </c>
      <c r="L6" s="41">
        <v>105592</v>
      </c>
      <c r="M6" s="41">
        <v>288359</v>
      </c>
      <c r="N6" s="41">
        <v>370786</v>
      </c>
      <c r="O6" s="41">
        <v>13850</v>
      </c>
      <c r="P6" s="41">
        <v>917493</v>
      </c>
      <c r="Q6" s="41">
        <v>11863759</v>
      </c>
      <c r="R6" s="41">
        <v>7906122</v>
      </c>
      <c r="S6" s="41">
        <v>97192754</v>
      </c>
      <c r="T6" s="41">
        <v>79172482</v>
      </c>
      <c r="V6">
        <v>24129</v>
      </c>
      <c r="W6" s="40"/>
      <c r="X6" s="36"/>
      <c r="Y6" s="16"/>
      <c r="Z6" s="28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</row>
    <row r="7" spans="1:40" x14ac:dyDescent="0.25">
      <c r="A7">
        <v>8</v>
      </c>
      <c r="B7" t="s">
        <v>132</v>
      </c>
      <c r="C7" s="10">
        <v>7170</v>
      </c>
      <c r="D7" s="10">
        <v>2012</v>
      </c>
      <c r="E7" s="41">
        <v>1</v>
      </c>
      <c r="F7" s="41">
        <v>0</v>
      </c>
      <c r="G7" s="41">
        <v>75960</v>
      </c>
      <c r="H7" s="41">
        <v>6217</v>
      </c>
      <c r="I7" s="41">
        <v>0</v>
      </c>
      <c r="J7" s="41">
        <v>94704</v>
      </c>
      <c r="K7" s="41">
        <v>0</v>
      </c>
      <c r="L7" s="41">
        <v>75273</v>
      </c>
      <c r="M7" s="41">
        <v>9697</v>
      </c>
      <c r="N7" s="41">
        <v>0</v>
      </c>
      <c r="O7" s="41">
        <v>121</v>
      </c>
      <c r="P7" s="41">
        <v>0</v>
      </c>
      <c r="Q7" s="41">
        <v>261972</v>
      </c>
      <c r="R7" s="41">
        <v>146064</v>
      </c>
      <c r="S7" s="41">
        <v>1257582</v>
      </c>
      <c r="T7" s="41">
        <v>451987</v>
      </c>
      <c r="V7">
        <v>1777</v>
      </c>
      <c r="W7" s="37"/>
      <c r="X7" s="38"/>
      <c r="Y7" s="16"/>
      <c r="Z7" s="17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</row>
    <row r="8" spans="1:40" x14ac:dyDescent="0.25">
      <c r="A8">
        <v>10</v>
      </c>
      <c r="B8" t="s">
        <v>102</v>
      </c>
      <c r="C8" s="10">
        <v>7170</v>
      </c>
      <c r="D8" s="10">
        <v>2012</v>
      </c>
      <c r="E8" s="41">
        <v>67.19</v>
      </c>
      <c r="F8" s="41">
        <v>0</v>
      </c>
      <c r="G8" s="41">
        <v>6251254</v>
      </c>
      <c r="H8" s="41">
        <v>1222827</v>
      </c>
      <c r="I8" s="41">
        <v>74988</v>
      </c>
      <c r="J8" s="41">
        <v>11700618</v>
      </c>
      <c r="K8" s="41">
        <v>12073</v>
      </c>
      <c r="L8" s="41">
        <v>432484</v>
      </c>
      <c r="M8" s="41">
        <v>17449</v>
      </c>
      <c r="N8" s="41">
        <v>401790</v>
      </c>
      <c r="O8" s="41">
        <v>455305</v>
      </c>
      <c r="P8" s="41">
        <v>251925</v>
      </c>
      <c r="Q8" s="41">
        <v>20316863</v>
      </c>
      <c r="R8" s="41">
        <v>3571918</v>
      </c>
      <c r="S8" s="41">
        <v>38589591</v>
      </c>
      <c r="T8" s="41">
        <v>34500007</v>
      </c>
      <c r="V8">
        <v>72231</v>
      </c>
      <c r="W8" s="37"/>
      <c r="X8" s="36"/>
      <c r="Y8" s="16"/>
      <c r="Z8" s="28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</row>
    <row r="9" spans="1:40" x14ac:dyDescent="0.25">
      <c r="A9">
        <v>14</v>
      </c>
      <c r="B9" t="s">
        <v>125</v>
      </c>
      <c r="C9" s="10">
        <v>7170</v>
      </c>
      <c r="D9" s="10">
        <v>2012</v>
      </c>
      <c r="E9" s="41">
        <v>119.89</v>
      </c>
      <c r="F9" s="41">
        <v>0</v>
      </c>
      <c r="G9" s="41">
        <v>10535722</v>
      </c>
      <c r="H9" s="41">
        <v>2850199</v>
      </c>
      <c r="I9" s="41">
        <v>0</v>
      </c>
      <c r="J9" s="41">
        <v>31269721</v>
      </c>
      <c r="K9" s="41">
        <v>328</v>
      </c>
      <c r="L9" s="41">
        <v>308643</v>
      </c>
      <c r="M9" s="41">
        <v>50</v>
      </c>
      <c r="N9" s="41">
        <v>520737</v>
      </c>
      <c r="O9" s="41">
        <v>67131</v>
      </c>
      <c r="P9" s="41">
        <v>0</v>
      </c>
      <c r="Q9" s="41">
        <v>45552531</v>
      </c>
      <c r="R9" s="41">
        <v>53866816</v>
      </c>
      <c r="S9" s="41">
        <v>204835849</v>
      </c>
      <c r="T9" s="41">
        <v>149183901</v>
      </c>
      <c r="V9">
        <v>30610</v>
      </c>
      <c r="W9" s="37"/>
      <c r="X9" s="36"/>
      <c r="Y9" s="16"/>
      <c r="Z9" s="28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</row>
    <row r="10" spans="1:40" x14ac:dyDescent="0.25">
      <c r="A10">
        <v>20</v>
      </c>
      <c r="B10" t="s">
        <v>133</v>
      </c>
      <c r="C10" s="10">
        <v>7170</v>
      </c>
      <c r="D10" s="10">
        <v>2012</v>
      </c>
      <c r="E10" s="41">
        <v>0</v>
      </c>
      <c r="F10" s="41">
        <v>0</v>
      </c>
      <c r="G10" s="41">
        <v>0</v>
      </c>
      <c r="H10" s="41">
        <v>0</v>
      </c>
      <c r="I10" s="41">
        <v>0</v>
      </c>
      <c r="J10" s="41">
        <v>0</v>
      </c>
      <c r="K10" s="41">
        <v>0</v>
      </c>
      <c r="L10" s="41">
        <v>0</v>
      </c>
      <c r="M10" s="41">
        <v>0</v>
      </c>
      <c r="N10" s="41">
        <v>0</v>
      </c>
      <c r="O10" s="41">
        <v>0</v>
      </c>
      <c r="P10" s="41">
        <v>0</v>
      </c>
      <c r="Q10" s="41">
        <v>0</v>
      </c>
      <c r="R10" s="41">
        <v>0</v>
      </c>
      <c r="S10" s="41">
        <v>0</v>
      </c>
      <c r="T10" s="41">
        <v>0</v>
      </c>
      <c r="V10">
        <v>1260</v>
      </c>
      <c r="W10" s="35"/>
      <c r="X10" s="36"/>
      <c r="Y10" s="16"/>
      <c r="Z10" s="28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</row>
    <row r="11" spans="1:40" x14ac:dyDescent="0.25">
      <c r="A11">
        <v>21</v>
      </c>
      <c r="B11" t="s">
        <v>134</v>
      </c>
      <c r="C11" s="10">
        <v>7170</v>
      </c>
      <c r="D11" s="10">
        <v>2012</v>
      </c>
      <c r="E11" s="41">
        <v>1.79</v>
      </c>
      <c r="F11" s="41">
        <v>0</v>
      </c>
      <c r="G11" s="41">
        <v>147319</v>
      </c>
      <c r="H11" s="41">
        <v>29304</v>
      </c>
      <c r="I11" s="41">
        <v>126992</v>
      </c>
      <c r="J11" s="41">
        <v>470069</v>
      </c>
      <c r="K11" s="41">
        <v>134</v>
      </c>
      <c r="L11" s="41">
        <v>14633</v>
      </c>
      <c r="M11" s="41">
        <v>0</v>
      </c>
      <c r="N11" s="41">
        <v>4251</v>
      </c>
      <c r="O11" s="41">
        <v>1790</v>
      </c>
      <c r="P11" s="41">
        <v>0</v>
      </c>
      <c r="Q11" s="41">
        <v>794492</v>
      </c>
      <c r="R11" s="41">
        <v>339122</v>
      </c>
      <c r="S11" s="41">
        <v>2333543</v>
      </c>
      <c r="T11" s="41">
        <v>1042728</v>
      </c>
      <c r="V11">
        <v>1991</v>
      </c>
      <c r="W11" s="39"/>
      <c r="X11" s="36"/>
      <c r="Y11" s="16"/>
      <c r="Z11" s="28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</row>
    <row r="12" spans="1:40" x14ac:dyDescent="0.25">
      <c r="A12">
        <v>22</v>
      </c>
      <c r="B12" t="s">
        <v>90</v>
      </c>
      <c r="C12" s="10">
        <v>7170</v>
      </c>
      <c r="D12" s="10">
        <v>2012</v>
      </c>
      <c r="E12" s="41">
        <v>8.09</v>
      </c>
      <c r="F12" s="41">
        <v>0</v>
      </c>
      <c r="G12" s="41">
        <v>758597</v>
      </c>
      <c r="H12" s="41">
        <v>211646</v>
      </c>
      <c r="I12" s="41">
        <v>0</v>
      </c>
      <c r="J12" s="41">
        <v>914410</v>
      </c>
      <c r="K12" s="41">
        <v>140</v>
      </c>
      <c r="L12" s="41">
        <v>38687</v>
      </c>
      <c r="M12" s="41">
        <v>166011</v>
      </c>
      <c r="N12" s="41">
        <v>24311</v>
      </c>
      <c r="O12" s="41">
        <v>16893</v>
      </c>
      <c r="P12" s="41">
        <v>59542</v>
      </c>
      <c r="Q12" s="41">
        <v>2071153</v>
      </c>
      <c r="R12" s="41">
        <v>1034606</v>
      </c>
      <c r="S12" s="41">
        <v>11042702</v>
      </c>
      <c r="T12" s="41">
        <v>5338613</v>
      </c>
      <c r="V12">
        <v>5695</v>
      </c>
      <c r="W12" s="35"/>
      <c r="X12" s="36"/>
      <c r="Y12" s="16"/>
      <c r="Z12" s="28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</row>
    <row r="13" spans="1:40" x14ac:dyDescent="0.25">
      <c r="A13">
        <v>23</v>
      </c>
      <c r="B13" t="s">
        <v>135</v>
      </c>
      <c r="C13" s="10">
        <v>7170</v>
      </c>
      <c r="D13" s="10">
        <v>2012</v>
      </c>
      <c r="E13" s="41">
        <v>2.06</v>
      </c>
      <c r="F13" s="41">
        <v>0</v>
      </c>
      <c r="G13" s="41">
        <v>154440</v>
      </c>
      <c r="H13" s="41">
        <v>37277</v>
      </c>
      <c r="I13" s="41">
        <v>0</v>
      </c>
      <c r="J13" s="41">
        <v>285404</v>
      </c>
      <c r="K13" s="41">
        <v>0</v>
      </c>
      <c r="L13" s="41">
        <v>21606</v>
      </c>
      <c r="M13" s="41">
        <v>0</v>
      </c>
      <c r="N13" s="41">
        <v>9322</v>
      </c>
      <c r="O13" s="41">
        <v>6100</v>
      </c>
      <c r="P13" s="41">
        <v>0</v>
      </c>
      <c r="Q13" s="41">
        <v>514149</v>
      </c>
      <c r="R13" s="41">
        <v>239546</v>
      </c>
      <c r="S13" s="41">
        <v>1395381</v>
      </c>
      <c r="T13" s="41">
        <v>376026</v>
      </c>
      <c r="V13">
        <v>875</v>
      </c>
      <c r="W13" s="35"/>
      <c r="X13" s="36"/>
      <c r="Y13" s="16"/>
      <c r="Z13" s="28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</row>
    <row r="14" spans="1:40" x14ac:dyDescent="0.25">
      <c r="A14">
        <v>26</v>
      </c>
      <c r="B14" t="s">
        <v>136</v>
      </c>
      <c r="C14" s="10">
        <v>7170</v>
      </c>
      <c r="D14" s="10">
        <v>2012</v>
      </c>
      <c r="E14" s="41">
        <v>34.35</v>
      </c>
      <c r="F14" s="41">
        <v>0</v>
      </c>
      <c r="G14" s="41">
        <v>2864197</v>
      </c>
      <c r="H14" s="41">
        <v>806713</v>
      </c>
      <c r="I14" s="41">
        <v>0</v>
      </c>
      <c r="J14" s="41">
        <v>9504805</v>
      </c>
      <c r="K14" s="41">
        <v>0</v>
      </c>
      <c r="L14" s="41">
        <v>2182911</v>
      </c>
      <c r="M14" s="41">
        <v>479998</v>
      </c>
      <c r="N14" s="41">
        <v>137091</v>
      </c>
      <c r="O14" s="41">
        <v>9962</v>
      </c>
      <c r="P14" s="41">
        <v>153376</v>
      </c>
      <c r="Q14" s="41">
        <v>15832301</v>
      </c>
      <c r="R14" s="41">
        <v>5688978</v>
      </c>
      <c r="S14" s="41">
        <v>44883214</v>
      </c>
      <c r="T14" s="41">
        <v>19003929</v>
      </c>
      <c r="V14">
        <v>22828</v>
      </c>
      <c r="W14" s="35"/>
      <c r="X14" s="36"/>
      <c r="Y14" s="16"/>
      <c r="Z14" s="28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</row>
    <row r="15" spans="1:40" x14ac:dyDescent="0.25">
      <c r="A15">
        <v>29</v>
      </c>
      <c r="B15" t="s">
        <v>85</v>
      </c>
      <c r="C15" s="10">
        <v>7170</v>
      </c>
      <c r="D15" s="10">
        <v>2012</v>
      </c>
      <c r="E15" s="41">
        <v>220.44</v>
      </c>
      <c r="F15" s="41">
        <v>0</v>
      </c>
      <c r="G15" s="41">
        <v>17239104</v>
      </c>
      <c r="H15" s="41">
        <v>5357120</v>
      </c>
      <c r="I15" s="41">
        <v>0</v>
      </c>
      <c r="J15" s="41">
        <v>40765257</v>
      </c>
      <c r="K15" s="41">
        <v>18031</v>
      </c>
      <c r="L15" s="41">
        <v>-5692</v>
      </c>
      <c r="M15" s="41">
        <v>1029889</v>
      </c>
      <c r="N15" s="41">
        <v>247809</v>
      </c>
      <c r="O15" s="41">
        <v>77165</v>
      </c>
      <c r="P15" s="41">
        <v>5062907</v>
      </c>
      <c r="Q15" s="41">
        <v>59665776</v>
      </c>
      <c r="R15" s="41">
        <v>29916204</v>
      </c>
      <c r="S15" s="41">
        <v>193748095</v>
      </c>
      <c r="T15" s="41">
        <v>115593858</v>
      </c>
      <c r="V15">
        <v>43704</v>
      </c>
      <c r="W15" s="35"/>
      <c r="X15" s="36"/>
      <c r="Y15" s="16"/>
      <c r="Z15" s="28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</row>
    <row r="16" spans="1:40" x14ac:dyDescent="0.25">
      <c r="A16">
        <v>32</v>
      </c>
      <c r="B16" t="s">
        <v>137</v>
      </c>
      <c r="C16" s="10">
        <v>7170</v>
      </c>
      <c r="D16" s="10">
        <v>2012</v>
      </c>
      <c r="E16" s="41">
        <v>106.12</v>
      </c>
      <c r="F16" s="41">
        <v>0</v>
      </c>
      <c r="G16" s="41">
        <v>8805422</v>
      </c>
      <c r="H16" s="41">
        <v>2098778</v>
      </c>
      <c r="I16" s="41">
        <v>8203</v>
      </c>
      <c r="J16" s="41">
        <v>16871435</v>
      </c>
      <c r="K16" s="41">
        <v>5803</v>
      </c>
      <c r="L16" s="41">
        <v>1081817</v>
      </c>
      <c r="M16" s="41">
        <v>1063955</v>
      </c>
      <c r="N16" s="41">
        <v>303824</v>
      </c>
      <c r="O16" s="41">
        <v>-59843</v>
      </c>
      <c r="P16" s="41">
        <v>5973767</v>
      </c>
      <c r="Q16" s="41">
        <v>24205627</v>
      </c>
      <c r="R16" s="41">
        <v>11290234</v>
      </c>
      <c r="S16" s="41">
        <v>289045379</v>
      </c>
      <c r="T16" s="41">
        <v>178465748</v>
      </c>
      <c r="V16">
        <v>45992</v>
      </c>
      <c r="W16" s="35"/>
      <c r="X16" s="36"/>
      <c r="Y16" s="16"/>
      <c r="Z16" s="28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</row>
    <row r="17" spans="1:40" x14ac:dyDescent="0.25">
      <c r="A17">
        <v>35</v>
      </c>
      <c r="B17" t="s">
        <v>138</v>
      </c>
      <c r="C17" s="10">
        <v>7170</v>
      </c>
      <c r="D17" s="10">
        <v>2012</v>
      </c>
      <c r="E17" s="41">
        <v>3.75</v>
      </c>
      <c r="F17" s="41">
        <v>0</v>
      </c>
      <c r="G17" s="41">
        <v>443834</v>
      </c>
      <c r="H17" s="41">
        <v>72163</v>
      </c>
      <c r="I17" s="41">
        <v>0</v>
      </c>
      <c r="J17" s="41">
        <v>881304</v>
      </c>
      <c r="K17" s="41">
        <v>220</v>
      </c>
      <c r="L17" s="41">
        <v>19078</v>
      </c>
      <c r="M17" s="41">
        <v>22158</v>
      </c>
      <c r="N17" s="41">
        <v>63549</v>
      </c>
      <c r="O17" s="41">
        <v>2777</v>
      </c>
      <c r="P17" s="41">
        <v>0</v>
      </c>
      <c r="Q17" s="41">
        <v>1505083</v>
      </c>
      <c r="R17" s="41">
        <v>734306</v>
      </c>
      <c r="S17" s="41">
        <v>7391502</v>
      </c>
      <c r="T17" s="41">
        <v>3434600</v>
      </c>
      <c r="V17">
        <v>3807</v>
      </c>
      <c r="W17" s="35"/>
      <c r="X17" s="36"/>
      <c r="Y17" s="16"/>
      <c r="Z17" s="28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</row>
    <row r="18" spans="1:40" x14ac:dyDescent="0.25">
      <c r="A18">
        <v>37</v>
      </c>
      <c r="B18" t="s">
        <v>139</v>
      </c>
      <c r="C18" s="10">
        <v>7170</v>
      </c>
      <c r="D18" s="10">
        <v>2012</v>
      </c>
      <c r="E18" s="41">
        <v>37.700000000000003</v>
      </c>
      <c r="F18" s="41">
        <v>0</v>
      </c>
      <c r="G18" s="41">
        <v>3004777</v>
      </c>
      <c r="H18" s="41">
        <v>818781</v>
      </c>
      <c r="I18" s="41">
        <v>0</v>
      </c>
      <c r="J18" s="41">
        <v>10891912</v>
      </c>
      <c r="K18" s="41">
        <v>0</v>
      </c>
      <c r="L18" s="41">
        <v>2272</v>
      </c>
      <c r="M18" s="41">
        <v>372601</v>
      </c>
      <c r="N18" s="41">
        <v>213656</v>
      </c>
      <c r="O18" s="41">
        <v>15651</v>
      </c>
      <c r="P18" s="41">
        <v>0</v>
      </c>
      <c r="Q18" s="41">
        <v>15319650</v>
      </c>
      <c r="R18" s="41">
        <v>7309857</v>
      </c>
      <c r="S18" s="41">
        <v>112701337</v>
      </c>
      <c r="T18" s="41">
        <v>77142332</v>
      </c>
      <c r="V18">
        <v>24589</v>
      </c>
      <c r="W18" s="39"/>
      <c r="X18" s="36"/>
      <c r="Y18" s="16"/>
      <c r="Z18" s="28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</row>
    <row r="19" spans="1:40" x14ac:dyDescent="0.25">
      <c r="A19">
        <v>38</v>
      </c>
      <c r="B19" t="s">
        <v>111</v>
      </c>
      <c r="C19" s="10">
        <v>7170</v>
      </c>
      <c r="D19" s="10">
        <v>2012</v>
      </c>
      <c r="E19" s="41">
        <v>16.260000000000002</v>
      </c>
      <c r="F19" s="41">
        <v>0</v>
      </c>
      <c r="G19" s="41">
        <v>1364882</v>
      </c>
      <c r="H19" s="41">
        <v>392343</v>
      </c>
      <c r="I19" s="41">
        <v>0</v>
      </c>
      <c r="J19" s="41">
        <v>8341498</v>
      </c>
      <c r="K19" s="41">
        <v>0</v>
      </c>
      <c r="L19" s="41">
        <v>681</v>
      </c>
      <c r="M19" s="41">
        <v>130</v>
      </c>
      <c r="N19" s="41">
        <v>52694</v>
      </c>
      <c r="O19" s="41">
        <v>42223</v>
      </c>
      <c r="P19" s="41">
        <v>22908</v>
      </c>
      <c r="Q19" s="41">
        <v>10171543</v>
      </c>
      <c r="R19" s="41">
        <v>2526117</v>
      </c>
      <c r="S19" s="41">
        <v>25529016</v>
      </c>
      <c r="T19" s="41">
        <v>7307098</v>
      </c>
      <c r="V19">
        <v>12477</v>
      </c>
      <c r="W19" s="35"/>
      <c r="X19" s="36"/>
      <c r="Y19" s="16"/>
      <c r="Z19" s="17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</row>
    <row r="20" spans="1:40" x14ac:dyDescent="0.25">
      <c r="A20">
        <v>39</v>
      </c>
      <c r="B20" t="s">
        <v>140</v>
      </c>
      <c r="C20" s="10">
        <v>7170</v>
      </c>
      <c r="D20" s="10">
        <v>2012</v>
      </c>
      <c r="E20" s="41">
        <v>16.98</v>
      </c>
      <c r="F20" s="41">
        <v>0</v>
      </c>
      <c r="G20" s="41">
        <v>1594900</v>
      </c>
      <c r="H20" s="41">
        <v>363462</v>
      </c>
      <c r="I20" s="41">
        <v>22360</v>
      </c>
      <c r="J20" s="41">
        <v>2769267</v>
      </c>
      <c r="K20" s="41">
        <v>0</v>
      </c>
      <c r="L20" s="41">
        <v>238752</v>
      </c>
      <c r="M20" s="41">
        <v>84630</v>
      </c>
      <c r="N20" s="41">
        <v>42294</v>
      </c>
      <c r="O20" s="41">
        <v>12439</v>
      </c>
      <c r="P20" s="41">
        <v>0</v>
      </c>
      <c r="Q20" s="41">
        <v>5128104</v>
      </c>
      <c r="R20" s="41">
        <v>1848737</v>
      </c>
      <c r="S20" s="41">
        <v>28149446</v>
      </c>
      <c r="T20" s="41">
        <v>17543015</v>
      </c>
      <c r="V20">
        <v>13397</v>
      </c>
      <c r="W20" s="40"/>
      <c r="X20" s="36"/>
      <c r="Y20" s="16"/>
      <c r="Z20" s="28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</row>
    <row r="21" spans="1:40" x14ac:dyDescent="0.25">
      <c r="A21">
        <v>43</v>
      </c>
      <c r="B21" t="s">
        <v>103</v>
      </c>
      <c r="C21" s="10">
        <v>7170</v>
      </c>
      <c r="D21" s="10">
        <v>2012</v>
      </c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V21"/>
      <c r="W21" s="35"/>
      <c r="X21" s="36"/>
      <c r="Y21" s="16"/>
      <c r="Z21" s="28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</row>
    <row r="22" spans="1:40" x14ac:dyDescent="0.25">
      <c r="A22">
        <v>45</v>
      </c>
      <c r="B22" t="s">
        <v>79</v>
      </c>
      <c r="C22" s="10">
        <v>7170</v>
      </c>
      <c r="D22" s="10">
        <v>2012</v>
      </c>
      <c r="E22" s="41">
        <v>0</v>
      </c>
      <c r="F22" s="41">
        <v>0</v>
      </c>
      <c r="G22" s="41">
        <v>0</v>
      </c>
      <c r="H22" s="41">
        <v>0</v>
      </c>
      <c r="I22" s="41">
        <v>145686</v>
      </c>
      <c r="J22" s="41">
        <v>94975</v>
      </c>
      <c r="K22" s="41">
        <v>0</v>
      </c>
      <c r="L22" s="41">
        <v>5309</v>
      </c>
      <c r="M22" s="41">
        <v>0</v>
      </c>
      <c r="N22" s="41">
        <v>1327</v>
      </c>
      <c r="O22" s="41">
        <v>1202</v>
      </c>
      <c r="P22" s="41">
        <v>0</v>
      </c>
      <c r="Q22" s="41">
        <v>248499</v>
      </c>
      <c r="R22" s="41">
        <v>82850</v>
      </c>
      <c r="S22" s="41">
        <v>559180</v>
      </c>
      <c r="T22" s="41">
        <v>405936</v>
      </c>
      <c r="V22">
        <v>1016</v>
      </c>
      <c r="W22" s="35"/>
      <c r="X22" s="36"/>
      <c r="Y22" s="16"/>
      <c r="Z22" s="17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</row>
    <row r="23" spans="1:40" x14ac:dyDescent="0.25">
      <c r="A23">
        <v>46</v>
      </c>
      <c r="B23" t="s">
        <v>141</v>
      </c>
      <c r="C23" s="10">
        <v>7170</v>
      </c>
      <c r="D23" s="10">
        <v>2012</v>
      </c>
      <c r="E23" s="41">
        <v>1.37</v>
      </c>
      <c r="F23" s="41">
        <v>0</v>
      </c>
      <c r="G23" s="41">
        <v>64472</v>
      </c>
      <c r="H23" s="41">
        <v>14842</v>
      </c>
      <c r="I23" s="41">
        <v>0</v>
      </c>
      <c r="J23" s="41">
        <v>300598</v>
      </c>
      <c r="K23" s="41">
        <v>68</v>
      </c>
      <c r="L23" s="41">
        <v>181771</v>
      </c>
      <c r="M23" s="41">
        <v>47952</v>
      </c>
      <c r="N23" s="41">
        <v>5431</v>
      </c>
      <c r="O23" s="41">
        <v>545</v>
      </c>
      <c r="P23" s="41">
        <v>0</v>
      </c>
      <c r="Q23" s="41">
        <v>615679</v>
      </c>
      <c r="R23" s="41">
        <v>178482</v>
      </c>
      <c r="S23" s="41">
        <v>1448850</v>
      </c>
      <c r="T23" s="41">
        <v>557382</v>
      </c>
      <c r="V23">
        <v>2055</v>
      </c>
      <c r="W23" s="40"/>
      <c r="X23" s="36"/>
      <c r="Y23" s="16"/>
      <c r="Z23" s="28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</row>
    <row r="24" spans="1:40" x14ac:dyDescent="0.25">
      <c r="A24">
        <v>50</v>
      </c>
      <c r="B24" t="s">
        <v>142</v>
      </c>
      <c r="C24" s="10">
        <v>7170</v>
      </c>
      <c r="D24" s="10">
        <v>2012</v>
      </c>
      <c r="E24" s="41">
        <v>19.850000000000001</v>
      </c>
      <c r="F24" s="41">
        <v>0</v>
      </c>
      <c r="G24" s="41">
        <v>1692861</v>
      </c>
      <c r="H24" s="41">
        <v>505790</v>
      </c>
      <c r="I24" s="41">
        <v>0</v>
      </c>
      <c r="J24" s="41">
        <v>10335462</v>
      </c>
      <c r="K24" s="41">
        <v>0</v>
      </c>
      <c r="L24" s="41">
        <v>52915</v>
      </c>
      <c r="M24" s="41">
        <v>0</v>
      </c>
      <c r="N24" s="41">
        <v>85794</v>
      </c>
      <c r="O24" s="41">
        <v>30933</v>
      </c>
      <c r="P24" s="41">
        <v>30307</v>
      </c>
      <c r="Q24" s="41">
        <v>12673448</v>
      </c>
      <c r="R24" s="41">
        <v>6144475</v>
      </c>
      <c r="S24" s="41">
        <v>54856223</v>
      </c>
      <c r="T24" s="41">
        <v>10373638</v>
      </c>
      <c r="V24">
        <v>23451</v>
      </c>
      <c r="W24" s="37"/>
      <c r="X24" s="36"/>
      <c r="Y24" s="16"/>
      <c r="Z24" s="28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</row>
    <row r="25" spans="1:40" x14ac:dyDescent="0.25">
      <c r="A25">
        <v>54</v>
      </c>
      <c r="B25" t="s">
        <v>82</v>
      </c>
      <c r="C25" s="10">
        <v>7170</v>
      </c>
      <c r="D25" s="10">
        <v>2012</v>
      </c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V25"/>
      <c r="W25" s="39"/>
      <c r="X25" s="36"/>
      <c r="Y25" s="16"/>
      <c r="Z25" s="28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</row>
    <row r="26" spans="1:40" x14ac:dyDescent="0.25">
      <c r="A26">
        <v>56</v>
      </c>
      <c r="B26" t="s">
        <v>106</v>
      </c>
      <c r="C26" s="10">
        <v>7170</v>
      </c>
      <c r="D26" s="10">
        <v>2012</v>
      </c>
      <c r="E26" s="41">
        <v>0</v>
      </c>
      <c r="F26" s="41">
        <v>0</v>
      </c>
      <c r="G26" s="41">
        <v>0</v>
      </c>
      <c r="H26" s="41">
        <v>0</v>
      </c>
      <c r="I26" s="41">
        <v>36182</v>
      </c>
      <c r="J26" s="41">
        <v>248495</v>
      </c>
      <c r="K26" s="41">
        <v>0</v>
      </c>
      <c r="L26" s="41">
        <v>14051</v>
      </c>
      <c r="M26" s="41">
        <v>0</v>
      </c>
      <c r="N26" s="41">
        <v>2803</v>
      </c>
      <c r="O26" s="41">
        <v>0</v>
      </c>
      <c r="P26" s="41">
        <v>0</v>
      </c>
      <c r="Q26" s="41">
        <v>301531</v>
      </c>
      <c r="R26" s="41">
        <v>210517</v>
      </c>
      <c r="S26" s="41">
        <v>600331</v>
      </c>
      <c r="T26" s="41">
        <v>183076</v>
      </c>
      <c r="V26">
        <v>1945</v>
      </c>
      <c r="W26" s="39"/>
      <c r="X26" s="36"/>
      <c r="Y26" s="16"/>
      <c r="Z26" s="28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</row>
    <row r="27" spans="1:40" x14ac:dyDescent="0.25">
      <c r="A27">
        <v>58</v>
      </c>
      <c r="B27" t="s">
        <v>107</v>
      </c>
      <c r="C27" s="10">
        <v>7170</v>
      </c>
      <c r="D27" s="10">
        <v>2012</v>
      </c>
      <c r="E27" s="41">
        <v>63.13</v>
      </c>
      <c r="F27" s="41">
        <v>0</v>
      </c>
      <c r="G27" s="41">
        <v>4388132</v>
      </c>
      <c r="H27" s="41">
        <v>1156267</v>
      </c>
      <c r="I27" s="41">
        <v>0</v>
      </c>
      <c r="J27" s="41">
        <v>5519739</v>
      </c>
      <c r="K27" s="41">
        <v>244</v>
      </c>
      <c r="L27" s="41">
        <v>432951</v>
      </c>
      <c r="M27" s="41">
        <v>42479</v>
      </c>
      <c r="N27" s="41">
        <v>198202</v>
      </c>
      <c r="O27" s="41">
        <v>46376</v>
      </c>
      <c r="P27" s="41">
        <v>200</v>
      </c>
      <c r="Q27" s="41">
        <v>11784190</v>
      </c>
      <c r="R27" s="41">
        <v>3426784</v>
      </c>
      <c r="S27" s="41">
        <v>44362461</v>
      </c>
      <c r="T27" s="41">
        <v>32209231</v>
      </c>
      <c r="V27">
        <v>34726</v>
      </c>
      <c r="W27" s="40"/>
      <c r="X27" s="36"/>
      <c r="Y27" s="16"/>
      <c r="Z27" s="28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</row>
    <row r="28" spans="1:40" x14ac:dyDescent="0.25">
      <c r="A28">
        <v>63</v>
      </c>
      <c r="B28" t="s">
        <v>84</v>
      </c>
      <c r="C28" s="10">
        <v>7170</v>
      </c>
      <c r="D28" s="10">
        <v>2012</v>
      </c>
      <c r="E28" s="41">
        <v>17.07</v>
      </c>
      <c r="F28" s="41">
        <v>0</v>
      </c>
      <c r="G28" s="41">
        <v>1238025</v>
      </c>
      <c r="H28" s="41">
        <v>530631</v>
      </c>
      <c r="I28" s="41">
        <v>0</v>
      </c>
      <c r="J28" s="41">
        <v>2398476</v>
      </c>
      <c r="K28" s="41">
        <v>0</v>
      </c>
      <c r="L28" s="41">
        <v>299453</v>
      </c>
      <c r="M28" s="41">
        <v>226651</v>
      </c>
      <c r="N28" s="41">
        <v>15198</v>
      </c>
      <c r="O28" s="41">
        <v>26239</v>
      </c>
      <c r="P28" s="41">
        <v>0</v>
      </c>
      <c r="Q28" s="41">
        <v>4734673</v>
      </c>
      <c r="R28" s="41">
        <v>2485880</v>
      </c>
      <c r="S28" s="41">
        <v>33295109</v>
      </c>
      <c r="T28" s="41">
        <v>20490014</v>
      </c>
      <c r="V28">
        <v>11451</v>
      </c>
      <c r="W28" s="40"/>
      <c r="X28" s="36"/>
      <c r="Y28" s="16"/>
      <c r="Z28" s="28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</row>
    <row r="29" spans="1:40" x14ac:dyDescent="0.25">
      <c r="A29">
        <v>78</v>
      </c>
      <c r="B29" t="s">
        <v>143</v>
      </c>
      <c r="C29" s="10">
        <v>7170</v>
      </c>
      <c r="D29" s="10">
        <v>2012</v>
      </c>
      <c r="E29" s="41">
        <v>8.23</v>
      </c>
      <c r="F29" s="41">
        <v>0</v>
      </c>
      <c r="G29" s="41">
        <v>799600</v>
      </c>
      <c r="H29" s="41">
        <v>212949</v>
      </c>
      <c r="I29" s="41">
        <v>0</v>
      </c>
      <c r="J29" s="41">
        <v>1295339</v>
      </c>
      <c r="K29" s="41">
        <v>0</v>
      </c>
      <c r="L29" s="41">
        <v>23404</v>
      </c>
      <c r="M29" s="41">
        <v>9102</v>
      </c>
      <c r="N29" s="41">
        <v>36565</v>
      </c>
      <c r="O29" s="41">
        <v>5353</v>
      </c>
      <c r="P29" s="41">
        <v>192479</v>
      </c>
      <c r="Q29" s="41">
        <v>2189833</v>
      </c>
      <c r="R29" s="41">
        <v>956688</v>
      </c>
      <c r="S29" s="41">
        <v>8961839</v>
      </c>
      <c r="T29" s="41">
        <v>4241755</v>
      </c>
      <c r="V29">
        <v>5725</v>
      </c>
      <c r="W29" s="35"/>
      <c r="X29" s="36"/>
      <c r="Y29" s="16"/>
      <c r="Z29" s="28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</row>
    <row r="30" spans="1:40" x14ac:dyDescent="0.25">
      <c r="A30">
        <v>79</v>
      </c>
      <c r="B30" t="s">
        <v>94</v>
      </c>
      <c r="C30" s="10">
        <v>7170</v>
      </c>
      <c r="D30" s="10">
        <v>2012</v>
      </c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V30"/>
      <c r="W30" s="40"/>
      <c r="X30" s="36"/>
      <c r="Y30" s="16"/>
      <c r="Z30" s="28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</row>
    <row r="31" spans="1:40" x14ac:dyDescent="0.25">
      <c r="A31">
        <v>80</v>
      </c>
      <c r="B31" t="s">
        <v>144</v>
      </c>
      <c r="C31" s="10">
        <v>7170</v>
      </c>
      <c r="D31" s="10">
        <v>2012</v>
      </c>
      <c r="E31" s="41">
        <v>0</v>
      </c>
      <c r="F31" s="41">
        <v>0</v>
      </c>
      <c r="G31" s="41">
        <v>0</v>
      </c>
      <c r="H31" s="41">
        <v>0</v>
      </c>
      <c r="I31" s="41">
        <v>63171</v>
      </c>
      <c r="J31" s="41">
        <v>58591</v>
      </c>
      <c r="K31" s="41">
        <v>0</v>
      </c>
      <c r="L31" s="41">
        <v>60724</v>
      </c>
      <c r="M31" s="41">
        <v>0</v>
      </c>
      <c r="N31" s="41">
        <v>28097</v>
      </c>
      <c r="O31" s="41">
        <v>42</v>
      </c>
      <c r="P31" s="41">
        <v>3061</v>
      </c>
      <c r="Q31" s="41">
        <v>207564</v>
      </c>
      <c r="R31" s="41">
        <v>68453</v>
      </c>
      <c r="S31" s="41">
        <v>178500</v>
      </c>
      <c r="T31" s="41">
        <v>29686</v>
      </c>
      <c r="V31">
        <v>103</v>
      </c>
      <c r="W31" s="35"/>
      <c r="X31" s="36"/>
      <c r="Y31" s="16"/>
      <c r="Z31" s="28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</row>
    <row r="32" spans="1:40" x14ac:dyDescent="0.25">
      <c r="A32">
        <v>81</v>
      </c>
      <c r="B32" t="s">
        <v>145</v>
      </c>
      <c r="C32" s="10">
        <v>7170</v>
      </c>
      <c r="D32" s="10">
        <v>2012</v>
      </c>
      <c r="E32" s="41">
        <v>51.58</v>
      </c>
      <c r="F32" s="41">
        <v>0</v>
      </c>
      <c r="G32" s="41">
        <v>4437427</v>
      </c>
      <c r="H32" s="41">
        <v>1246656</v>
      </c>
      <c r="I32" s="41">
        <v>0</v>
      </c>
      <c r="J32" s="41">
        <v>7614210</v>
      </c>
      <c r="K32" s="41">
        <v>2312</v>
      </c>
      <c r="L32" s="41">
        <v>97545</v>
      </c>
      <c r="M32" s="41">
        <v>0</v>
      </c>
      <c r="N32" s="41">
        <v>253222</v>
      </c>
      <c r="O32" s="41">
        <v>23682</v>
      </c>
      <c r="P32" s="41">
        <v>1411</v>
      </c>
      <c r="Q32" s="41">
        <v>13673643</v>
      </c>
      <c r="R32" s="41">
        <v>9662849</v>
      </c>
      <c r="S32" s="41">
        <v>94713817</v>
      </c>
      <c r="T32" s="41">
        <v>77875840</v>
      </c>
      <c r="V32">
        <v>28945</v>
      </c>
      <c r="W32" s="35"/>
      <c r="X32" s="36"/>
      <c r="Y32" s="16"/>
      <c r="Z32" s="17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</row>
    <row r="33" spans="1:40" x14ac:dyDescent="0.25">
      <c r="A33">
        <v>82</v>
      </c>
      <c r="B33" t="s">
        <v>83</v>
      </c>
      <c r="C33" s="10">
        <v>7170</v>
      </c>
      <c r="D33" s="10">
        <v>2012</v>
      </c>
      <c r="E33" s="41">
        <v>0</v>
      </c>
      <c r="F33" s="41">
        <v>0</v>
      </c>
      <c r="G33" s="41">
        <v>0</v>
      </c>
      <c r="H33" s="41">
        <v>0</v>
      </c>
      <c r="I33" s="41">
        <v>0</v>
      </c>
      <c r="J33" s="41">
        <v>180762</v>
      </c>
      <c r="K33" s="41">
        <v>0</v>
      </c>
      <c r="L33" s="41">
        <v>0</v>
      </c>
      <c r="M33" s="41">
        <v>0</v>
      </c>
      <c r="N33" s="41">
        <v>603</v>
      </c>
      <c r="O33" s="41">
        <v>0</v>
      </c>
      <c r="P33" s="41">
        <v>0</v>
      </c>
      <c r="Q33" s="41">
        <v>181365</v>
      </c>
      <c r="R33" s="41">
        <v>74727</v>
      </c>
      <c r="S33" s="41">
        <v>569700</v>
      </c>
      <c r="T33" s="41">
        <v>153799</v>
      </c>
      <c r="V33">
        <v>130</v>
      </c>
      <c r="W33" s="37"/>
      <c r="X33" s="36"/>
      <c r="Y33" s="16"/>
      <c r="Z33" s="28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</row>
    <row r="34" spans="1:40" x14ac:dyDescent="0.25">
      <c r="A34">
        <v>84</v>
      </c>
      <c r="B34" t="s">
        <v>122</v>
      </c>
      <c r="C34" s="10">
        <v>7170</v>
      </c>
      <c r="D34" s="10">
        <v>2012</v>
      </c>
      <c r="E34" s="41">
        <v>89.54</v>
      </c>
      <c r="F34" s="41">
        <v>0</v>
      </c>
      <c r="G34" s="41">
        <v>8088904</v>
      </c>
      <c r="H34" s="41">
        <v>2196846</v>
      </c>
      <c r="I34" s="41">
        <v>0</v>
      </c>
      <c r="J34" s="41">
        <v>16289624</v>
      </c>
      <c r="K34" s="41">
        <v>2488</v>
      </c>
      <c r="L34" s="41">
        <v>85603</v>
      </c>
      <c r="M34" s="41">
        <v>919797</v>
      </c>
      <c r="N34" s="41">
        <v>215193</v>
      </c>
      <c r="O34" s="41">
        <v>42236</v>
      </c>
      <c r="P34" s="41">
        <v>440658</v>
      </c>
      <c r="Q34" s="41">
        <v>27400033</v>
      </c>
      <c r="R34" s="41">
        <v>12244422</v>
      </c>
      <c r="S34" s="41">
        <v>155947611</v>
      </c>
      <c r="T34" s="41">
        <v>116688728</v>
      </c>
      <c r="V34">
        <v>75807</v>
      </c>
      <c r="W34" s="37"/>
      <c r="X34" s="36"/>
      <c r="Y34" s="16"/>
      <c r="Z34" s="28"/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</row>
    <row r="35" spans="1:40" x14ac:dyDescent="0.25">
      <c r="A35">
        <v>85</v>
      </c>
      <c r="B35" t="s">
        <v>146</v>
      </c>
      <c r="C35" s="10">
        <v>7170</v>
      </c>
      <c r="D35" s="10">
        <v>2012</v>
      </c>
      <c r="E35" s="41">
        <v>7.52</v>
      </c>
      <c r="F35" s="41">
        <v>0</v>
      </c>
      <c r="G35" s="41">
        <v>654717</v>
      </c>
      <c r="H35" s="41">
        <v>179620</v>
      </c>
      <c r="I35" s="41">
        <v>0</v>
      </c>
      <c r="J35" s="41">
        <v>3555805</v>
      </c>
      <c r="K35" s="41">
        <v>0</v>
      </c>
      <c r="L35" s="41">
        <v>157103</v>
      </c>
      <c r="M35" s="41">
        <v>156498</v>
      </c>
      <c r="N35" s="41">
        <v>22084</v>
      </c>
      <c r="O35" s="41">
        <v>840620</v>
      </c>
      <c r="P35" s="41">
        <v>0</v>
      </c>
      <c r="Q35" s="41">
        <v>5566447</v>
      </c>
      <c r="R35" s="41">
        <v>1500016</v>
      </c>
      <c r="S35" s="41">
        <v>12917106</v>
      </c>
      <c r="T35" s="41">
        <v>2227183</v>
      </c>
      <c r="V35">
        <v>4691</v>
      </c>
      <c r="W35" s="35"/>
      <c r="X35" s="38"/>
      <c r="Y35" s="16"/>
      <c r="Z35" s="28"/>
      <c r="AA35" s="16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16"/>
    </row>
    <row r="36" spans="1:40" x14ac:dyDescent="0.25">
      <c r="A36">
        <v>96</v>
      </c>
      <c r="B36" t="s">
        <v>98</v>
      </c>
      <c r="C36" s="10">
        <v>7170</v>
      </c>
      <c r="D36" s="10">
        <v>2012</v>
      </c>
      <c r="E36" s="41">
        <v>0</v>
      </c>
      <c r="F36" s="41">
        <v>0</v>
      </c>
      <c r="G36" s="41">
        <v>354700</v>
      </c>
      <c r="H36" s="41">
        <v>82059</v>
      </c>
      <c r="I36" s="41">
        <v>0</v>
      </c>
      <c r="J36" s="41">
        <v>165731</v>
      </c>
      <c r="K36" s="41">
        <v>0</v>
      </c>
      <c r="L36" s="41">
        <v>13720</v>
      </c>
      <c r="M36" s="41">
        <v>0</v>
      </c>
      <c r="N36" s="41">
        <v>26920</v>
      </c>
      <c r="O36" s="41">
        <v>6667</v>
      </c>
      <c r="P36" s="41">
        <v>0</v>
      </c>
      <c r="Q36" s="41">
        <v>649797</v>
      </c>
      <c r="R36" s="41">
        <v>337396</v>
      </c>
      <c r="S36" s="41">
        <v>2978768</v>
      </c>
      <c r="T36" s="41">
        <v>1512955</v>
      </c>
      <c r="V36">
        <v>1282</v>
      </c>
      <c r="W36" s="35"/>
      <c r="X36" s="36"/>
      <c r="Y36" s="16"/>
      <c r="Z36" s="28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</row>
    <row r="37" spans="1:40" x14ac:dyDescent="0.25">
      <c r="A37">
        <v>102</v>
      </c>
      <c r="B37" t="s">
        <v>126</v>
      </c>
      <c r="C37" s="10">
        <v>7170</v>
      </c>
      <c r="D37" s="10">
        <v>2012</v>
      </c>
      <c r="E37" s="41">
        <v>17</v>
      </c>
      <c r="F37" s="41">
        <v>0</v>
      </c>
      <c r="G37" s="41">
        <v>1437748</v>
      </c>
      <c r="H37" s="41">
        <v>401642</v>
      </c>
      <c r="I37" s="41">
        <v>0</v>
      </c>
      <c r="J37" s="41">
        <v>1063055</v>
      </c>
      <c r="K37" s="41">
        <v>0</v>
      </c>
      <c r="L37" s="41">
        <v>3173</v>
      </c>
      <c r="M37" s="41">
        <v>1287</v>
      </c>
      <c r="N37" s="41">
        <v>38363</v>
      </c>
      <c r="O37" s="41">
        <v>9633</v>
      </c>
      <c r="P37" s="41">
        <v>0</v>
      </c>
      <c r="Q37" s="41">
        <v>2954901</v>
      </c>
      <c r="R37" s="41">
        <v>1452222</v>
      </c>
      <c r="S37" s="41">
        <v>33800814</v>
      </c>
      <c r="T37" s="41">
        <v>26007329</v>
      </c>
      <c r="V37">
        <v>13611</v>
      </c>
      <c r="W37" s="35"/>
      <c r="X37" s="36"/>
      <c r="Y37" s="16"/>
      <c r="Z37" s="28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</row>
    <row r="38" spans="1:40" x14ac:dyDescent="0.25">
      <c r="A38">
        <v>104</v>
      </c>
      <c r="B38" t="s">
        <v>101</v>
      </c>
      <c r="C38" s="10">
        <v>7170</v>
      </c>
      <c r="D38" s="10">
        <v>2012</v>
      </c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V38"/>
      <c r="W38" s="35"/>
      <c r="X38" s="36"/>
      <c r="Y38" s="16"/>
      <c r="Z38" s="28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6"/>
      <c r="AM38" s="16"/>
      <c r="AN38" s="16"/>
    </row>
    <row r="39" spans="1:40" x14ac:dyDescent="0.25">
      <c r="A39">
        <v>106</v>
      </c>
      <c r="B39" t="s">
        <v>77</v>
      </c>
      <c r="C39" s="10">
        <v>7170</v>
      </c>
      <c r="D39" s="10">
        <v>2012</v>
      </c>
      <c r="E39" s="41">
        <v>7.01</v>
      </c>
      <c r="F39" s="41">
        <v>0</v>
      </c>
      <c r="G39" s="41">
        <v>587041</v>
      </c>
      <c r="H39" s="41">
        <v>132251</v>
      </c>
      <c r="I39" s="41">
        <v>0</v>
      </c>
      <c r="J39" s="41">
        <v>667281</v>
      </c>
      <c r="K39" s="41">
        <v>0</v>
      </c>
      <c r="L39" s="41">
        <v>127753</v>
      </c>
      <c r="M39" s="41">
        <v>3512</v>
      </c>
      <c r="N39" s="41">
        <v>60688</v>
      </c>
      <c r="O39" s="41">
        <v>15971</v>
      </c>
      <c r="P39" s="41">
        <v>0</v>
      </c>
      <c r="Q39" s="41">
        <v>1594497</v>
      </c>
      <c r="R39" s="41">
        <v>646861</v>
      </c>
      <c r="S39" s="41">
        <v>3302064</v>
      </c>
      <c r="T39" s="41">
        <v>1940394</v>
      </c>
      <c r="V39">
        <v>4364</v>
      </c>
      <c r="W39" s="35"/>
      <c r="X39" s="36"/>
      <c r="Y39" s="16"/>
      <c r="Z39" s="28"/>
      <c r="AA39" s="16"/>
      <c r="AB39" s="16"/>
      <c r="AC39" s="16"/>
      <c r="AD39" s="16"/>
      <c r="AE39" s="16"/>
      <c r="AF39" s="16"/>
      <c r="AG39" s="16"/>
      <c r="AH39" s="16"/>
      <c r="AI39" s="16"/>
      <c r="AJ39" s="16"/>
      <c r="AK39" s="16"/>
      <c r="AL39" s="16"/>
      <c r="AM39" s="16"/>
      <c r="AN39" s="16"/>
    </row>
    <row r="40" spans="1:40" x14ac:dyDescent="0.25">
      <c r="A40">
        <v>107</v>
      </c>
      <c r="B40" t="s">
        <v>93</v>
      </c>
      <c r="C40" s="10">
        <v>7170</v>
      </c>
      <c r="D40" s="10">
        <v>2012</v>
      </c>
      <c r="E40" s="41">
        <v>0.82</v>
      </c>
      <c r="F40" s="41">
        <v>0</v>
      </c>
      <c r="G40" s="41">
        <v>33254</v>
      </c>
      <c r="H40" s="41">
        <v>8536</v>
      </c>
      <c r="I40" s="41">
        <v>0</v>
      </c>
      <c r="J40" s="41">
        <v>203060</v>
      </c>
      <c r="K40" s="41">
        <v>0</v>
      </c>
      <c r="L40" s="41">
        <v>194212</v>
      </c>
      <c r="M40" s="41">
        <v>36669</v>
      </c>
      <c r="N40" s="41">
        <v>11138</v>
      </c>
      <c r="O40" s="41">
        <v>0</v>
      </c>
      <c r="P40" s="41">
        <v>0</v>
      </c>
      <c r="Q40" s="41">
        <v>486869</v>
      </c>
      <c r="R40" s="41">
        <v>152893</v>
      </c>
      <c r="S40" s="41">
        <v>1810173</v>
      </c>
      <c r="T40" s="41">
        <v>778511</v>
      </c>
      <c r="V40">
        <v>2329</v>
      </c>
      <c r="W40" s="40"/>
      <c r="X40" s="38"/>
      <c r="Y40" s="16"/>
      <c r="Z40" s="28"/>
      <c r="AA40" s="16"/>
      <c r="AB40" s="16"/>
      <c r="AC40" s="16"/>
      <c r="AD40" s="16"/>
      <c r="AE40" s="16"/>
      <c r="AF40" s="16"/>
      <c r="AG40" s="16"/>
      <c r="AH40" s="16"/>
      <c r="AI40" s="16"/>
      <c r="AJ40" s="16"/>
      <c r="AK40" s="16"/>
      <c r="AL40" s="16"/>
      <c r="AM40" s="16"/>
      <c r="AN40" s="16"/>
    </row>
    <row r="41" spans="1:40" x14ac:dyDescent="0.25">
      <c r="A41">
        <v>108</v>
      </c>
      <c r="B41" t="s">
        <v>100</v>
      </c>
      <c r="C41" s="10">
        <v>7170</v>
      </c>
      <c r="D41" s="10">
        <v>2012</v>
      </c>
      <c r="E41" s="41">
        <v>6.03</v>
      </c>
      <c r="F41" s="41">
        <v>0</v>
      </c>
      <c r="G41" s="41">
        <v>521864</v>
      </c>
      <c r="H41" s="41">
        <v>117758</v>
      </c>
      <c r="I41" s="41">
        <v>0</v>
      </c>
      <c r="J41" s="41">
        <v>2395221</v>
      </c>
      <c r="K41" s="41">
        <v>0</v>
      </c>
      <c r="L41" s="41">
        <v>491233</v>
      </c>
      <c r="M41" s="41">
        <v>49667</v>
      </c>
      <c r="N41" s="41">
        <v>16486</v>
      </c>
      <c r="O41" s="41">
        <v>8413</v>
      </c>
      <c r="P41" s="41">
        <v>0</v>
      </c>
      <c r="Q41" s="41">
        <v>3600642</v>
      </c>
      <c r="R41" s="41">
        <v>628217</v>
      </c>
      <c r="S41" s="41">
        <v>6194719</v>
      </c>
      <c r="T41" s="41">
        <v>1714443</v>
      </c>
      <c r="V41">
        <v>5258</v>
      </c>
      <c r="W41" s="40"/>
      <c r="X41" s="38"/>
      <c r="Y41" s="16"/>
      <c r="Z41" s="28"/>
      <c r="AA41" s="16"/>
      <c r="AB41" s="16"/>
      <c r="AC41" s="16"/>
      <c r="AD41" s="16"/>
      <c r="AE41" s="16"/>
      <c r="AF41" s="16"/>
      <c r="AG41" s="16"/>
      <c r="AH41" s="16"/>
      <c r="AI41" s="16"/>
      <c r="AJ41" s="16"/>
      <c r="AK41" s="16"/>
      <c r="AL41" s="16"/>
      <c r="AM41" s="16"/>
      <c r="AN41" s="16"/>
    </row>
    <row r="42" spans="1:40" x14ac:dyDescent="0.25">
      <c r="A42">
        <v>111</v>
      </c>
      <c r="B42" t="s">
        <v>147</v>
      </c>
      <c r="C42" s="10">
        <v>7170</v>
      </c>
      <c r="D42" s="10">
        <v>2012</v>
      </c>
      <c r="E42" s="41">
        <v>0</v>
      </c>
      <c r="F42" s="41">
        <v>0</v>
      </c>
      <c r="G42" s="41">
        <v>0</v>
      </c>
      <c r="H42" s="41">
        <v>0</v>
      </c>
      <c r="I42" s="41">
        <v>93392</v>
      </c>
      <c r="J42" s="41">
        <v>72557</v>
      </c>
      <c r="K42" s="41">
        <v>0</v>
      </c>
      <c r="L42" s="41">
        <v>0</v>
      </c>
      <c r="M42" s="41">
        <v>6252</v>
      </c>
      <c r="N42" s="41">
        <v>286</v>
      </c>
      <c r="O42" s="41">
        <v>0</v>
      </c>
      <c r="P42" s="41">
        <v>0</v>
      </c>
      <c r="Q42" s="41">
        <v>172487</v>
      </c>
      <c r="R42" s="41">
        <v>86776</v>
      </c>
      <c r="S42" s="41">
        <v>451619</v>
      </c>
      <c r="T42" s="41">
        <v>119635</v>
      </c>
      <c r="V42">
        <v>285</v>
      </c>
      <c r="W42" s="35"/>
      <c r="X42" s="36"/>
      <c r="Y42" s="16"/>
      <c r="Z42" s="28"/>
      <c r="AA42" s="16"/>
      <c r="AB42" s="16"/>
      <c r="AC42" s="16"/>
      <c r="AD42" s="16"/>
      <c r="AE42" s="16"/>
      <c r="AF42" s="16"/>
      <c r="AG42" s="16"/>
      <c r="AH42" s="16"/>
      <c r="AI42" s="16"/>
      <c r="AJ42" s="16"/>
      <c r="AK42" s="16"/>
      <c r="AL42" s="16"/>
      <c r="AM42" s="16"/>
      <c r="AN42" s="16"/>
    </row>
    <row r="43" spans="1:40" x14ac:dyDescent="0.25">
      <c r="A43">
        <v>125</v>
      </c>
      <c r="B43" t="s">
        <v>95</v>
      </c>
      <c r="C43" s="10">
        <v>7170</v>
      </c>
      <c r="D43" s="10">
        <v>2012</v>
      </c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41"/>
      <c r="R43" s="41"/>
      <c r="S43" s="41"/>
      <c r="T43" s="41"/>
      <c r="V43"/>
      <c r="W43" s="35"/>
      <c r="X43" s="36"/>
      <c r="Y43" s="16"/>
      <c r="Z43" s="28"/>
      <c r="AA43" s="16"/>
      <c r="AB43" s="16"/>
      <c r="AC43" s="16"/>
      <c r="AD43" s="16"/>
      <c r="AE43" s="16"/>
      <c r="AF43" s="16"/>
      <c r="AG43" s="16"/>
      <c r="AH43" s="16"/>
      <c r="AI43" s="16"/>
      <c r="AJ43" s="16"/>
      <c r="AK43" s="16"/>
      <c r="AL43" s="16"/>
      <c r="AM43" s="16"/>
      <c r="AN43" s="16"/>
    </row>
    <row r="44" spans="1:40" x14ac:dyDescent="0.25">
      <c r="A44">
        <v>126</v>
      </c>
      <c r="B44" t="s">
        <v>112</v>
      </c>
      <c r="C44" s="10">
        <v>7170</v>
      </c>
      <c r="D44" s="10">
        <v>2012</v>
      </c>
      <c r="E44" s="41">
        <v>32.96</v>
      </c>
      <c r="F44" s="41">
        <v>0</v>
      </c>
      <c r="G44" s="41">
        <v>2805244</v>
      </c>
      <c r="H44" s="41">
        <v>859020</v>
      </c>
      <c r="I44" s="41">
        <v>0</v>
      </c>
      <c r="J44" s="41">
        <v>8996551</v>
      </c>
      <c r="K44" s="41">
        <v>1422</v>
      </c>
      <c r="L44" s="41">
        <v>76428</v>
      </c>
      <c r="M44" s="41">
        <v>1231</v>
      </c>
      <c r="N44" s="41">
        <v>177302</v>
      </c>
      <c r="O44" s="41">
        <v>4837</v>
      </c>
      <c r="P44" s="41">
        <v>1799052</v>
      </c>
      <c r="Q44" s="41">
        <v>11122983</v>
      </c>
      <c r="R44" s="41">
        <v>5363854</v>
      </c>
      <c r="S44" s="41">
        <v>78219067</v>
      </c>
      <c r="T44" s="41">
        <v>35667049</v>
      </c>
      <c r="V44">
        <v>17455</v>
      </c>
      <c r="W44" s="35"/>
      <c r="X44" s="36"/>
      <c r="Y44" s="16"/>
      <c r="Z44" s="28"/>
      <c r="AA44" s="16"/>
      <c r="AB44" s="16"/>
      <c r="AC44" s="16"/>
      <c r="AD44" s="16"/>
      <c r="AE44" s="16"/>
      <c r="AF44" s="16"/>
      <c r="AG44" s="16"/>
      <c r="AH44" s="16"/>
      <c r="AI44" s="16"/>
      <c r="AJ44" s="16"/>
      <c r="AK44" s="16"/>
      <c r="AL44" s="16"/>
      <c r="AM44" s="16"/>
      <c r="AN44" s="16"/>
    </row>
    <row r="45" spans="1:40" x14ac:dyDescent="0.25">
      <c r="A45">
        <v>128</v>
      </c>
      <c r="B45" t="s">
        <v>113</v>
      </c>
      <c r="C45" s="10">
        <v>7170</v>
      </c>
      <c r="D45" s="10">
        <v>2012</v>
      </c>
      <c r="E45" s="41">
        <v>153.97</v>
      </c>
      <c r="F45" s="41">
        <v>0</v>
      </c>
      <c r="G45" s="41">
        <v>16525265</v>
      </c>
      <c r="H45" s="41">
        <v>5139814</v>
      </c>
      <c r="I45" s="41">
        <v>0</v>
      </c>
      <c r="J45" s="41">
        <v>49745819</v>
      </c>
      <c r="K45" s="41">
        <v>6762</v>
      </c>
      <c r="L45" s="41">
        <v>946556</v>
      </c>
      <c r="M45" s="41">
        <v>749047</v>
      </c>
      <c r="N45" s="41">
        <v>349894</v>
      </c>
      <c r="O45" s="41">
        <v>82390</v>
      </c>
      <c r="P45" s="41">
        <v>7457562</v>
      </c>
      <c r="Q45" s="41">
        <v>66087985</v>
      </c>
      <c r="R45" s="41">
        <v>28152042</v>
      </c>
      <c r="S45" s="41">
        <v>209936903</v>
      </c>
      <c r="T45" s="41">
        <v>137765686</v>
      </c>
      <c r="V45">
        <v>50232</v>
      </c>
      <c r="W45" s="35"/>
      <c r="X45" s="36"/>
      <c r="Y45" s="16"/>
      <c r="Z45" s="28"/>
      <c r="AA45" s="16"/>
      <c r="AB45" s="16"/>
      <c r="AC45" s="16"/>
      <c r="AD45" s="16"/>
      <c r="AE45" s="16"/>
      <c r="AF45" s="16"/>
      <c r="AG45" s="16"/>
      <c r="AH45" s="16"/>
      <c r="AI45" s="16"/>
      <c r="AJ45" s="16"/>
      <c r="AK45" s="16"/>
      <c r="AL45" s="16"/>
      <c r="AM45" s="16"/>
      <c r="AN45" s="16"/>
    </row>
    <row r="46" spans="1:40" x14ac:dyDescent="0.25">
      <c r="A46">
        <v>129</v>
      </c>
      <c r="B46" t="s">
        <v>124</v>
      </c>
      <c r="C46" s="10">
        <v>7170</v>
      </c>
      <c r="D46" s="10">
        <v>2012</v>
      </c>
      <c r="E46" s="41">
        <v>0</v>
      </c>
      <c r="F46" s="41">
        <v>0</v>
      </c>
      <c r="G46" s="41">
        <v>0</v>
      </c>
      <c r="H46" s="41">
        <v>0</v>
      </c>
      <c r="I46" s="41">
        <v>0</v>
      </c>
      <c r="J46" s="41">
        <v>117743</v>
      </c>
      <c r="K46" s="41">
        <v>0</v>
      </c>
      <c r="L46" s="41">
        <v>162539</v>
      </c>
      <c r="M46" s="41">
        <v>32224</v>
      </c>
      <c r="N46" s="41">
        <v>7286</v>
      </c>
      <c r="O46" s="41">
        <v>10681</v>
      </c>
      <c r="P46" s="41">
        <v>0</v>
      </c>
      <c r="Q46" s="41">
        <v>330473</v>
      </c>
      <c r="R46" s="41">
        <v>76583</v>
      </c>
      <c r="S46" s="41">
        <v>626453</v>
      </c>
      <c r="T46" s="41">
        <v>181748</v>
      </c>
      <c r="V46">
        <v>391</v>
      </c>
      <c r="W46" s="35"/>
      <c r="X46" s="36"/>
      <c r="Y46" s="16"/>
      <c r="Z46" s="28"/>
      <c r="AA46" s="16"/>
      <c r="AB46" s="16"/>
      <c r="AC46" s="16"/>
      <c r="AD46" s="16"/>
      <c r="AE46" s="16"/>
      <c r="AF46" s="16"/>
      <c r="AG46" s="16"/>
      <c r="AH46" s="16"/>
      <c r="AI46" s="16"/>
      <c r="AJ46" s="16"/>
      <c r="AK46" s="16"/>
      <c r="AL46" s="16"/>
      <c r="AM46" s="16"/>
      <c r="AN46" s="16"/>
    </row>
    <row r="47" spans="1:40" x14ac:dyDescent="0.25">
      <c r="A47">
        <v>130</v>
      </c>
      <c r="B47" t="s">
        <v>148</v>
      </c>
      <c r="C47" s="10">
        <v>7170</v>
      </c>
      <c r="D47" s="10">
        <v>2012</v>
      </c>
      <c r="E47" s="41">
        <v>29.97</v>
      </c>
      <c r="F47" s="41">
        <v>0</v>
      </c>
      <c r="G47" s="41">
        <v>2824770</v>
      </c>
      <c r="H47" s="41">
        <v>758195</v>
      </c>
      <c r="I47" s="41">
        <v>0</v>
      </c>
      <c r="J47" s="41">
        <v>7633677</v>
      </c>
      <c r="K47" s="41">
        <v>741</v>
      </c>
      <c r="L47" s="41">
        <v>20927</v>
      </c>
      <c r="M47" s="41">
        <v>630110</v>
      </c>
      <c r="N47" s="41">
        <v>120324</v>
      </c>
      <c r="O47" s="41">
        <v>3934</v>
      </c>
      <c r="P47" s="41">
        <v>23579</v>
      </c>
      <c r="Q47" s="41">
        <v>11969099</v>
      </c>
      <c r="R47" s="41">
        <v>3846252</v>
      </c>
      <c r="S47" s="41">
        <v>49380790</v>
      </c>
      <c r="T47" s="41">
        <v>30039480</v>
      </c>
      <c r="V47">
        <v>22493</v>
      </c>
      <c r="W47" s="40"/>
      <c r="X47" s="36"/>
      <c r="Y47" s="16"/>
      <c r="Z47" s="28"/>
      <c r="AA47" s="16"/>
      <c r="AB47" s="16"/>
      <c r="AC47" s="16"/>
      <c r="AD47" s="16"/>
      <c r="AE47" s="16"/>
      <c r="AF47" s="16"/>
      <c r="AG47" s="16"/>
      <c r="AH47" s="16"/>
      <c r="AI47" s="16"/>
      <c r="AJ47" s="16"/>
      <c r="AK47" s="16"/>
      <c r="AL47" s="16"/>
      <c r="AM47" s="16"/>
      <c r="AN47" s="16"/>
    </row>
    <row r="48" spans="1:40" x14ac:dyDescent="0.25">
      <c r="A48">
        <v>131</v>
      </c>
      <c r="B48" t="s">
        <v>96</v>
      </c>
      <c r="C48" s="10">
        <v>7170</v>
      </c>
      <c r="D48" s="10">
        <v>2012</v>
      </c>
      <c r="E48" s="41">
        <v>41.21</v>
      </c>
      <c r="F48" s="41">
        <v>0</v>
      </c>
      <c r="G48" s="41">
        <v>3657457</v>
      </c>
      <c r="H48" s="41">
        <v>841249</v>
      </c>
      <c r="I48" s="41">
        <v>0</v>
      </c>
      <c r="J48" s="41">
        <v>7758412</v>
      </c>
      <c r="K48" s="41">
        <v>0</v>
      </c>
      <c r="L48" s="41">
        <v>177723</v>
      </c>
      <c r="M48" s="41">
        <v>0</v>
      </c>
      <c r="N48" s="41">
        <v>355040</v>
      </c>
      <c r="O48" s="41">
        <v>2561</v>
      </c>
      <c r="P48" s="41">
        <v>610</v>
      </c>
      <c r="Q48" s="41">
        <v>12791832</v>
      </c>
      <c r="R48" s="41">
        <v>3430552</v>
      </c>
      <c r="S48" s="41">
        <v>35968507</v>
      </c>
      <c r="T48" s="41">
        <v>24434900</v>
      </c>
      <c r="V48">
        <v>38887</v>
      </c>
      <c r="W48" s="35"/>
      <c r="X48" s="36"/>
      <c r="Y48" s="16"/>
      <c r="Z48" s="28"/>
      <c r="AA48" s="16"/>
      <c r="AB48" s="16"/>
      <c r="AC48" s="16"/>
      <c r="AD48" s="16"/>
      <c r="AE48" s="16"/>
      <c r="AF48" s="16"/>
      <c r="AG48" s="16"/>
      <c r="AH48" s="16"/>
      <c r="AI48" s="16"/>
      <c r="AJ48" s="16"/>
      <c r="AK48" s="16"/>
      <c r="AL48" s="16"/>
      <c r="AM48" s="16"/>
      <c r="AN48" s="16"/>
    </row>
    <row r="49" spans="1:40" x14ac:dyDescent="0.25">
      <c r="A49">
        <v>132</v>
      </c>
      <c r="B49" t="s">
        <v>149</v>
      </c>
      <c r="C49" s="10">
        <v>7170</v>
      </c>
      <c r="D49" s="10">
        <v>2012</v>
      </c>
      <c r="E49" s="41">
        <v>33.32</v>
      </c>
      <c r="F49" s="41">
        <v>0</v>
      </c>
      <c r="G49" s="41">
        <v>2890339</v>
      </c>
      <c r="H49" s="41">
        <v>635790</v>
      </c>
      <c r="I49" s="41">
        <v>0</v>
      </c>
      <c r="J49" s="41">
        <v>6137612</v>
      </c>
      <c r="K49" s="41">
        <v>3289</v>
      </c>
      <c r="L49" s="41">
        <v>231023</v>
      </c>
      <c r="M49" s="41">
        <v>266305</v>
      </c>
      <c r="N49" s="41">
        <v>115205</v>
      </c>
      <c r="O49" s="41">
        <v>114590</v>
      </c>
      <c r="P49" s="41">
        <v>1707762</v>
      </c>
      <c r="Q49" s="41">
        <v>8686391</v>
      </c>
      <c r="R49" s="41">
        <v>3987877</v>
      </c>
      <c r="S49" s="41">
        <v>89721744</v>
      </c>
      <c r="T49" s="41">
        <v>48914482</v>
      </c>
      <c r="V49">
        <v>12826</v>
      </c>
      <c r="W49" s="37"/>
      <c r="X49" s="36"/>
      <c r="Y49" s="16"/>
      <c r="Z49" s="28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</row>
    <row r="50" spans="1:40" x14ac:dyDescent="0.25">
      <c r="A50">
        <v>134</v>
      </c>
      <c r="B50" t="s">
        <v>86</v>
      </c>
      <c r="C50" s="10">
        <v>7170</v>
      </c>
      <c r="D50" s="10">
        <v>2012</v>
      </c>
      <c r="E50" s="41">
        <v>11.73</v>
      </c>
      <c r="F50" s="41">
        <v>0</v>
      </c>
      <c r="G50" s="41">
        <v>956394</v>
      </c>
      <c r="H50" s="41">
        <v>194810</v>
      </c>
      <c r="I50" s="41">
        <v>0</v>
      </c>
      <c r="J50" s="41">
        <v>4727996</v>
      </c>
      <c r="K50" s="41">
        <v>294</v>
      </c>
      <c r="L50" s="41">
        <v>103568</v>
      </c>
      <c r="M50" s="41">
        <v>0</v>
      </c>
      <c r="N50" s="41">
        <v>23162</v>
      </c>
      <c r="O50" s="41">
        <v>19469</v>
      </c>
      <c r="P50" s="41">
        <v>39750</v>
      </c>
      <c r="Q50" s="41">
        <v>5985943</v>
      </c>
      <c r="R50" s="41">
        <v>1689189</v>
      </c>
      <c r="S50" s="41">
        <v>19799770</v>
      </c>
      <c r="T50" s="41">
        <v>6731168</v>
      </c>
      <c r="V50">
        <v>9561</v>
      </c>
      <c r="W50" s="35"/>
      <c r="X50" s="36"/>
      <c r="Y50" s="16"/>
      <c r="Z50" s="28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</row>
    <row r="51" spans="1:40" x14ac:dyDescent="0.25">
      <c r="A51">
        <v>137</v>
      </c>
      <c r="B51" t="s">
        <v>88</v>
      </c>
      <c r="C51" s="10">
        <v>7170</v>
      </c>
      <c r="D51" s="10">
        <v>2012</v>
      </c>
      <c r="E51" s="41">
        <v>1.37</v>
      </c>
      <c r="F51" s="41">
        <v>0</v>
      </c>
      <c r="G51" s="41">
        <v>121503</v>
      </c>
      <c r="H51" s="41">
        <v>38081</v>
      </c>
      <c r="I51" s="41">
        <v>82417</v>
      </c>
      <c r="J51" s="41">
        <v>288863</v>
      </c>
      <c r="K51" s="41">
        <v>59</v>
      </c>
      <c r="L51" s="41">
        <v>7860</v>
      </c>
      <c r="M51" s="41">
        <v>505</v>
      </c>
      <c r="N51" s="41">
        <v>9302</v>
      </c>
      <c r="O51" s="41">
        <v>2493</v>
      </c>
      <c r="P51" s="41">
        <v>0</v>
      </c>
      <c r="Q51" s="41">
        <v>551083</v>
      </c>
      <c r="R51" s="41">
        <v>163340</v>
      </c>
      <c r="S51" s="41">
        <v>1317296</v>
      </c>
      <c r="T51" s="41">
        <v>824666</v>
      </c>
      <c r="V51">
        <v>1220</v>
      </c>
      <c r="W51" s="35"/>
      <c r="X51" s="36"/>
      <c r="Y51" s="16"/>
      <c r="Z51" s="28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  <c r="AN51" s="16"/>
    </row>
    <row r="52" spans="1:40" x14ac:dyDescent="0.25">
      <c r="A52">
        <v>138</v>
      </c>
      <c r="B52" t="s">
        <v>129</v>
      </c>
      <c r="C52" s="10">
        <v>7170</v>
      </c>
      <c r="D52" s="10">
        <v>2012</v>
      </c>
      <c r="E52" s="41">
        <v>59.03</v>
      </c>
      <c r="F52" s="41">
        <v>0</v>
      </c>
      <c r="G52" s="41">
        <v>4270357</v>
      </c>
      <c r="H52" s="41">
        <v>1109664</v>
      </c>
      <c r="I52" s="41">
        <v>61482</v>
      </c>
      <c r="J52" s="41">
        <v>9547969</v>
      </c>
      <c r="K52" s="41">
        <v>50253</v>
      </c>
      <c r="L52" s="41">
        <v>235275</v>
      </c>
      <c r="M52" s="41">
        <v>258666</v>
      </c>
      <c r="N52" s="41">
        <v>44967</v>
      </c>
      <c r="O52" s="41">
        <v>103818</v>
      </c>
      <c r="P52" s="41">
        <v>9112</v>
      </c>
      <c r="Q52" s="41">
        <v>15673339</v>
      </c>
      <c r="R52" s="41">
        <v>7188192</v>
      </c>
      <c r="S52" s="41">
        <v>57734808</v>
      </c>
      <c r="T52" s="41">
        <v>27834173</v>
      </c>
      <c r="V52">
        <v>9622</v>
      </c>
      <c r="W52" s="35"/>
      <c r="X52" s="36"/>
      <c r="Y52" s="16"/>
      <c r="Z52" s="28"/>
      <c r="AA52" s="16"/>
      <c r="AB52" s="16"/>
      <c r="AC52" s="16"/>
      <c r="AD52" s="16"/>
      <c r="AE52" s="16"/>
      <c r="AF52" s="16"/>
      <c r="AG52" s="16"/>
      <c r="AH52" s="16"/>
      <c r="AI52" s="16"/>
      <c r="AJ52" s="16"/>
      <c r="AK52" s="16"/>
      <c r="AL52" s="16"/>
      <c r="AM52" s="16"/>
      <c r="AN52" s="16"/>
    </row>
    <row r="53" spans="1:40" x14ac:dyDescent="0.25">
      <c r="A53">
        <v>139</v>
      </c>
      <c r="B53" t="s">
        <v>120</v>
      </c>
      <c r="C53" s="10">
        <v>7170</v>
      </c>
      <c r="D53" s="10">
        <v>2012</v>
      </c>
      <c r="E53" s="41">
        <v>22.45</v>
      </c>
      <c r="F53" s="41">
        <v>0</v>
      </c>
      <c r="G53" s="41">
        <v>2120053</v>
      </c>
      <c r="H53" s="41">
        <v>735952</v>
      </c>
      <c r="I53" s="41">
        <v>0</v>
      </c>
      <c r="J53" s="41">
        <v>3773812</v>
      </c>
      <c r="K53" s="41">
        <v>0</v>
      </c>
      <c r="L53" s="41">
        <v>4904</v>
      </c>
      <c r="M53" s="41">
        <v>55970</v>
      </c>
      <c r="N53" s="41">
        <v>31621</v>
      </c>
      <c r="O53" s="41">
        <v>0</v>
      </c>
      <c r="P53" s="41">
        <v>46179</v>
      </c>
      <c r="Q53" s="41">
        <v>6676133</v>
      </c>
      <c r="R53" s="41">
        <v>1825300</v>
      </c>
      <c r="S53" s="41">
        <v>0</v>
      </c>
      <c r="T53" s="41">
        <v>0</v>
      </c>
      <c r="V53">
        <v>20054</v>
      </c>
      <c r="W53" s="37"/>
      <c r="X53" s="36"/>
      <c r="Y53" s="16"/>
      <c r="Z53" s="28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</row>
    <row r="54" spans="1:40" x14ac:dyDescent="0.25">
      <c r="A54">
        <v>140</v>
      </c>
      <c r="B54" t="s">
        <v>150</v>
      </c>
      <c r="C54" s="10">
        <v>7170</v>
      </c>
      <c r="D54" s="10">
        <v>2012</v>
      </c>
      <c r="E54" s="41">
        <v>8.25</v>
      </c>
      <c r="F54" s="41">
        <v>0</v>
      </c>
      <c r="G54" s="41">
        <v>783183</v>
      </c>
      <c r="H54" s="41">
        <v>193662</v>
      </c>
      <c r="I54" s="41">
        <v>500</v>
      </c>
      <c r="J54" s="41">
        <v>1485875</v>
      </c>
      <c r="K54" s="41">
        <v>0</v>
      </c>
      <c r="L54" s="41">
        <v>421712</v>
      </c>
      <c r="M54" s="41">
        <v>169025</v>
      </c>
      <c r="N54" s="41">
        <v>20596</v>
      </c>
      <c r="O54" s="41">
        <v>38670</v>
      </c>
      <c r="P54" s="41">
        <v>376250</v>
      </c>
      <c r="Q54" s="41">
        <v>2736973</v>
      </c>
      <c r="R54" s="41">
        <v>822044</v>
      </c>
      <c r="S54" s="41">
        <v>9134072</v>
      </c>
      <c r="T54" s="41">
        <v>3683792</v>
      </c>
      <c r="V54">
        <v>4943</v>
      </c>
      <c r="W54" s="37"/>
      <c r="X54" s="36"/>
      <c r="Y54" s="16"/>
      <c r="Z54" s="28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</row>
    <row r="55" spans="1:40" x14ac:dyDescent="0.25">
      <c r="A55">
        <v>141</v>
      </c>
      <c r="B55" t="s">
        <v>80</v>
      </c>
      <c r="C55" s="10">
        <v>7170</v>
      </c>
      <c r="D55" s="10">
        <v>2012</v>
      </c>
      <c r="E55" s="41">
        <v>0</v>
      </c>
      <c r="F55" s="41">
        <v>0</v>
      </c>
      <c r="G55" s="41">
        <v>0</v>
      </c>
      <c r="H55" s="41">
        <v>0</v>
      </c>
      <c r="I55" s="41">
        <v>0</v>
      </c>
      <c r="J55" s="41">
        <v>189249</v>
      </c>
      <c r="K55" s="41">
        <v>0</v>
      </c>
      <c r="L55" s="41">
        <v>64788</v>
      </c>
      <c r="M55" s="41">
        <v>0</v>
      </c>
      <c r="N55" s="41">
        <v>2500</v>
      </c>
      <c r="O55" s="41">
        <v>1276</v>
      </c>
      <c r="P55" s="41">
        <v>0</v>
      </c>
      <c r="Q55" s="41">
        <v>257813</v>
      </c>
      <c r="R55" s="41">
        <v>72057</v>
      </c>
      <c r="S55" s="41">
        <v>247190</v>
      </c>
      <c r="T55" s="41">
        <v>47680</v>
      </c>
      <c r="V55">
        <v>122</v>
      </c>
      <c r="W55" s="35"/>
      <c r="X55" s="36"/>
      <c r="Y55" s="16"/>
      <c r="Z55" s="28"/>
      <c r="AA55" s="16"/>
      <c r="AB55" s="16"/>
      <c r="AC55" s="16"/>
      <c r="AD55" s="16"/>
      <c r="AE55" s="16"/>
      <c r="AF55" s="16"/>
      <c r="AG55" s="16"/>
      <c r="AH55" s="16"/>
      <c r="AI55" s="16"/>
      <c r="AJ55" s="16"/>
      <c r="AK55" s="16"/>
      <c r="AL55" s="16"/>
      <c r="AM55" s="16"/>
      <c r="AN55" s="16"/>
    </row>
    <row r="56" spans="1:40" x14ac:dyDescent="0.25">
      <c r="A56">
        <v>142</v>
      </c>
      <c r="B56" t="s">
        <v>114</v>
      </c>
      <c r="C56" s="10">
        <v>7170</v>
      </c>
      <c r="D56" s="10">
        <v>2012</v>
      </c>
      <c r="E56" s="41">
        <v>54.1</v>
      </c>
      <c r="F56" s="41">
        <v>0</v>
      </c>
      <c r="G56" s="41">
        <v>4578447</v>
      </c>
      <c r="H56" s="41">
        <v>1249030</v>
      </c>
      <c r="I56" s="41">
        <v>13347</v>
      </c>
      <c r="J56" s="41">
        <v>29199897</v>
      </c>
      <c r="K56" s="41">
        <v>0</v>
      </c>
      <c r="L56" s="41">
        <v>406128</v>
      </c>
      <c r="M56" s="41">
        <v>3814</v>
      </c>
      <c r="N56" s="41">
        <v>162143</v>
      </c>
      <c r="O56" s="41">
        <v>49146</v>
      </c>
      <c r="P56" s="41">
        <v>81812</v>
      </c>
      <c r="Q56" s="41">
        <v>35580140</v>
      </c>
      <c r="R56" s="41">
        <v>11285200</v>
      </c>
      <c r="S56" s="41">
        <v>162703753</v>
      </c>
      <c r="T56" s="41">
        <v>69387834</v>
      </c>
      <c r="V56">
        <v>28256</v>
      </c>
      <c r="W56" s="40"/>
      <c r="X56" s="36"/>
      <c r="Y56" s="16"/>
      <c r="Z56" s="28"/>
      <c r="AA56" s="16"/>
      <c r="AB56" s="16"/>
      <c r="AC56" s="16"/>
      <c r="AD56" s="16"/>
      <c r="AE56" s="16"/>
      <c r="AF56" s="16"/>
      <c r="AG56" s="16"/>
      <c r="AH56" s="16"/>
      <c r="AI56" s="16"/>
      <c r="AJ56" s="16"/>
      <c r="AK56" s="16"/>
      <c r="AL56" s="16"/>
      <c r="AM56" s="16"/>
      <c r="AN56" s="16"/>
    </row>
    <row r="57" spans="1:40" x14ac:dyDescent="0.25">
      <c r="A57">
        <v>145</v>
      </c>
      <c r="B57" t="s">
        <v>151</v>
      </c>
      <c r="C57" s="10">
        <v>7170</v>
      </c>
      <c r="D57" s="10">
        <v>2012</v>
      </c>
      <c r="E57" s="41">
        <v>55.35</v>
      </c>
      <c r="F57" s="41">
        <v>0</v>
      </c>
      <c r="G57" s="41">
        <v>4755472</v>
      </c>
      <c r="H57" s="41">
        <v>1476504</v>
      </c>
      <c r="I57" s="41">
        <v>31156</v>
      </c>
      <c r="J57" s="41">
        <v>15610035</v>
      </c>
      <c r="K57" s="41">
        <v>782</v>
      </c>
      <c r="L57" s="41">
        <v>346218</v>
      </c>
      <c r="M57" s="41">
        <v>686953</v>
      </c>
      <c r="N57" s="41">
        <v>91669</v>
      </c>
      <c r="O57" s="41">
        <v>47179</v>
      </c>
      <c r="P57" s="41">
        <v>-65</v>
      </c>
      <c r="Q57" s="41">
        <v>23046033</v>
      </c>
      <c r="R57" s="41">
        <v>8966750</v>
      </c>
      <c r="S57" s="41">
        <v>89885056</v>
      </c>
      <c r="T57" s="41">
        <v>43490566</v>
      </c>
      <c r="V57">
        <v>33112</v>
      </c>
      <c r="W57" s="40"/>
      <c r="X57" s="38"/>
      <c r="Y57" s="16"/>
      <c r="Z57" s="28"/>
      <c r="AA57" s="16"/>
      <c r="AB57" s="16"/>
      <c r="AC57" s="16"/>
      <c r="AD57" s="16"/>
      <c r="AE57" s="16"/>
      <c r="AF57" s="16"/>
      <c r="AG57" s="16"/>
      <c r="AH57" s="16"/>
      <c r="AI57" s="16"/>
      <c r="AJ57" s="16"/>
      <c r="AK57" s="16"/>
      <c r="AL57" s="16"/>
      <c r="AM57" s="16"/>
      <c r="AN57" s="16"/>
    </row>
    <row r="58" spans="1:40" x14ac:dyDescent="0.25">
      <c r="A58">
        <v>147</v>
      </c>
      <c r="B58" t="s">
        <v>115</v>
      </c>
      <c r="C58" s="10">
        <v>7170</v>
      </c>
      <c r="D58" s="10">
        <v>2012</v>
      </c>
      <c r="E58" s="41">
        <v>3.11</v>
      </c>
      <c r="F58" s="41">
        <v>0</v>
      </c>
      <c r="G58" s="41">
        <v>266462</v>
      </c>
      <c r="H58" s="41">
        <v>70398</v>
      </c>
      <c r="I58" s="41">
        <v>0</v>
      </c>
      <c r="J58" s="41">
        <v>423668</v>
      </c>
      <c r="K58" s="41">
        <v>0</v>
      </c>
      <c r="L58" s="41">
        <v>108229</v>
      </c>
      <c r="M58" s="41">
        <v>4187</v>
      </c>
      <c r="N58" s="41">
        <v>6624</v>
      </c>
      <c r="O58" s="41">
        <v>5690</v>
      </c>
      <c r="P58" s="41">
        <v>23253</v>
      </c>
      <c r="Q58" s="41">
        <v>862005</v>
      </c>
      <c r="R58" s="41">
        <v>259492</v>
      </c>
      <c r="S58" s="41">
        <v>2848719</v>
      </c>
      <c r="T58" s="41">
        <v>1294508</v>
      </c>
      <c r="V58">
        <v>2585</v>
      </c>
      <c r="W58" s="37"/>
      <c r="X58" s="36"/>
      <c r="Y58" s="16"/>
      <c r="Z58" s="28"/>
      <c r="AA58" s="16"/>
      <c r="AB58" s="16"/>
      <c r="AC58" s="16"/>
      <c r="AD58" s="16"/>
      <c r="AE58" s="16"/>
      <c r="AF58" s="16"/>
      <c r="AG58" s="16"/>
      <c r="AH58" s="16"/>
      <c r="AI58" s="16"/>
      <c r="AJ58" s="16"/>
      <c r="AK58" s="16"/>
      <c r="AL58" s="16"/>
      <c r="AM58" s="16"/>
      <c r="AN58" s="16"/>
    </row>
    <row r="59" spans="1:40" x14ac:dyDescent="0.25">
      <c r="A59">
        <v>148</v>
      </c>
      <c r="B59" t="s">
        <v>152</v>
      </c>
      <c r="C59" s="10">
        <v>7170</v>
      </c>
      <c r="D59" s="10">
        <v>2012</v>
      </c>
      <c r="E59" s="41">
        <v>0</v>
      </c>
      <c r="F59" s="41">
        <v>0</v>
      </c>
      <c r="G59" s="41">
        <v>0</v>
      </c>
      <c r="H59" s="41">
        <v>0</v>
      </c>
      <c r="I59" s="41">
        <v>0</v>
      </c>
      <c r="J59" s="41">
        <v>1161700</v>
      </c>
      <c r="K59" s="41">
        <v>0</v>
      </c>
      <c r="L59" s="41">
        <v>1245676</v>
      </c>
      <c r="M59" s="41">
        <v>399</v>
      </c>
      <c r="N59" s="41">
        <v>63273</v>
      </c>
      <c r="O59" s="41">
        <v>8907</v>
      </c>
      <c r="P59" s="41">
        <v>0</v>
      </c>
      <c r="Q59" s="41">
        <v>2479955</v>
      </c>
      <c r="R59" s="41">
        <v>1456472</v>
      </c>
      <c r="S59" s="41">
        <v>13106417</v>
      </c>
      <c r="T59" s="41">
        <v>13106417</v>
      </c>
      <c r="V59">
        <v>1133</v>
      </c>
      <c r="W59" s="35"/>
      <c r="X59" s="38"/>
      <c r="Y59" s="16"/>
      <c r="Z59" s="28"/>
      <c r="AA59" s="16"/>
      <c r="AB59" s="16"/>
      <c r="AC59" s="16"/>
      <c r="AD59" s="16"/>
      <c r="AE59" s="16"/>
      <c r="AF59" s="16"/>
      <c r="AG59" s="16"/>
      <c r="AH59" s="16"/>
      <c r="AI59" s="16"/>
      <c r="AJ59" s="16"/>
      <c r="AK59" s="16"/>
      <c r="AL59" s="16"/>
      <c r="AM59" s="16"/>
      <c r="AN59" s="16"/>
    </row>
    <row r="60" spans="1:40" x14ac:dyDescent="0.25">
      <c r="A60">
        <v>150</v>
      </c>
      <c r="B60" t="s">
        <v>153</v>
      </c>
      <c r="C60" s="10">
        <v>7170</v>
      </c>
      <c r="D60" s="10">
        <v>2012</v>
      </c>
      <c r="E60" s="41">
        <v>1</v>
      </c>
      <c r="F60" s="41">
        <v>0</v>
      </c>
      <c r="G60" s="41">
        <v>55411</v>
      </c>
      <c r="H60" s="41">
        <v>13541</v>
      </c>
      <c r="I60" s="41">
        <v>79532</v>
      </c>
      <c r="J60" s="41">
        <v>295929</v>
      </c>
      <c r="K60" s="41">
        <v>0</v>
      </c>
      <c r="L60" s="41">
        <v>84059</v>
      </c>
      <c r="M60" s="41">
        <v>43239</v>
      </c>
      <c r="N60" s="41">
        <v>8710</v>
      </c>
      <c r="O60" s="41">
        <v>0</v>
      </c>
      <c r="P60" s="41">
        <v>0</v>
      </c>
      <c r="Q60" s="41">
        <v>580421</v>
      </c>
      <c r="R60" s="41">
        <v>347257</v>
      </c>
      <c r="S60" s="41">
        <v>1965955</v>
      </c>
      <c r="T60" s="41">
        <v>944863</v>
      </c>
      <c r="V60">
        <v>1419</v>
      </c>
      <c r="W60" s="35"/>
      <c r="X60" s="38"/>
      <c r="Y60" s="16"/>
      <c r="Z60" s="28"/>
      <c r="AA60" s="16"/>
      <c r="AB60" s="16"/>
      <c r="AC60" s="16"/>
      <c r="AD60" s="16"/>
      <c r="AE60" s="16"/>
      <c r="AF60" s="16"/>
      <c r="AG60" s="16"/>
      <c r="AH60" s="16"/>
      <c r="AI60" s="16"/>
      <c r="AJ60" s="16"/>
      <c r="AK60" s="16"/>
      <c r="AL60" s="16"/>
      <c r="AM60" s="16"/>
      <c r="AN60" s="16"/>
    </row>
    <row r="61" spans="1:40" x14ac:dyDescent="0.25">
      <c r="A61">
        <v>152</v>
      </c>
      <c r="B61" t="s">
        <v>91</v>
      </c>
      <c r="C61" s="10">
        <v>7170</v>
      </c>
      <c r="D61" s="10">
        <v>2012</v>
      </c>
      <c r="E61" s="41">
        <v>7.56</v>
      </c>
      <c r="F61" s="41">
        <v>0</v>
      </c>
      <c r="G61" s="41">
        <v>729970</v>
      </c>
      <c r="H61" s="41">
        <v>231373</v>
      </c>
      <c r="I61" s="41">
        <v>0</v>
      </c>
      <c r="J61" s="41">
        <v>2029001</v>
      </c>
      <c r="K61" s="41">
        <v>695</v>
      </c>
      <c r="L61" s="41">
        <v>173416</v>
      </c>
      <c r="M61" s="41">
        <v>90125</v>
      </c>
      <c r="N61" s="41">
        <v>26637</v>
      </c>
      <c r="O61" s="41">
        <v>15417</v>
      </c>
      <c r="P61" s="41">
        <v>2245049</v>
      </c>
      <c r="Q61" s="41">
        <v>1051585</v>
      </c>
      <c r="R61" s="41">
        <v>964250</v>
      </c>
      <c r="S61" s="41">
        <v>5498130</v>
      </c>
      <c r="T61" s="41">
        <v>2322114</v>
      </c>
      <c r="V61">
        <v>4217</v>
      </c>
      <c r="W61" s="37"/>
      <c r="X61" s="36"/>
      <c r="Y61" s="16"/>
      <c r="Z61" s="28"/>
      <c r="AA61" s="16"/>
      <c r="AB61" s="16"/>
      <c r="AC61" s="16"/>
      <c r="AD61" s="16"/>
      <c r="AE61" s="16"/>
      <c r="AF61" s="16"/>
      <c r="AG61" s="16"/>
      <c r="AH61" s="16"/>
      <c r="AI61" s="16"/>
      <c r="AJ61" s="16"/>
      <c r="AK61" s="16"/>
      <c r="AL61" s="16"/>
      <c r="AM61" s="16"/>
      <c r="AN61" s="16"/>
    </row>
    <row r="62" spans="1:40" x14ac:dyDescent="0.25">
      <c r="A62">
        <v>153</v>
      </c>
      <c r="B62" t="s">
        <v>105</v>
      </c>
      <c r="C62" s="10">
        <v>7170</v>
      </c>
      <c r="D62" s="10">
        <v>2012</v>
      </c>
      <c r="E62" s="41">
        <v>1.1000000000000001</v>
      </c>
      <c r="F62" s="41">
        <v>0</v>
      </c>
      <c r="G62" s="41">
        <v>136938</v>
      </c>
      <c r="H62" s="41">
        <v>30805</v>
      </c>
      <c r="I62" s="41">
        <v>0</v>
      </c>
      <c r="J62" s="41">
        <v>724913</v>
      </c>
      <c r="K62" s="41">
        <v>0</v>
      </c>
      <c r="L62" s="41">
        <v>142295</v>
      </c>
      <c r="M62" s="41">
        <v>0</v>
      </c>
      <c r="N62" s="41">
        <v>9857</v>
      </c>
      <c r="O62" s="41">
        <v>711</v>
      </c>
      <c r="P62" s="41">
        <v>0</v>
      </c>
      <c r="Q62" s="41">
        <v>1045519</v>
      </c>
      <c r="R62" s="41">
        <v>419087</v>
      </c>
      <c r="S62" s="41">
        <v>2773122</v>
      </c>
      <c r="T62" s="41">
        <v>1067408</v>
      </c>
      <c r="V62">
        <v>1426</v>
      </c>
      <c r="W62" s="35"/>
      <c r="X62" s="38"/>
      <c r="Y62" s="16"/>
      <c r="Z62" s="28"/>
      <c r="AA62" s="16"/>
      <c r="AB62" s="16"/>
      <c r="AC62" s="16"/>
      <c r="AD62" s="16"/>
      <c r="AE62" s="16"/>
      <c r="AF62" s="16"/>
      <c r="AG62" s="16"/>
      <c r="AH62" s="16"/>
      <c r="AI62" s="16"/>
      <c r="AJ62" s="16"/>
      <c r="AK62" s="16"/>
      <c r="AL62" s="16"/>
      <c r="AM62" s="16"/>
      <c r="AN62" s="16"/>
    </row>
    <row r="63" spans="1:40" x14ac:dyDescent="0.25">
      <c r="A63">
        <v>155</v>
      </c>
      <c r="B63" t="s">
        <v>154</v>
      </c>
      <c r="C63" s="10">
        <v>7170</v>
      </c>
      <c r="D63" s="10">
        <v>2012</v>
      </c>
      <c r="E63" s="41">
        <v>72.09</v>
      </c>
      <c r="F63" s="41">
        <v>0</v>
      </c>
      <c r="G63" s="41">
        <v>3257710</v>
      </c>
      <c r="H63" s="41">
        <v>925639</v>
      </c>
      <c r="I63" s="41">
        <v>8700</v>
      </c>
      <c r="J63" s="41">
        <v>10738314</v>
      </c>
      <c r="K63" s="41">
        <v>0</v>
      </c>
      <c r="L63" s="41">
        <v>357249</v>
      </c>
      <c r="M63" s="41">
        <v>222687</v>
      </c>
      <c r="N63" s="41">
        <v>129689</v>
      </c>
      <c r="O63" s="41">
        <v>18953</v>
      </c>
      <c r="P63" s="41">
        <v>4973232</v>
      </c>
      <c r="Q63" s="41">
        <v>10685709</v>
      </c>
      <c r="R63" s="41">
        <v>4020401</v>
      </c>
      <c r="S63" s="41">
        <v>37902007</v>
      </c>
      <c r="T63" s="41">
        <v>14750378</v>
      </c>
      <c r="V63">
        <v>17416</v>
      </c>
      <c r="W63" s="35"/>
      <c r="X63" s="36"/>
      <c r="Y63" s="16"/>
      <c r="Z63" s="28"/>
      <c r="AA63" s="16"/>
      <c r="AB63" s="16"/>
      <c r="AC63" s="16"/>
      <c r="AD63" s="16"/>
      <c r="AE63" s="16"/>
      <c r="AF63" s="16"/>
      <c r="AG63" s="16"/>
      <c r="AH63" s="16"/>
      <c r="AI63" s="16"/>
      <c r="AJ63" s="16"/>
      <c r="AK63" s="16"/>
      <c r="AL63" s="16"/>
      <c r="AM63" s="16"/>
      <c r="AN63" s="16"/>
    </row>
    <row r="64" spans="1:40" x14ac:dyDescent="0.25">
      <c r="A64">
        <v>156</v>
      </c>
      <c r="B64" t="s">
        <v>104</v>
      </c>
      <c r="C64" s="10">
        <v>7170</v>
      </c>
      <c r="D64" s="10">
        <v>2012</v>
      </c>
      <c r="E64" s="41">
        <v>6.05</v>
      </c>
      <c r="F64" s="41">
        <v>0</v>
      </c>
      <c r="G64" s="41">
        <v>567706</v>
      </c>
      <c r="H64" s="41">
        <v>119267</v>
      </c>
      <c r="I64" s="41">
        <v>139302</v>
      </c>
      <c r="J64" s="41">
        <v>4256711</v>
      </c>
      <c r="K64" s="41">
        <v>1875</v>
      </c>
      <c r="L64" s="41">
        <v>285117</v>
      </c>
      <c r="M64" s="41">
        <v>5442</v>
      </c>
      <c r="N64" s="41">
        <v>21129</v>
      </c>
      <c r="O64" s="41">
        <v>10487</v>
      </c>
      <c r="P64" s="41">
        <v>0</v>
      </c>
      <c r="Q64" s="41">
        <v>5407036</v>
      </c>
      <c r="R64" s="41">
        <v>1491803</v>
      </c>
      <c r="S64" s="41">
        <v>15194202</v>
      </c>
      <c r="T64" s="41">
        <v>4173899</v>
      </c>
      <c r="V64">
        <v>8294</v>
      </c>
      <c r="W64" s="35"/>
      <c r="X64" s="36"/>
      <c r="Y64" s="16"/>
      <c r="Z64" s="17"/>
      <c r="AA64" s="16"/>
      <c r="AB64" s="16"/>
      <c r="AC64" s="16"/>
      <c r="AD64" s="16"/>
      <c r="AE64" s="16"/>
      <c r="AF64" s="16"/>
      <c r="AG64" s="16"/>
      <c r="AH64" s="16"/>
      <c r="AI64" s="16"/>
      <c r="AJ64" s="16"/>
      <c r="AK64" s="16"/>
      <c r="AL64" s="16"/>
      <c r="AM64" s="16"/>
      <c r="AN64" s="16"/>
    </row>
    <row r="65" spans="1:40" x14ac:dyDescent="0.25">
      <c r="A65">
        <v>157</v>
      </c>
      <c r="B65" t="s">
        <v>155</v>
      </c>
      <c r="C65" s="10">
        <v>7170</v>
      </c>
      <c r="D65" s="10">
        <v>2012</v>
      </c>
      <c r="E65" s="41">
        <v>7.3</v>
      </c>
      <c r="F65" s="41">
        <v>0</v>
      </c>
      <c r="G65" s="41">
        <v>620071</v>
      </c>
      <c r="H65" s="41">
        <v>165568</v>
      </c>
      <c r="I65" s="41">
        <v>0</v>
      </c>
      <c r="J65" s="41">
        <v>497864</v>
      </c>
      <c r="K65" s="41">
        <v>812</v>
      </c>
      <c r="L65" s="41">
        <v>2769</v>
      </c>
      <c r="M65" s="41">
        <v>19999</v>
      </c>
      <c r="N65" s="41">
        <v>5473</v>
      </c>
      <c r="O65" s="41">
        <v>2726</v>
      </c>
      <c r="P65" s="41">
        <v>1108</v>
      </c>
      <c r="Q65" s="41">
        <v>1314174</v>
      </c>
      <c r="R65" s="41">
        <v>450014</v>
      </c>
      <c r="S65" s="41">
        <v>3385323</v>
      </c>
      <c r="T65" s="41">
        <v>3370410</v>
      </c>
      <c r="V65">
        <v>2559</v>
      </c>
      <c r="W65" s="39"/>
      <c r="X65" s="36"/>
      <c r="Y65" s="16"/>
      <c r="Z65" s="28"/>
      <c r="AA65" s="16"/>
      <c r="AB65" s="16"/>
      <c r="AC65" s="16"/>
      <c r="AD65" s="16"/>
      <c r="AE65" s="16"/>
      <c r="AF65" s="16"/>
      <c r="AG65" s="16"/>
      <c r="AH65" s="16"/>
      <c r="AI65" s="16"/>
      <c r="AJ65" s="16"/>
      <c r="AK65" s="16"/>
      <c r="AL65" s="16"/>
      <c r="AM65" s="16"/>
      <c r="AN65" s="16"/>
    </row>
    <row r="66" spans="1:40" x14ac:dyDescent="0.25">
      <c r="A66">
        <v>158</v>
      </c>
      <c r="B66" t="s">
        <v>76</v>
      </c>
      <c r="C66" s="10">
        <v>7170</v>
      </c>
      <c r="D66" s="10">
        <v>2012</v>
      </c>
      <c r="E66" s="41">
        <v>0.89</v>
      </c>
      <c r="F66" s="41">
        <v>0</v>
      </c>
      <c r="G66" s="41">
        <v>183380</v>
      </c>
      <c r="H66" s="41">
        <v>41949</v>
      </c>
      <c r="I66" s="41">
        <v>0</v>
      </c>
      <c r="J66" s="41">
        <v>215286</v>
      </c>
      <c r="K66" s="41">
        <v>1461</v>
      </c>
      <c r="L66" s="41">
        <v>252</v>
      </c>
      <c r="M66" s="41">
        <v>12218</v>
      </c>
      <c r="N66" s="41">
        <v>6294</v>
      </c>
      <c r="O66" s="41">
        <v>4458</v>
      </c>
      <c r="P66" s="41">
        <v>0</v>
      </c>
      <c r="Q66" s="41">
        <v>465298</v>
      </c>
      <c r="R66" s="41">
        <v>175787</v>
      </c>
      <c r="S66" s="41">
        <v>690956</v>
      </c>
      <c r="T66" s="41">
        <v>284844</v>
      </c>
      <c r="V66">
        <v>472</v>
      </c>
      <c r="W66" s="35"/>
      <c r="X66" s="36"/>
      <c r="Y66" s="16"/>
      <c r="Z66" s="28"/>
      <c r="AA66" s="16"/>
      <c r="AB66" s="16"/>
      <c r="AC66" s="16"/>
      <c r="AD66" s="16"/>
      <c r="AE66" s="16"/>
      <c r="AF66" s="16"/>
      <c r="AG66" s="16"/>
      <c r="AH66" s="16"/>
      <c r="AI66" s="16"/>
      <c r="AJ66" s="16"/>
      <c r="AK66" s="16"/>
      <c r="AL66" s="16"/>
      <c r="AM66" s="16"/>
      <c r="AN66" s="16"/>
    </row>
    <row r="67" spans="1:40" x14ac:dyDescent="0.25">
      <c r="A67">
        <v>159</v>
      </c>
      <c r="B67" t="s">
        <v>156</v>
      </c>
      <c r="C67" s="10">
        <v>7170</v>
      </c>
      <c r="D67" s="10">
        <v>2012</v>
      </c>
      <c r="E67" s="41">
        <v>56</v>
      </c>
      <c r="F67" s="41">
        <v>0</v>
      </c>
      <c r="G67" s="41">
        <v>5040033</v>
      </c>
      <c r="H67" s="41">
        <v>1572791</v>
      </c>
      <c r="I67" s="41">
        <v>27625</v>
      </c>
      <c r="J67" s="41">
        <v>11492926</v>
      </c>
      <c r="K67" s="41">
        <v>518</v>
      </c>
      <c r="L67" s="41">
        <v>178477</v>
      </c>
      <c r="M67" s="41">
        <v>0</v>
      </c>
      <c r="N67" s="41">
        <v>257438</v>
      </c>
      <c r="O67" s="41">
        <v>48412</v>
      </c>
      <c r="P67" s="41">
        <v>93940</v>
      </c>
      <c r="Q67" s="41">
        <v>18524280</v>
      </c>
      <c r="R67" s="41">
        <v>9136599</v>
      </c>
      <c r="S67" s="41">
        <v>150290059</v>
      </c>
      <c r="T67" s="41">
        <v>116472481</v>
      </c>
      <c r="V67">
        <v>36893</v>
      </c>
      <c r="W67" s="35"/>
      <c r="X67" s="36"/>
      <c r="Y67" s="16"/>
      <c r="Z67" s="28"/>
      <c r="AA67" s="16"/>
      <c r="AB67" s="16"/>
      <c r="AC67" s="16"/>
      <c r="AD67" s="16"/>
      <c r="AE67" s="16"/>
      <c r="AF67" s="16"/>
      <c r="AG67" s="16"/>
      <c r="AH67" s="16"/>
      <c r="AI67" s="16"/>
      <c r="AJ67" s="16"/>
      <c r="AK67" s="16"/>
      <c r="AL67" s="16"/>
      <c r="AM67" s="16"/>
      <c r="AN67" s="16"/>
    </row>
    <row r="68" spans="1:40" x14ac:dyDescent="0.25">
      <c r="A68">
        <v>161</v>
      </c>
      <c r="B68" t="s">
        <v>127</v>
      </c>
      <c r="C68" s="10">
        <v>7170</v>
      </c>
      <c r="D68" s="10">
        <v>2012</v>
      </c>
      <c r="E68" s="41">
        <v>38.020000000000003</v>
      </c>
      <c r="F68" s="41">
        <v>0</v>
      </c>
      <c r="G68" s="41">
        <v>3231619</v>
      </c>
      <c r="H68" s="41">
        <v>802848</v>
      </c>
      <c r="I68" s="41">
        <v>0</v>
      </c>
      <c r="J68" s="41">
        <v>11093452</v>
      </c>
      <c r="K68" s="41">
        <v>0</v>
      </c>
      <c r="L68" s="41">
        <v>287226</v>
      </c>
      <c r="M68" s="41">
        <v>633747</v>
      </c>
      <c r="N68" s="41">
        <v>70374</v>
      </c>
      <c r="O68" s="41">
        <v>26835</v>
      </c>
      <c r="P68" s="41">
        <v>117264</v>
      </c>
      <c r="Q68" s="41">
        <v>16028837</v>
      </c>
      <c r="R68" s="41">
        <v>5862617</v>
      </c>
      <c r="S68" s="41">
        <v>54980739</v>
      </c>
      <c r="T68" s="41">
        <v>34702600</v>
      </c>
      <c r="V68">
        <v>31196</v>
      </c>
      <c r="W68" s="39"/>
      <c r="X68" s="36"/>
      <c r="Y68" s="16"/>
      <c r="Z68" s="28"/>
      <c r="AA68" s="16"/>
      <c r="AB68" s="16"/>
      <c r="AC68" s="16"/>
      <c r="AD68" s="16"/>
      <c r="AE68" s="16"/>
      <c r="AF68" s="16"/>
      <c r="AG68" s="16"/>
      <c r="AH68" s="16"/>
      <c r="AI68" s="16"/>
      <c r="AJ68" s="16"/>
      <c r="AK68" s="16"/>
      <c r="AL68" s="16"/>
      <c r="AM68" s="16"/>
      <c r="AN68" s="16"/>
    </row>
    <row r="69" spans="1:40" x14ac:dyDescent="0.25">
      <c r="A69">
        <v>162</v>
      </c>
      <c r="B69" t="s">
        <v>123</v>
      </c>
      <c r="C69" s="10">
        <v>7170</v>
      </c>
      <c r="D69" s="10">
        <v>2012</v>
      </c>
      <c r="E69" s="41">
        <v>95.27</v>
      </c>
      <c r="F69" s="41">
        <v>0</v>
      </c>
      <c r="G69" s="41">
        <v>8696493</v>
      </c>
      <c r="H69" s="41">
        <v>2705493</v>
      </c>
      <c r="I69" s="41">
        <v>48000</v>
      </c>
      <c r="J69" s="41">
        <v>27156006</v>
      </c>
      <c r="K69" s="41">
        <v>4205</v>
      </c>
      <c r="L69" s="41">
        <v>485146</v>
      </c>
      <c r="M69" s="41">
        <v>1081613</v>
      </c>
      <c r="N69" s="41">
        <v>273659</v>
      </c>
      <c r="O69" s="41">
        <v>81151</v>
      </c>
      <c r="P69" s="41">
        <v>9317257</v>
      </c>
      <c r="Q69" s="41">
        <v>31214509</v>
      </c>
      <c r="R69" s="41">
        <v>8841820</v>
      </c>
      <c r="S69" s="41">
        <v>116284584</v>
      </c>
      <c r="T69" s="41">
        <v>83485294</v>
      </c>
      <c r="V69">
        <v>63456</v>
      </c>
      <c r="W69" s="40"/>
      <c r="X69" s="36"/>
      <c r="Y69" s="16"/>
      <c r="Z69" s="28"/>
      <c r="AA69" s="16"/>
      <c r="AB69" s="16"/>
      <c r="AC69" s="16"/>
      <c r="AD69" s="16"/>
      <c r="AE69" s="16"/>
      <c r="AF69" s="16"/>
      <c r="AG69" s="16"/>
      <c r="AH69" s="16"/>
      <c r="AI69" s="16"/>
      <c r="AJ69" s="16"/>
      <c r="AK69" s="16"/>
      <c r="AL69" s="16"/>
      <c r="AM69" s="16"/>
      <c r="AN69" s="16"/>
    </row>
    <row r="70" spans="1:40" x14ac:dyDescent="0.25">
      <c r="A70">
        <v>164</v>
      </c>
      <c r="B70" t="s">
        <v>157</v>
      </c>
      <c r="C70" s="10">
        <v>7170</v>
      </c>
      <c r="D70" s="10">
        <v>2012</v>
      </c>
      <c r="E70" s="41">
        <v>53.86</v>
      </c>
      <c r="F70" s="41">
        <v>0</v>
      </c>
      <c r="G70" s="41">
        <v>4870936</v>
      </c>
      <c r="H70" s="41">
        <v>1129129</v>
      </c>
      <c r="I70" s="41">
        <v>0</v>
      </c>
      <c r="J70" s="41">
        <v>8521206</v>
      </c>
      <c r="K70" s="41">
        <v>86</v>
      </c>
      <c r="L70" s="41">
        <v>326155</v>
      </c>
      <c r="M70" s="41">
        <v>0</v>
      </c>
      <c r="N70" s="41">
        <v>223738</v>
      </c>
      <c r="O70" s="41">
        <v>36491</v>
      </c>
      <c r="P70" s="41">
        <v>6402</v>
      </c>
      <c r="Q70" s="41">
        <v>15101339</v>
      </c>
      <c r="R70" s="41">
        <v>5985931</v>
      </c>
      <c r="S70" s="41">
        <v>78979353</v>
      </c>
      <c r="T70" s="41">
        <v>53903577</v>
      </c>
      <c r="V70">
        <v>32912</v>
      </c>
      <c r="W70" s="40"/>
      <c r="X70" s="36"/>
      <c r="Y70" s="16"/>
      <c r="Z70" s="28"/>
      <c r="AA70" s="16"/>
      <c r="AB70" s="16"/>
      <c r="AC70" s="16"/>
      <c r="AD70" s="16"/>
      <c r="AE70" s="16"/>
      <c r="AF70" s="16"/>
      <c r="AG70" s="16"/>
      <c r="AH70" s="16"/>
      <c r="AI70" s="16"/>
      <c r="AJ70" s="16"/>
      <c r="AK70" s="16"/>
      <c r="AL70" s="16"/>
      <c r="AM70" s="16"/>
      <c r="AN70" s="16"/>
    </row>
    <row r="71" spans="1:40" x14ac:dyDescent="0.25">
      <c r="A71">
        <v>165</v>
      </c>
      <c r="B71" t="s">
        <v>87</v>
      </c>
      <c r="C71" s="10">
        <v>7170</v>
      </c>
      <c r="D71" s="10">
        <v>2012</v>
      </c>
      <c r="E71" s="41">
        <v>2</v>
      </c>
      <c r="F71" s="41">
        <v>0</v>
      </c>
      <c r="G71" s="41">
        <v>180359</v>
      </c>
      <c r="H71" s="41">
        <v>41011</v>
      </c>
      <c r="I71" s="41">
        <v>0</v>
      </c>
      <c r="J71" s="41">
        <v>291134</v>
      </c>
      <c r="K71" s="41">
        <v>0</v>
      </c>
      <c r="L71" s="41">
        <v>143213</v>
      </c>
      <c r="M71" s="41">
        <v>6233</v>
      </c>
      <c r="N71" s="41">
        <v>23884</v>
      </c>
      <c r="O71" s="41">
        <v>17975</v>
      </c>
      <c r="P71" s="41">
        <v>0</v>
      </c>
      <c r="Q71" s="41">
        <v>703809</v>
      </c>
      <c r="R71" s="41">
        <v>280218</v>
      </c>
      <c r="S71" s="41">
        <v>2866159</v>
      </c>
      <c r="T71" s="41">
        <v>2040571</v>
      </c>
      <c r="V71">
        <v>1504</v>
      </c>
      <c r="W71" s="40"/>
      <c r="X71" s="36"/>
      <c r="Y71" s="16"/>
      <c r="Z71" s="28"/>
      <c r="AA71" s="16"/>
      <c r="AB71" s="16"/>
      <c r="AC71" s="16"/>
      <c r="AD71" s="16"/>
      <c r="AE71" s="16"/>
      <c r="AF71" s="16"/>
      <c r="AG71" s="16"/>
      <c r="AH71" s="16"/>
      <c r="AI71" s="16"/>
      <c r="AJ71" s="16"/>
      <c r="AK71" s="16"/>
      <c r="AL71" s="16"/>
      <c r="AM71" s="16"/>
      <c r="AN71" s="16"/>
    </row>
    <row r="72" spans="1:40" x14ac:dyDescent="0.25">
      <c r="A72">
        <v>167</v>
      </c>
      <c r="B72" t="s">
        <v>81</v>
      </c>
      <c r="C72" s="10">
        <v>7170</v>
      </c>
      <c r="D72" s="10">
        <v>2012</v>
      </c>
      <c r="E72" s="41"/>
      <c r="F72" s="41"/>
      <c r="G72" s="41"/>
      <c r="H72" s="41"/>
      <c r="I72" s="41"/>
      <c r="J72" s="41"/>
      <c r="K72" s="41"/>
      <c r="L72" s="41"/>
      <c r="M72" s="41"/>
      <c r="N72" s="41"/>
      <c r="O72" s="41"/>
      <c r="P72" s="41"/>
      <c r="Q72" s="41"/>
      <c r="R72" s="41"/>
      <c r="S72" s="41"/>
      <c r="T72" s="41"/>
      <c r="V72"/>
      <c r="W72" s="35"/>
      <c r="X72" s="36"/>
      <c r="Y72" s="16"/>
      <c r="Z72" s="17"/>
      <c r="AA72" s="16"/>
      <c r="AB72" s="16"/>
      <c r="AC72" s="16"/>
      <c r="AD72" s="16"/>
      <c r="AE72" s="16"/>
      <c r="AF72" s="16"/>
      <c r="AG72" s="16"/>
      <c r="AH72" s="16"/>
      <c r="AI72" s="16"/>
      <c r="AJ72" s="16"/>
      <c r="AK72" s="16"/>
      <c r="AL72" s="16"/>
      <c r="AM72" s="16"/>
      <c r="AN72" s="16"/>
    </row>
    <row r="73" spans="1:40" x14ac:dyDescent="0.25">
      <c r="A73">
        <v>168</v>
      </c>
      <c r="B73" t="s">
        <v>78</v>
      </c>
      <c r="C73" s="10">
        <v>7170</v>
      </c>
      <c r="D73" s="10">
        <v>2012</v>
      </c>
      <c r="E73" s="41">
        <v>42.38</v>
      </c>
      <c r="F73" s="41">
        <v>0</v>
      </c>
      <c r="G73" s="41">
        <v>3338006</v>
      </c>
      <c r="H73" s="41">
        <v>773268</v>
      </c>
      <c r="I73" s="41">
        <v>23124</v>
      </c>
      <c r="J73" s="41">
        <v>5759860</v>
      </c>
      <c r="K73" s="41">
        <v>53</v>
      </c>
      <c r="L73" s="41">
        <v>158296</v>
      </c>
      <c r="M73" s="41">
        <v>45871</v>
      </c>
      <c r="N73" s="41">
        <v>262120</v>
      </c>
      <c r="O73" s="41">
        <v>77455</v>
      </c>
      <c r="P73" s="41">
        <v>364629</v>
      </c>
      <c r="Q73" s="41">
        <v>10073424</v>
      </c>
      <c r="R73" s="41">
        <v>4019844</v>
      </c>
      <c r="S73" s="41">
        <v>34132383</v>
      </c>
      <c r="T73" s="41">
        <v>25512428</v>
      </c>
      <c r="V73">
        <v>19877</v>
      </c>
      <c r="W73" s="35"/>
      <c r="X73" s="36"/>
      <c r="Y73" s="16"/>
      <c r="Z73" s="28"/>
      <c r="AA73" s="16"/>
      <c r="AB73" s="16"/>
      <c r="AC73" s="16"/>
      <c r="AD73" s="16"/>
      <c r="AE73" s="16"/>
      <c r="AF73" s="16"/>
      <c r="AG73" s="16"/>
      <c r="AH73" s="16"/>
      <c r="AI73" s="16"/>
      <c r="AJ73" s="16"/>
      <c r="AK73" s="16"/>
      <c r="AL73" s="16"/>
      <c r="AM73" s="16"/>
      <c r="AN73" s="16"/>
    </row>
    <row r="74" spans="1:40" x14ac:dyDescent="0.25">
      <c r="A74">
        <v>170</v>
      </c>
      <c r="B74" t="s">
        <v>158</v>
      </c>
      <c r="C74" s="10">
        <v>7170</v>
      </c>
      <c r="D74" s="10">
        <v>2012</v>
      </c>
      <c r="E74" s="41">
        <v>75.89</v>
      </c>
      <c r="F74" s="41">
        <v>0</v>
      </c>
      <c r="G74" s="41">
        <v>6374914</v>
      </c>
      <c r="H74" s="41">
        <v>1754553</v>
      </c>
      <c r="I74" s="41">
        <v>8237</v>
      </c>
      <c r="J74" s="41">
        <v>10221722</v>
      </c>
      <c r="K74" s="41">
        <v>10416</v>
      </c>
      <c r="L74" s="41">
        <v>417289</v>
      </c>
      <c r="M74" s="41">
        <v>948131</v>
      </c>
      <c r="N74" s="41">
        <v>470722</v>
      </c>
      <c r="O74" s="41">
        <v>71564</v>
      </c>
      <c r="P74" s="41">
        <v>1933</v>
      </c>
      <c r="Q74" s="41">
        <v>20275615</v>
      </c>
      <c r="R74" s="41">
        <v>10261450</v>
      </c>
      <c r="S74" s="41">
        <v>137076028</v>
      </c>
      <c r="T74" s="41">
        <v>102082840</v>
      </c>
      <c r="V74">
        <v>50767</v>
      </c>
      <c r="W74" s="35"/>
      <c r="X74" s="36"/>
      <c r="Y74" s="16"/>
      <c r="Z74" s="28"/>
      <c r="AA74" s="16"/>
      <c r="AB74" s="16"/>
      <c r="AC74" s="16"/>
      <c r="AD74" s="16"/>
      <c r="AE74" s="16"/>
      <c r="AF74" s="16"/>
      <c r="AG74" s="16"/>
      <c r="AH74" s="16"/>
      <c r="AI74" s="16"/>
      <c r="AJ74" s="16"/>
      <c r="AK74" s="16"/>
      <c r="AL74" s="16"/>
      <c r="AM74" s="16"/>
      <c r="AN74" s="16"/>
    </row>
    <row r="75" spans="1:40" x14ac:dyDescent="0.25">
      <c r="A75">
        <v>172</v>
      </c>
      <c r="B75" t="s">
        <v>116</v>
      </c>
      <c r="C75" s="10">
        <v>7170</v>
      </c>
      <c r="D75" s="10">
        <v>2012</v>
      </c>
      <c r="E75" s="41">
        <v>6.55</v>
      </c>
      <c r="F75" s="41">
        <v>0</v>
      </c>
      <c r="G75" s="41">
        <v>657524</v>
      </c>
      <c r="H75" s="41">
        <v>143503</v>
      </c>
      <c r="I75" s="41">
        <v>87861</v>
      </c>
      <c r="J75" s="41">
        <v>2563009</v>
      </c>
      <c r="K75" s="41">
        <v>0</v>
      </c>
      <c r="L75" s="41">
        <v>5114</v>
      </c>
      <c r="M75" s="41">
        <v>71562</v>
      </c>
      <c r="N75" s="41">
        <v>16551</v>
      </c>
      <c r="O75" s="41">
        <v>15925</v>
      </c>
      <c r="P75" s="41">
        <v>7197</v>
      </c>
      <c r="Q75" s="41">
        <v>3553852</v>
      </c>
      <c r="R75" s="41">
        <v>1055585</v>
      </c>
      <c r="S75" s="41">
        <v>7965600</v>
      </c>
      <c r="T75" s="41">
        <v>2216583</v>
      </c>
      <c r="V75">
        <v>3623</v>
      </c>
      <c r="W75" s="39"/>
      <c r="X75" s="36"/>
      <c r="Y75" s="16"/>
      <c r="Z75" s="28"/>
      <c r="AA75" s="16"/>
      <c r="AB75" s="16"/>
      <c r="AC75" s="16"/>
      <c r="AD75" s="16"/>
      <c r="AE75" s="16"/>
      <c r="AF75" s="16"/>
      <c r="AG75" s="16"/>
      <c r="AH75" s="16"/>
      <c r="AI75" s="16"/>
      <c r="AJ75" s="16"/>
      <c r="AK75" s="16"/>
      <c r="AL75" s="16"/>
      <c r="AM75" s="16"/>
      <c r="AN75" s="16"/>
    </row>
    <row r="76" spans="1:40" x14ac:dyDescent="0.25">
      <c r="A76">
        <v>173</v>
      </c>
      <c r="B76" t="s">
        <v>92</v>
      </c>
      <c r="C76" s="10">
        <v>7170</v>
      </c>
      <c r="D76" s="10">
        <v>2012</v>
      </c>
      <c r="E76" s="41">
        <v>2.0099999999999998</v>
      </c>
      <c r="F76" s="41">
        <v>0</v>
      </c>
      <c r="G76" s="41">
        <v>173531</v>
      </c>
      <c r="H76" s="41">
        <v>46075</v>
      </c>
      <c r="I76" s="41">
        <v>0</v>
      </c>
      <c r="J76" s="41">
        <v>280178</v>
      </c>
      <c r="K76" s="41">
        <v>0</v>
      </c>
      <c r="L76" s="41">
        <v>300</v>
      </c>
      <c r="M76" s="41">
        <v>57926</v>
      </c>
      <c r="N76" s="41">
        <v>8477</v>
      </c>
      <c r="O76" s="41">
        <v>735</v>
      </c>
      <c r="P76" s="41">
        <v>0</v>
      </c>
      <c r="Q76" s="41">
        <v>567222</v>
      </c>
      <c r="R76" s="41">
        <v>252107</v>
      </c>
      <c r="S76" s="41">
        <v>1498648</v>
      </c>
      <c r="T76" s="41">
        <v>775122</v>
      </c>
      <c r="V76">
        <v>1101</v>
      </c>
      <c r="W76" s="35"/>
      <c r="X76" s="36"/>
      <c r="Y76" s="16"/>
      <c r="Z76" s="28"/>
      <c r="AA76" s="16"/>
      <c r="AB76" s="16"/>
      <c r="AC76" s="16"/>
      <c r="AD76" s="16"/>
      <c r="AE76" s="16"/>
      <c r="AF76" s="16"/>
      <c r="AG76" s="16"/>
      <c r="AH76" s="16"/>
      <c r="AI76" s="16"/>
      <c r="AJ76" s="16"/>
      <c r="AK76" s="16"/>
      <c r="AL76" s="16"/>
      <c r="AM76" s="16"/>
      <c r="AN76" s="16"/>
    </row>
    <row r="77" spans="1:40" x14ac:dyDescent="0.25">
      <c r="A77">
        <v>175</v>
      </c>
      <c r="B77" t="s">
        <v>119</v>
      </c>
      <c r="C77" s="10">
        <v>7170</v>
      </c>
      <c r="D77" s="10">
        <v>2012</v>
      </c>
      <c r="E77" s="41">
        <v>0</v>
      </c>
      <c r="F77" s="41">
        <v>0</v>
      </c>
      <c r="G77" s="41">
        <v>0</v>
      </c>
      <c r="H77" s="41">
        <v>0</v>
      </c>
      <c r="I77" s="41">
        <v>0</v>
      </c>
      <c r="J77" s="41">
        <v>724369</v>
      </c>
      <c r="K77" s="41">
        <v>0</v>
      </c>
      <c r="L77" s="41">
        <v>4018895</v>
      </c>
      <c r="M77" s="41">
        <v>0</v>
      </c>
      <c r="N77" s="41">
        <v>33756</v>
      </c>
      <c r="O77" s="41">
        <v>0</v>
      </c>
      <c r="P77" s="41">
        <v>0</v>
      </c>
      <c r="Q77" s="41">
        <v>4777020</v>
      </c>
      <c r="R77" s="41">
        <v>2030958</v>
      </c>
      <c r="S77" s="41">
        <v>37458200</v>
      </c>
      <c r="T77" s="41">
        <v>20973519</v>
      </c>
      <c r="V77">
        <v>9620</v>
      </c>
      <c r="W77" s="35"/>
      <c r="X77" s="36"/>
      <c r="Y77" s="16"/>
      <c r="Z77" s="28"/>
      <c r="AA77" s="16"/>
      <c r="AB77" s="16"/>
      <c r="AC77" s="16"/>
      <c r="AD77" s="16"/>
      <c r="AE77" s="16"/>
      <c r="AF77" s="16"/>
      <c r="AG77" s="16"/>
      <c r="AH77" s="16"/>
      <c r="AI77" s="16"/>
      <c r="AJ77" s="16"/>
      <c r="AK77" s="16"/>
      <c r="AL77" s="16"/>
      <c r="AM77" s="16"/>
      <c r="AN77" s="16"/>
    </row>
    <row r="78" spans="1:40" x14ac:dyDescent="0.25">
      <c r="A78">
        <v>176</v>
      </c>
      <c r="B78" t="s">
        <v>159</v>
      </c>
      <c r="C78" s="10">
        <v>7170</v>
      </c>
      <c r="D78" s="10">
        <v>2012</v>
      </c>
      <c r="E78" s="41">
        <v>124.84</v>
      </c>
      <c r="F78" s="41">
        <v>0</v>
      </c>
      <c r="G78" s="41">
        <v>11637152</v>
      </c>
      <c r="H78" s="41">
        <v>3144931</v>
      </c>
      <c r="I78" s="41">
        <v>56</v>
      </c>
      <c r="J78" s="41">
        <v>27575486</v>
      </c>
      <c r="K78" s="41">
        <v>8536</v>
      </c>
      <c r="L78" s="41">
        <v>-3778089</v>
      </c>
      <c r="M78" s="41">
        <v>0</v>
      </c>
      <c r="N78" s="41">
        <v>1214439</v>
      </c>
      <c r="O78" s="41">
        <v>39687</v>
      </c>
      <c r="P78" s="41">
        <v>441226</v>
      </c>
      <c r="Q78" s="41">
        <v>39400972</v>
      </c>
      <c r="R78" s="41">
        <v>17288210</v>
      </c>
      <c r="S78" s="41">
        <v>200682560</v>
      </c>
      <c r="T78" s="41">
        <v>98545388</v>
      </c>
      <c r="V78">
        <v>48651</v>
      </c>
      <c r="W78" s="39"/>
      <c r="X78" s="36"/>
      <c r="Y78" s="16"/>
      <c r="Z78" s="28"/>
      <c r="AA78" s="16"/>
      <c r="AB78" s="16"/>
      <c r="AC78" s="16"/>
      <c r="AD78" s="16"/>
      <c r="AE78" s="16"/>
      <c r="AF78" s="16"/>
      <c r="AG78" s="16"/>
      <c r="AH78" s="16"/>
      <c r="AI78" s="16"/>
      <c r="AJ78" s="16"/>
      <c r="AK78" s="16"/>
      <c r="AL78" s="16"/>
      <c r="AM78" s="16"/>
      <c r="AN78" s="16"/>
    </row>
    <row r="79" spans="1:40" x14ac:dyDescent="0.25">
      <c r="A79">
        <v>180</v>
      </c>
      <c r="B79" t="s">
        <v>160</v>
      </c>
      <c r="C79" s="10">
        <v>7170</v>
      </c>
      <c r="D79" s="10">
        <v>2012</v>
      </c>
      <c r="E79" s="41">
        <v>13.78</v>
      </c>
      <c r="F79" s="41">
        <v>0</v>
      </c>
      <c r="G79" s="41">
        <v>1257021</v>
      </c>
      <c r="H79" s="41">
        <v>318173</v>
      </c>
      <c r="I79" s="41">
        <v>0</v>
      </c>
      <c r="J79" s="41">
        <v>3608881</v>
      </c>
      <c r="K79" s="41">
        <v>0</v>
      </c>
      <c r="L79" s="41">
        <v>906</v>
      </c>
      <c r="M79" s="41">
        <v>133797</v>
      </c>
      <c r="N79" s="41">
        <v>57144</v>
      </c>
      <c r="O79" s="41">
        <v>3562</v>
      </c>
      <c r="P79" s="41">
        <v>0</v>
      </c>
      <c r="Q79" s="41">
        <v>5379484</v>
      </c>
      <c r="R79" s="41">
        <v>2461956</v>
      </c>
      <c r="S79" s="41">
        <v>49151437</v>
      </c>
      <c r="T79" s="41">
        <v>32454812</v>
      </c>
      <c r="V79">
        <v>10946</v>
      </c>
      <c r="W79" s="19"/>
      <c r="X79" s="36"/>
      <c r="Y79" s="16"/>
      <c r="Z79" s="28"/>
      <c r="AA79" s="16"/>
      <c r="AB79" s="16"/>
      <c r="AC79" s="16"/>
      <c r="AD79" s="16"/>
      <c r="AE79" s="16"/>
      <c r="AF79" s="16"/>
      <c r="AG79" s="16"/>
      <c r="AH79" s="16"/>
      <c r="AI79" s="16"/>
      <c r="AJ79" s="16"/>
      <c r="AK79" s="16"/>
      <c r="AL79" s="16"/>
      <c r="AM79" s="16"/>
      <c r="AN79" s="16"/>
    </row>
    <row r="80" spans="1:40" x14ac:dyDescent="0.25">
      <c r="A80">
        <v>183</v>
      </c>
      <c r="B80" t="s">
        <v>161</v>
      </c>
      <c r="C80" s="10">
        <v>7170</v>
      </c>
      <c r="D80" s="10">
        <v>2012</v>
      </c>
      <c r="E80" s="41">
        <v>13.67</v>
      </c>
      <c r="F80" s="41">
        <v>0</v>
      </c>
      <c r="G80" s="41">
        <v>1435829</v>
      </c>
      <c r="H80" s="41">
        <v>337066</v>
      </c>
      <c r="I80" s="41">
        <v>0</v>
      </c>
      <c r="J80" s="41">
        <v>3234198</v>
      </c>
      <c r="K80" s="41">
        <v>277</v>
      </c>
      <c r="L80" s="41">
        <v>144069</v>
      </c>
      <c r="M80" s="41">
        <v>212211</v>
      </c>
      <c r="N80" s="41">
        <v>84849</v>
      </c>
      <c r="O80" s="41">
        <v>2818</v>
      </c>
      <c r="P80" s="41">
        <v>0</v>
      </c>
      <c r="Q80" s="41">
        <v>5451317</v>
      </c>
      <c r="R80" s="41">
        <v>2532647</v>
      </c>
      <c r="S80" s="41">
        <v>46303067</v>
      </c>
      <c r="T80" s="41">
        <v>35702180</v>
      </c>
      <c r="V80">
        <v>11784</v>
      </c>
      <c r="W80" s="35"/>
      <c r="X80" s="36"/>
      <c r="Y80" s="16"/>
      <c r="Z80" s="17"/>
      <c r="AA80" s="16"/>
      <c r="AB80" s="16"/>
      <c r="AC80" s="16"/>
      <c r="AD80" s="16"/>
      <c r="AE80" s="16"/>
      <c r="AF80" s="16"/>
      <c r="AG80" s="16"/>
      <c r="AH80" s="16"/>
      <c r="AI80" s="16"/>
      <c r="AJ80" s="16"/>
      <c r="AK80" s="16"/>
      <c r="AL80" s="16"/>
      <c r="AM80" s="16"/>
      <c r="AN80" s="16"/>
    </row>
    <row r="81" spans="1:40" x14ac:dyDescent="0.25">
      <c r="A81">
        <v>186</v>
      </c>
      <c r="B81" t="s">
        <v>162</v>
      </c>
      <c r="C81" s="10">
        <v>7170</v>
      </c>
      <c r="D81" s="10">
        <v>2012</v>
      </c>
      <c r="E81" s="41">
        <v>0</v>
      </c>
      <c r="F81" s="41">
        <v>0</v>
      </c>
      <c r="G81" s="41">
        <v>0</v>
      </c>
      <c r="H81" s="41">
        <v>0</v>
      </c>
      <c r="I81" s="41">
        <v>21343</v>
      </c>
      <c r="J81" s="41">
        <v>85706</v>
      </c>
      <c r="K81" s="41">
        <v>0</v>
      </c>
      <c r="L81" s="41">
        <v>325</v>
      </c>
      <c r="M81" s="41">
        <v>0</v>
      </c>
      <c r="N81" s="41">
        <v>261</v>
      </c>
      <c r="O81" s="41">
        <v>920</v>
      </c>
      <c r="P81" s="41">
        <v>0</v>
      </c>
      <c r="Q81" s="41">
        <v>108555</v>
      </c>
      <c r="R81" s="41">
        <v>100121</v>
      </c>
      <c r="S81" s="41">
        <v>1130494</v>
      </c>
      <c r="T81" s="41">
        <v>261823</v>
      </c>
      <c r="V81">
        <v>1238</v>
      </c>
      <c r="W81" s="19"/>
      <c r="X81" s="36"/>
      <c r="Y81" s="16"/>
      <c r="Z81" s="28"/>
      <c r="AA81" s="16"/>
      <c r="AB81" s="16"/>
      <c r="AC81" s="16"/>
      <c r="AD81" s="16"/>
      <c r="AE81" s="16"/>
      <c r="AF81" s="16"/>
      <c r="AG81" s="16"/>
      <c r="AH81" s="16"/>
      <c r="AI81" s="16"/>
      <c r="AJ81" s="16"/>
      <c r="AK81" s="16"/>
      <c r="AL81" s="16"/>
      <c r="AM81" s="16"/>
      <c r="AN81" s="16"/>
    </row>
    <row r="82" spans="1:40" x14ac:dyDescent="0.25">
      <c r="A82">
        <v>191</v>
      </c>
      <c r="B82" t="s">
        <v>97</v>
      </c>
      <c r="C82" s="10">
        <v>7170</v>
      </c>
      <c r="D82" s="10">
        <v>2012</v>
      </c>
      <c r="E82" s="41">
        <v>18.29</v>
      </c>
      <c r="F82" s="41">
        <v>0</v>
      </c>
      <c r="G82" s="41">
        <v>2370617</v>
      </c>
      <c r="H82" s="41">
        <v>704712</v>
      </c>
      <c r="I82" s="41">
        <v>0</v>
      </c>
      <c r="J82" s="41">
        <v>13748709</v>
      </c>
      <c r="K82" s="41">
        <v>603</v>
      </c>
      <c r="L82" s="41">
        <v>52426</v>
      </c>
      <c r="M82" s="41">
        <v>27265</v>
      </c>
      <c r="N82" s="41">
        <v>42533</v>
      </c>
      <c r="O82" s="41">
        <v>24869</v>
      </c>
      <c r="P82" s="41">
        <v>299688</v>
      </c>
      <c r="Q82" s="41">
        <v>16672046</v>
      </c>
      <c r="R82" s="41">
        <v>8915986</v>
      </c>
      <c r="S82" s="41">
        <v>103733888</v>
      </c>
      <c r="T82" s="41">
        <v>20960294</v>
      </c>
      <c r="V82">
        <v>12024</v>
      </c>
      <c r="W82" s="37"/>
      <c r="X82" s="36"/>
      <c r="Y82" s="16"/>
      <c r="Z82" s="28"/>
      <c r="AA82" s="16"/>
      <c r="AB82" s="16"/>
      <c r="AC82" s="16"/>
      <c r="AD82" s="16"/>
      <c r="AE82" s="16"/>
      <c r="AF82" s="16"/>
      <c r="AG82" s="16"/>
      <c r="AH82" s="16"/>
      <c r="AI82" s="16"/>
      <c r="AJ82" s="16"/>
      <c r="AK82" s="16"/>
      <c r="AL82" s="16"/>
      <c r="AM82" s="16"/>
      <c r="AN82" s="16"/>
    </row>
    <row r="83" spans="1:40" x14ac:dyDescent="0.25">
      <c r="A83">
        <v>193</v>
      </c>
      <c r="B83" t="s">
        <v>121</v>
      </c>
      <c r="C83" s="10">
        <v>7170</v>
      </c>
      <c r="D83" s="10">
        <v>2012</v>
      </c>
      <c r="E83" s="41">
        <v>8.1199999999999992</v>
      </c>
      <c r="F83" s="41">
        <v>0</v>
      </c>
      <c r="G83" s="41">
        <v>819359</v>
      </c>
      <c r="H83" s="41">
        <v>290578</v>
      </c>
      <c r="I83" s="41">
        <v>375</v>
      </c>
      <c r="J83" s="41">
        <v>923614</v>
      </c>
      <c r="K83" s="41">
        <v>0</v>
      </c>
      <c r="L83" s="41">
        <v>17049</v>
      </c>
      <c r="M83" s="41">
        <v>99826</v>
      </c>
      <c r="N83" s="41">
        <v>24608</v>
      </c>
      <c r="O83" s="41">
        <v>7041</v>
      </c>
      <c r="P83" s="41">
        <v>0</v>
      </c>
      <c r="Q83" s="41">
        <v>2182450</v>
      </c>
      <c r="R83" s="41">
        <v>728407</v>
      </c>
      <c r="S83" s="41">
        <v>6096951</v>
      </c>
      <c r="T83" s="41">
        <v>2621684</v>
      </c>
      <c r="V83">
        <v>3409</v>
      </c>
      <c r="W83" s="37"/>
      <c r="X83" s="38"/>
      <c r="Y83" s="16"/>
      <c r="Z83" s="28"/>
      <c r="AA83" s="16"/>
      <c r="AB83" s="16"/>
      <c r="AC83" s="16"/>
      <c r="AD83" s="16"/>
      <c r="AE83" s="16"/>
      <c r="AF83" s="16"/>
      <c r="AG83" s="16"/>
      <c r="AH83" s="16"/>
      <c r="AI83" s="16"/>
      <c r="AJ83" s="16"/>
      <c r="AK83" s="16"/>
      <c r="AL83" s="16"/>
      <c r="AM83" s="16"/>
      <c r="AN83" s="16"/>
    </row>
    <row r="84" spans="1:40" x14ac:dyDescent="0.25">
      <c r="A84">
        <v>194</v>
      </c>
      <c r="B84" t="s">
        <v>163</v>
      </c>
      <c r="C84" s="10">
        <v>7170</v>
      </c>
      <c r="D84" s="10">
        <v>2012</v>
      </c>
      <c r="E84" s="41">
        <v>3.69</v>
      </c>
      <c r="F84" s="41">
        <v>0</v>
      </c>
      <c r="G84" s="41">
        <v>363673</v>
      </c>
      <c r="H84" s="41">
        <v>120768</v>
      </c>
      <c r="I84" s="41">
        <v>375</v>
      </c>
      <c r="J84" s="41">
        <v>282129</v>
      </c>
      <c r="K84" s="41">
        <v>0</v>
      </c>
      <c r="L84" s="41">
        <v>9365</v>
      </c>
      <c r="M84" s="41">
        <v>59190</v>
      </c>
      <c r="N84" s="41">
        <v>0</v>
      </c>
      <c r="O84" s="41">
        <v>7733</v>
      </c>
      <c r="P84" s="41">
        <v>0</v>
      </c>
      <c r="Q84" s="41">
        <v>843233</v>
      </c>
      <c r="R84" s="41">
        <v>284378</v>
      </c>
      <c r="S84" s="41">
        <v>2698304</v>
      </c>
      <c r="T84" s="41">
        <v>1471642</v>
      </c>
      <c r="V84">
        <v>1183</v>
      </c>
      <c r="W84" s="35"/>
      <c r="X84" s="38"/>
      <c r="Y84" s="16"/>
      <c r="Z84" s="28"/>
      <c r="AA84" s="16"/>
      <c r="AB84" s="16"/>
      <c r="AC84" s="16"/>
      <c r="AD84" s="16"/>
      <c r="AE84" s="16"/>
      <c r="AF84" s="16"/>
      <c r="AG84" s="16"/>
      <c r="AH84" s="16"/>
      <c r="AI84" s="16"/>
      <c r="AJ84" s="16"/>
      <c r="AK84" s="16"/>
      <c r="AL84" s="16"/>
      <c r="AM84" s="16"/>
      <c r="AN84" s="16"/>
    </row>
    <row r="85" spans="1:40" x14ac:dyDescent="0.25">
      <c r="A85">
        <v>195</v>
      </c>
      <c r="B85" t="s">
        <v>110</v>
      </c>
      <c r="C85" s="10">
        <v>7170</v>
      </c>
      <c r="D85" s="10">
        <v>2012</v>
      </c>
      <c r="E85" s="41">
        <v>5.8</v>
      </c>
      <c r="F85" s="41">
        <v>0</v>
      </c>
      <c r="G85" s="41">
        <v>368696</v>
      </c>
      <c r="H85" s="41">
        <v>54580</v>
      </c>
      <c r="I85" s="41">
        <v>0</v>
      </c>
      <c r="J85" s="41">
        <v>350747</v>
      </c>
      <c r="K85" s="41">
        <v>9466</v>
      </c>
      <c r="L85" s="41">
        <v>485</v>
      </c>
      <c r="M85" s="41">
        <v>27189</v>
      </c>
      <c r="N85" s="41">
        <v>13880</v>
      </c>
      <c r="O85" s="41">
        <v>1525</v>
      </c>
      <c r="P85" s="41">
        <v>0</v>
      </c>
      <c r="Q85" s="41">
        <v>826568</v>
      </c>
      <c r="R85" s="41">
        <v>414275</v>
      </c>
      <c r="S85" s="41">
        <v>1029652</v>
      </c>
      <c r="T85" s="41">
        <v>949768</v>
      </c>
      <c r="V85">
        <v>2523</v>
      </c>
      <c r="W85" s="37"/>
      <c r="X85" s="38"/>
      <c r="Y85" s="16"/>
      <c r="Z85" s="28"/>
      <c r="AA85" s="16"/>
      <c r="AB85" s="16"/>
      <c r="AC85" s="16"/>
      <c r="AD85" s="16"/>
      <c r="AE85" s="16"/>
      <c r="AF85" s="16"/>
      <c r="AG85" s="16"/>
      <c r="AH85" s="16"/>
      <c r="AI85" s="16"/>
      <c r="AJ85" s="16"/>
      <c r="AK85" s="16"/>
      <c r="AL85" s="16"/>
      <c r="AM85" s="16"/>
      <c r="AN85" s="16"/>
    </row>
    <row r="86" spans="1:40" x14ac:dyDescent="0.25">
      <c r="A86">
        <v>197</v>
      </c>
      <c r="B86" t="s">
        <v>75</v>
      </c>
      <c r="C86" s="10">
        <v>7170</v>
      </c>
      <c r="D86" s="10">
        <v>2012</v>
      </c>
      <c r="E86" s="41">
        <v>10.78</v>
      </c>
      <c r="F86" s="41">
        <v>0</v>
      </c>
      <c r="G86" s="41">
        <v>1135589</v>
      </c>
      <c r="H86" s="41">
        <v>83085</v>
      </c>
      <c r="I86" s="41">
        <v>0</v>
      </c>
      <c r="J86" s="41">
        <v>2325813</v>
      </c>
      <c r="K86" s="41">
        <v>463</v>
      </c>
      <c r="L86" s="41">
        <v>2205</v>
      </c>
      <c r="M86" s="41">
        <v>95494</v>
      </c>
      <c r="N86" s="41">
        <v>30668</v>
      </c>
      <c r="O86" s="41">
        <v>29298</v>
      </c>
      <c r="P86" s="41">
        <v>0</v>
      </c>
      <c r="Q86" s="41">
        <v>3702615</v>
      </c>
      <c r="R86" s="41">
        <v>6713833</v>
      </c>
      <c r="S86" s="41">
        <v>19661483</v>
      </c>
      <c r="T86" s="41">
        <v>12676659</v>
      </c>
      <c r="V86">
        <v>10176</v>
      </c>
      <c r="W86" s="19"/>
      <c r="X86" s="36"/>
      <c r="Y86" s="16"/>
      <c r="Z86" s="17"/>
      <c r="AA86" s="16"/>
      <c r="AB86" s="16"/>
      <c r="AC86" s="16"/>
      <c r="AD86" s="16"/>
      <c r="AE86" s="16"/>
      <c r="AF86" s="16"/>
      <c r="AG86" s="16"/>
      <c r="AH86" s="16"/>
      <c r="AI86" s="16"/>
      <c r="AJ86" s="16"/>
      <c r="AK86" s="16"/>
      <c r="AL86" s="16"/>
      <c r="AM86" s="16"/>
      <c r="AN86" s="16"/>
    </row>
    <row r="87" spans="1:40" x14ac:dyDescent="0.25">
      <c r="A87">
        <v>198</v>
      </c>
      <c r="B87" t="s">
        <v>99</v>
      </c>
      <c r="C87" s="10">
        <v>7170</v>
      </c>
      <c r="D87" s="10">
        <v>2012</v>
      </c>
      <c r="E87" s="41">
        <v>4.05</v>
      </c>
      <c r="F87" s="41">
        <v>0</v>
      </c>
      <c r="G87" s="41">
        <v>309332</v>
      </c>
      <c r="H87" s="41">
        <v>83301</v>
      </c>
      <c r="I87" s="41">
        <v>0</v>
      </c>
      <c r="J87" s="41">
        <v>451756</v>
      </c>
      <c r="K87" s="41">
        <v>0</v>
      </c>
      <c r="L87" s="41">
        <v>88070</v>
      </c>
      <c r="M87" s="41">
        <v>58083</v>
      </c>
      <c r="N87" s="41">
        <v>0</v>
      </c>
      <c r="O87" s="41">
        <v>5378</v>
      </c>
      <c r="P87" s="41">
        <v>0</v>
      </c>
      <c r="Q87" s="41">
        <v>995920</v>
      </c>
      <c r="R87" s="41">
        <v>412825</v>
      </c>
      <c r="S87" s="41">
        <v>3756585</v>
      </c>
      <c r="T87" s="41">
        <v>1733566</v>
      </c>
      <c r="V87">
        <v>3877</v>
      </c>
      <c r="W87" s="35"/>
      <c r="X87" s="36"/>
      <c r="Y87" s="16"/>
      <c r="Z87" s="28"/>
      <c r="AA87" s="16"/>
      <c r="AB87" s="16"/>
      <c r="AC87" s="16"/>
      <c r="AD87" s="16"/>
      <c r="AE87" s="16"/>
      <c r="AF87" s="16"/>
      <c r="AG87" s="16"/>
      <c r="AH87" s="16"/>
      <c r="AI87" s="16"/>
      <c r="AJ87" s="16"/>
      <c r="AK87" s="16"/>
      <c r="AL87" s="16"/>
      <c r="AM87" s="16"/>
      <c r="AN87" s="16"/>
    </row>
    <row r="88" spans="1:40" x14ac:dyDescent="0.25">
      <c r="A88">
        <v>199</v>
      </c>
      <c r="B88" t="s">
        <v>108</v>
      </c>
      <c r="C88" s="10">
        <v>7170</v>
      </c>
      <c r="D88" s="10">
        <v>2012</v>
      </c>
      <c r="E88" s="41">
        <v>3.4</v>
      </c>
      <c r="F88" s="41">
        <v>0</v>
      </c>
      <c r="G88" s="41">
        <v>340457</v>
      </c>
      <c r="H88" s="41">
        <v>84202</v>
      </c>
      <c r="I88" s="41">
        <v>0</v>
      </c>
      <c r="J88" s="41">
        <v>190229</v>
      </c>
      <c r="K88" s="41">
        <v>0</v>
      </c>
      <c r="L88" s="41">
        <v>12443</v>
      </c>
      <c r="M88" s="41">
        <v>1920</v>
      </c>
      <c r="N88" s="41">
        <v>16371</v>
      </c>
      <c r="O88" s="41">
        <v>4750</v>
      </c>
      <c r="P88" s="41">
        <v>0</v>
      </c>
      <c r="Q88" s="41">
        <v>650372</v>
      </c>
      <c r="R88" s="41">
        <v>403779</v>
      </c>
      <c r="S88" s="41">
        <v>5712316</v>
      </c>
      <c r="T88" s="41">
        <v>3924297</v>
      </c>
      <c r="V88">
        <v>2956</v>
      </c>
      <c r="W88" s="19"/>
      <c r="X88" s="36"/>
      <c r="Y88" s="16"/>
      <c r="Z88" s="28"/>
      <c r="AA88" s="16"/>
      <c r="AB88" s="16"/>
      <c r="AC88" s="16"/>
      <c r="AD88" s="16"/>
      <c r="AE88" s="16"/>
      <c r="AF88" s="16"/>
      <c r="AG88" s="16"/>
      <c r="AH88" s="16"/>
      <c r="AI88" s="16"/>
      <c r="AJ88" s="16"/>
      <c r="AK88" s="16"/>
      <c r="AL88" s="16"/>
      <c r="AM88" s="16"/>
      <c r="AN88" s="16"/>
    </row>
    <row r="89" spans="1:40" x14ac:dyDescent="0.25">
      <c r="A89">
        <v>201</v>
      </c>
      <c r="B89" t="s">
        <v>164</v>
      </c>
      <c r="C89" s="10">
        <v>7170</v>
      </c>
      <c r="D89" s="10">
        <v>2012</v>
      </c>
      <c r="E89" s="41">
        <v>29.07</v>
      </c>
      <c r="F89" s="41">
        <v>0</v>
      </c>
      <c r="G89" s="41">
        <v>2611815</v>
      </c>
      <c r="H89" s="41">
        <v>585900</v>
      </c>
      <c r="I89" s="41">
        <v>0</v>
      </c>
      <c r="J89" s="41">
        <v>5272334</v>
      </c>
      <c r="K89" s="41">
        <v>2966</v>
      </c>
      <c r="L89" s="41">
        <v>289060</v>
      </c>
      <c r="M89" s="41">
        <v>448567</v>
      </c>
      <c r="N89" s="41">
        <v>78585</v>
      </c>
      <c r="O89" s="41">
        <v>144987</v>
      </c>
      <c r="P89" s="41">
        <v>1529300</v>
      </c>
      <c r="Q89" s="41">
        <v>7904914</v>
      </c>
      <c r="R89" s="41">
        <v>3608932</v>
      </c>
      <c r="S89" s="41">
        <v>86635807</v>
      </c>
      <c r="T89" s="41">
        <v>48706075</v>
      </c>
      <c r="V89">
        <v>16708</v>
      </c>
      <c r="W89" s="37"/>
      <c r="X89" s="36"/>
      <c r="Y89" s="16"/>
      <c r="Z89" s="28"/>
      <c r="AA89" s="16"/>
      <c r="AB89" s="16"/>
      <c r="AC89" s="16"/>
      <c r="AD89" s="16"/>
      <c r="AE89" s="16"/>
      <c r="AF89" s="16"/>
      <c r="AG89" s="16"/>
      <c r="AH89" s="16"/>
      <c r="AI89" s="16"/>
      <c r="AJ89" s="16"/>
      <c r="AK89" s="16"/>
      <c r="AL89" s="16"/>
      <c r="AM89" s="16"/>
      <c r="AN89" s="16"/>
    </row>
    <row r="90" spans="1:40" x14ac:dyDescent="0.25">
      <c r="A90">
        <v>202</v>
      </c>
      <c r="B90" t="s">
        <v>165</v>
      </c>
      <c r="C90" s="10">
        <v>7170</v>
      </c>
      <c r="D90" s="10">
        <v>2012</v>
      </c>
      <c r="E90" s="41">
        <v>0</v>
      </c>
      <c r="F90" s="41">
        <v>0</v>
      </c>
      <c r="G90" s="41">
        <v>0</v>
      </c>
      <c r="H90" s="41">
        <v>0</v>
      </c>
      <c r="I90" s="41">
        <v>0</v>
      </c>
      <c r="J90" s="41">
        <v>0</v>
      </c>
      <c r="K90" s="41">
        <v>0</v>
      </c>
      <c r="L90" s="41">
        <v>1781720</v>
      </c>
      <c r="M90" s="41">
        <v>0</v>
      </c>
      <c r="N90" s="41">
        <v>2821</v>
      </c>
      <c r="O90" s="41">
        <v>0</v>
      </c>
      <c r="P90" s="41">
        <v>0</v>
      </c>
      <c r="Q90" s="41">
        <v>1784541</v>
      </c>
      <c r="R90" s="41">
        <v>690100</v>
      </c>
      <c r="S90" s="41">
        <v>7041788</v>
      </c>
      <c r="T90" s="41">
        <v>7041788</v>
      </c>
      <c r="V90">
        <v>694</v>
      </c>
      <c r="W90" s="35"/>
      <c r="X90" s="36"/>
      <c r="Y90" s="16"/>
      <c r="Z90" s="28"/>
      <c r="AA90" s="16"/>
      <c r="AB90" s="16"/>
      <c r="AC90" s="16"/>
      <c r="AD90" s="16"/>
      <c r="AE90" s="16"/>
      <c r="AF90" s="16"/>
      <c r="AG90" s="16"/>
      <c r="AH90" s="16"/>
      <c r="AI90" s="16"/>
      <c r="AJ90" s="16"/>
      <c r="AK90" s="16"/>
      <c r="AL90" s="16"/>
      <c r="AM90" s="16"/>
      <c r="AN90" s="16"/>
    </row>
    <row r="91" spans="1:40" x14ac:dyDescent="0.25">
      <c r="A91">
        <v>204</v>
      </c>
      <c r="B91" t="s">
        <v>117</v>
      </c>
      <c r="C91" s="10">
        <v>7170</v>
      </c>
      <c r="D91" s="10">
        <v>2012</v>
      </c>
      <c r="E91" s="41">
        <v>21.59</v>
      </c>
      <c r="F91" s="41">
        <v>0</v>
      </c>
      <c r="G91" s="41">
        <v>1029465</v>
      </c>
      <c r="H91" s="41">
        <v>286610</v>
      </c>
      <c r="I91" s="41">
        <v>402</v>
      </c>
      <c r="J91" s="41">
        <v>68565002</v>
      </c>
      <c r="K91" s="41">
        <v>1399</v>
      </c>
      <c r="L91" s="41">
        <v>4837168</v>
      </c>
      <c r="M91" s="41">
        <v>61198</v>
      </c>
      <c r="N91" s="41">
        <v>216288</v>
      </c>
      <c r="O91" s="41">
        <v>1511700</v>
      </c>
      <c r="P91" s="41">
        <v>0</v>
      </c>
      <c r="Q91" s="41">
        <v>76509232</v>
      </c>
      <c r="R91" s="41">
        <v>24818243</v>
      </c>
      <c r="S91" s="41">
        <v>163797654</v>
      </c>
      <c r="T91" s="41">
        <v>425854</v>
      </c>
      <c r="V91">
        <v>14038</v>
      </c>
      <c r="W91" s="37"/>
      <c r="X91" s="36"/>
      <c r="Y91" s="16"/>
      <c r="Z91" s="28"/>
      <c r="AA91" s="16"/>
      <c r="AB91" s="16"/>
      <c r="AC91" s="16"/>
      <c r="AD91" s="16"/>
      <c r="AE91" s="16"/>
      <c r="AF91" s="16"/>
      <c r="AG91" s="16"/>
      <c r="AH91" s="16"/>
      <c r="AI91" s="16"/>
      <c r="AJ91" s="16"/>
      <c r="AK91" s="16"/>
      <c r="AL91" s="16"/>
      <c r="AM91" s="16"/>
      <c r="AN91" s="16"/>
    </row>
    <row r="92" spans="1:40" x14ac:dyDescent="0.25">
      <c r="A92">
        <v>205</v>
      </c>
      <c r="B92" t="s">
        <v>166</v>
      </c>
      <c r="C92" s="10">
        <v>7170</v>
      </c>
      <c r="D92" s="10">
        <v>2012</v>
      </c>
      <c r="E92" s="41">
        <v>0</v>
      </c>
      <c r="F92" s="41">
        <v>0</v>
      </c>
      <c r="G92" s="41">
        <v>0</v>
      </c>
      <c r="H92" s="41">
        <v>0</v>
      </c>
      <c r="I92" s="41">
        <v>0</v>
      </c>
      <c r="J92" s="41">
        <v>0</v>
      </c>
      <c r="K92" s="41">
        <v>0</v>
      </c>
      <c r="L92" s="41">
        <v>0</v>
      </c>
      <c r="M92" s="41">
        <v>0</v>
      </c>
      <c r="N92" s="41">
        <v>0</v>
      </c>
      <c r="O92" s="41">
        <v>0</v>
      </c>
      <c r="P92" s="41">
        <v>0</v>
      </c>
      <c r="Q92" s="41">
        <v>0</v>
      </c>
      <c r="R92" s="41">
        <v>0</v>
      </c>
      <c r="S92" s="41">
        <v>0</v>
      </c>
      <c r="T92" s="41">
        <v>0</v>
      </c>
      <c r="V92">
        <v>0</v>
      </c>
      <c r="W92" s="37"/>
      <c r="X92" s="36"/>
      <c r="Y92" s="16"/>
      <c r="Z92" s="28"/>
      <c r="AA92" s="16"/>
      <c r="AB92" s="16"/>
      <c r="AC92" s="16"/>
      <c r="AD92" s="16"/>
      <c r="AE92" s="16"/>
      <c r="AF92" s="16"/>
      <c r="AG92" s="16"/>
      <c r="AH92" s="16"/>
      <c r="AI92" s="16"/>
      <c r="AJ92" s="16"/>
      <c r="AK92" s="16"/>
      <c r="AL92" s="16"/>
      <c r="AM92" s="16"/>
      <c r="AN92" s="16"/>
    </row>
    <row r="93" spans="1:40" x14ac:dyDescent="0.25">
      <c r="A93">
        <v>206</v>
      </c>
      <c r="B93" t="s">
        <v>167</v>
      </c>
      <c r="C93" s="10">
        <v>7170</v>
      </c>
      <c r="D93" s="10">
        <v>2012</v>
      </c>
      <c r="E93" s="41">
        <v>6.62</v>
      </c>
      <c r="F93" s="41">
        <v>0</v>
      </c>
      <c r="G93" s="41">
        <v>613224</v>
      </c>
      <c r="H93" s="41">
        <v>162625</v>
      </c>
      <c r="I93" s="41">
        <v>1125</v>
      </c>
      <c r="J93" s="41">
        <v>3517203</v>
      </c>
      <c r="K93" s="41">
        <v>0</v>
      </c>
      <c r="L93" s="41">
        <v>148573</v>
      </c>
      <c r="M93" s="41">
        <v>12422</v>
      </c>
      <c r="N93" s="41">
        <v>32617</v>
      </c>
      <c r="O93" s="41">
        <v>35362</v>
      </c>
      <c r="P93" s="41">
        <v>27190</v>
      </c>
      <c r="Q93" s="41">
        <v>4495961</v>
      </c>
      <c r="R93" s="41">
        <v>2180372</v>
      </c>
      <c r="S93" s="41">
        <v>11346297</v>
      </c>
      <c r="T93" s="41">
        <v>1651997</v>
      </c>
      <c r="V93">
        <v>3520</v>
      </c>
      <c r="W93" s="35"/>
      <c r="X93" s="36"/>
      <c r="Y93" s="16"/>
      <c r="Z93" s="28"/>
      <c r="AA93" s="16"/>
      <c r="AB93" s="16"/>
      <c r="AC93" s="16"/>
      <c r="AD93" s="16"/>
      <c r="AE93" s="16"/>
      <c r="AF93" s="16"/>
      <c r="AG93" s="16"/>
      <c r="AH93" s="16"/>
      <c r="AI93" s="16"/>
      <c r="AJ93" s="16"/>
      <c r="AK93" s="16"/>
      <c r="AL93" s="16"/>
      <c r="AM93" s="16"/>
      <c r="AN93" s="16"/>
    </row>
    <row r="94" spans="1:40" x14ac:dyDescent="0.25">
      <c r="A94">
        <v>207</v>
      </c>
      <c r="B94" t="s">
        <v>109</v>
      </c>
      <c r="C94" s="10">
        <v>7170</v>
      </c>
      <c r="D94" s="10">
        <v>2012</v>
      </c>
      <c r="E94" s="41">
        <v>39.08</v>
      </c>
      <c r="F94" s="41">
        <v>0</v>
      </c>
      <c r="G94" s="41">
        <v>3158195</v>
      </c>
      <c r="H94" s="41">
        <v>731282</v>
      </c>
      <c r="I94" s="41">
        <v>0</v>
      </c>
      <c r="J94" s="41">
        <v>13518563</v>
      </c>
      <c r="K94" s="41">
        <v>37417</v>
      </c>
      <c r="L94" s="41">
        <v>666112</v>
      </c>
      <c r="M94" s="41">
        <v>384128</v>
      </c>
      <c r="N94" s="41">
        <v>144974</v>
      </c>
      <c r="O94" s="41">
        <v>51085</v>
      </c>
      <c r="P94" s="41">
        <v>0</v>
      </c>
      <c r="Q94" s="41">
        <v>18691756</v>
      </c>
      <c r="R94" s="41">
        <v>4913621</v>
      </c>
      <c r="S94" s="41">
        <v>48873164</v>
      </c>
      <c r="T94" s="41">
        <v>19496931</v>
      </c>
      <c r="V94">
        <v>21062</v>
      </c>
      <c r="W94" s="35"/>
      <c r="X94" s="36"/>
      <c r="Y94" s="16"/>
      <c r="Z94" s="28"/>
      <c r="AA94" s="16"/>
      <c r="AB94" s="16"/>
      <c r="AC94" s="16"/>
      <c r="AD94" s="16"/>
      <c r="AE94" s="16"/>
      <c r="AF94" s="16"/>
      <c r="AG94" s="16"/>
      <c r="AH94" s="16"/>
      <c r="AI94" s="16"/>
      <c r="AJ94" s="16"/>
      <c r="AK94" s="16"/>
      <c r="AL94" s="16"/>
      <c r="AM94" s="16"/>
      <c r="AN94" s="16"/>
    </row>
    <row r="95" spans="1:40" x14ac:dyDescent="0.25">
      <c r="A95">
        <v>208</v>
      </c>
      <c r="B95" t="s">
        <v>118</v>
      </c>
      <c r="C95" s="10">
        <v>7170</v>
      </c>
      <c r="D95" s="10">
        <v>2012</v>
      </c>
      <c r="E95" s="41">
        <v>29.8</v>
      </c>
      <c r="F95" s="41">
        <v>0</v>
      </c>
      <c r="G95" s="41">
        <v>2489794</v>
      </c>
      <c r="H95" s="41">
        <v>634477</v>
      </c>
      <c r="I95" s="41">
        <v>0</v>
      </c>
      <c r="J95" s="41">
        <v>3921471</v>
      </c>
      <c r="K95" s="41">
        <v>0</v>
      </c>
      <c r="L95" s="41">
        <v>91007</v>
      </c>
      <c r="M95" s="41">
        <v>14337</v>
      </c>
      <c r="N95" s="41">
        <v>686166</v>
      </c>
      <c r="O95" s="41">
        <v>-263529</v>
      </c>
      <c r="P95" s="41">
        <v>479641</v>
      </c>
      <c r="Q95" s="41">
        <v>7094082</v>
      </c>
      <c r="R95" s="41">
        <v>3500110</v>
      </c>
      <c r="S95" s="41">
        <v>34568251</v>
      </c>
      <c r="T95" s="41">
        <v>27202151</v>
      </c>
      <c r="V95">
        <v>18153</v>
      </c>
      <c r="W95" s="40"/>
      <c r="X95" s="36"/>
      <c r="Y95" s="16"/>
      <c r="Z95" s="28"/>
      <c r="AA95" s="16"/>
      <c r="AB95" s="16"/>
      <c r="AC95" s="16"/>
      <c r="AD95" s="16"/>
      <c r="AE95" s="16"/>
      <c r="AF95" s="16"/>
      <c r="AG95" s="16"/>
      <c r="AH95" s="16"/>
      <c r="AI95" s="16"/>
      <c r="AJ95" s="16"/>
      <c r="AK95" s="16"/>
      <c r="AL95" s="16"/>
      <c r="AM95" s="16"/>
      <c r="AN95" s="16"/>
    </row>
    <row r="96" spans="1:40" x14ac:dyDescent="0.25">
      <c r="A96">
        <v>209</v>
      </c>
      <c r="B96" t="s">
        <v>168</v>
      </c>
      <c r="C96" s="10">
        <v>7170</v>
      </c>
      <c r="D96" s="10">
        <v>2012</v>
      </c>
      <c r="E96" s="41">
        <v>16.91</v>
      </c>
      <c r="F96" s="41">
        <v>0</v>
      </c>
      <c r="G96" s="41">
        <v>1606740</v>
      </c>
      <c r="H96" s="41">
        <v>327932</v>
      </c>
      <c r="I96" s="41">
        <v>0</v>
      </c>
      <c r="J96" s="41">
        <v>3645102</v>
      </c>
      <c r="K96" s="41">
        <v>2010</v>
      </c>
      <c r="L96" s="41">
        <v>161181</v>
      </c>
      <c r="M96" s="41">
        <v>271432</v>
      </c>
      <c r="N96" s="41">
        <v>140740</v>
      </c>
      <c r="O96" s="41">
        <v>70691</v>
      </c>
      <c r="P96" s="41">
        <v>295528</v>
      </c>
      <c r="Q96" s="41">
        <v>5930300</v>
      </c>
      <c r="R96" s="41">
        <v>2786846</v>
      </c>
      <c r="S96" s="41">
        <v>53428473</v>
      </c>
      <c r="T96" s="41">
        <v>29893013</v>
      </c>
      <c r="V96">
        <v>9478</v>
      </c>
      <c r="W96" s="35"/>
      <c r="X96" s="36"/>
      <c r="Y96" s="16"/>
      <c r="Z96" s="17"/>
      <c r="AA96" s="16"/>
      <c r="AB96" s="16"/>
      <c r="AC96" s="16"/>
      <c r="AD96" s="16"/>
      <c r="AE96" s="16"/>
      <c r="AF96" s="16"/>
      <c r="AG96" s="16"/>
      <c r="AH96" s="16"/>
      <c r="AI96" s="16"/>
      <c r="AJ96" s="16"/>
      <c r="AK96" s="16"/>
      <c r="AL96" s="16"/>
      <c r="AM96" s="16"/>
      <c r="AN96" s="16"/>
    </row>
    <row r="97" spans="1:42" x14ac:dyDescent="0.25">
      <c r="A97">
        <v>210</v>
      </c>
      <c r="B97" t="s">
        <v>169</v>
      </c>
      <c r="C97" s="10">
        <v>7170</v>
      </c>
      <c r="D97" s="10">
        <v>2012</v>
      </c>
      <c r="E97" s="41">
        <v>236</v>
      </c>
      <c r="F97" s="41">
        <v>0</v>
      </c>
      <c r="G97" s="41">
        <v>2017761</v>
      </c>
      <c r="H97" s="41">
        <v>6308</v>
      </c>
      <c r="I97" s="41">
        <v>54580</v>
      </c>
      <c r="J97" s="41">
        <v>4297134</v>
      </c>
      <c r="K97" s="41">
        <v>0</v>
      </c>
      <c r="L97" s="41">
        <v>239419</v>
      </c>
      <c r="M97" s="41">
        <v>410815</v>
      </c>
      <c r="N97" s="41">
        <v>0</v>
      </c>
      <c r="O97" s="41">
        <v>28307</v>
      </c>
      <c r="P97" s="41">
        <v>989162</v>
      </c>
      <c r="Q97" s="41">
        <v>6065162</v>
      </c>
      <c r="R97" s="41">
        <v>6458422</v>
      </c>
      <c r="S97" s="41">
        <v>28400209</v>
      </c>
      <c r="T97" s="41">
        <v>15294114</v>
      </c>
      <c r="V97">
        <v>10561</v>
      </c>
      <c r="W97" s="35"/>
      <c r="X97" s="36"/>
      <c r="Y97" s="16"/>
      <c r="Z97" s="28"/>
      <c r="AA97" s="16"/>
      <c r="AB97" s="16"/>
      <c r="AC97" s="16"/>
      <c r="AD97" s="16"/>
      <c r="AE97" s="16"/>
      <c r="AF97" s="16"/>
      <c r="AG97" s="16"/>
      <c r="AH97" s="16"/>
      <c r="AI97" s="16"/>
      <c r="AJ97" s="16"/>
      <c r="AK97" s="16"/>
      <c r="AL97" s="16"/>
      <c r="AM97" s="16"/>
      <c r="AN97" s="16"/>
    </row>
    <row r="98" spans="1:42" x14ac:dyDescent="0.25">
      <c r="A98">
        <v>211</v>
      </c>
      <c r="B98" t="s">
        <v>170</v>
      </c>
      <c r="C98" s="10">
        <v>7170</v>
      </c>
      <c r="D98" s="10">
        <v>2012</v>
      </c>
      <c r="E98" s="41">
        <v>0</v>
      </c>
      <c r="F98" s="41">
        <v>0</v>
      </c>
      <c r="G98" s="41">
        <v>0</v>
      </c>
      <c r="H98" s="41">
        <v>0</v>
      </c>
      <c r="I98" s="41">
        <v>0</v>
      </c>
      <c r="J98" s="41">
        <v>0</v>
      </c>
      <c r="K98" s="41">
        <v>0</v>
      </c>
      <c r="L98" s="41">
        <v>0</v>
      </c>
      <c r="M98" s="41">
        <v>0</v>
      </c>
      <c r="N98" s="41">
        <v>0</v>
      </c>
      <c r="O98" s="41">
        <v>0</v>
      </c>
      <c r="P98" s="41">
        <v>0</v>
      </c>
      <c r="Q98" s="41">
        <v>0</v>
      </c>
      <c r="R98" s="41">
        <v>6458422</v>
      </c>
      <c r="S98" s="41">
        <v>0</v>
      </c>
      <c r="T98" s="41">
        <v>0</v>
      </c>
      <c r="V98">
        <v>0</v>
      </c>
      <c r="W98" s="35"/>
      <c r="X98" s="36"/>
      <c r="Y98" s="16"/>
      <c r="Z98" s="28"/>
      <c r="AA98" s="16"/>
      <c r="AB98" s="16"/>
      <c r="AC98" s="16"/>
      <c r="AD98" s="16"/>
      <c r="AE98" s="16"/>
      <c r="AF98" s="16"/>
      <c r="AG98" s="16"/>
      <c r="AH98" s="16"/>
      <c r="AI98" s="16"/>
      <c r="AJ98" s="16"/>
      <c r="AK98" s="16"/>
      <c r="AL98" s="16"/>
      <c r="AM98" s="16"/>
      <c r="AN98" s="16"/>
    </row>
    <row r="99" spans="1:42" x14ac:dyDescent="0.25">
      <c r="A99">
        <v>904</v>
      </c>
      <c r="B99" t="s">
        <v>74</v>
      </c>
      <c r="C99" s="10">
        <v>7170</v>
      </c>
      <c r="D99" s="10">
        <v>2012</v>
      </c>
      <c r="E99" s="41">
        <v>2.27</v>
      </c>
      <c r="F99" s="41">
        <v>0</v>
      </c>
      <c r="G99" s="41">
        <v>201702</v>
      </c>
      <c r="H99" s="41">
        <v>35994</v>
      </c>
      <c r="I99" s="41">
        <v>0</v>
      </c>
      <c r="J99" s="41">
        <v>332368</v>
      </c>
      <c r="K99" s="41">
        <v>0</v>
      </c>
      <c r="L99" s="41">
        <v>10223</v>
      </c>
      <c r="M99" s="41">
        <v>42687</v>
      </c>
      <c r="N99" s="41">
        <v>2833</v>
      </c>
      <c r="O99" s="41">
        <v>0</v>
      </c>
      <c r="P99" s="41">
        <v>0</v>
      </c>
      <c r="Q99" s="41">
        <v>625807</v>
      </c>
      <c r="R99" s="41">
        <v>180660</v>
      </c>
      <c r="S99" s="41">
        <v>0</v>
      </c>
      <c r="T99" s="41">
        <v>0</v>
      </c>
      <c r="V99">
        <v>2399</v>
      </c>
      <c r="W99" s="37"/>
      <c r="X99" s="36"/>
      <c r="Y99" s="16"/>
      <c r="Z99" s="28"/>
      <c r="AA99" s="16"/>
      <c r="AB99" s="16"/>
      <c r="AC99" s="16"/>
      <c r="AD99" s="16"/>
      <c r="AE99" s="16"/>
      <c r="AF99" s="16"/>
      <c r="AG99" s="16"/>
      <c r="AH99" s="16"/>
      <c r="AI99" s="16"/>
      <c r="AJ99" s="16"/>
      <c r="AK99" s="16"/>
      <c r="AL99" s="16"/>
      <c r="AM99" s="16"/>
      <c r="AN99" s="16"/>
    </row>
    <row r="100" spans="1:42" x14ac:dyDescent="0.25">
      <c r="A100">
        <v>915</v>
      </c>
      <c r="B100" t="s">
        <v>89</v>
      </c>
      <c r="C100" s="10">
        <v>7170</v>
      </c>
      <c r="D100" s="10">
        <v>2012</v>
      </c>
      <c r="E100" s="41">
        <v>0</v>
      </c>
      <c r="F100" s="41">
        <v>0</v>
      </c>
      <c r="G100" s="41">
        <v>0</v>
      </c>
      <c r="H100" s="41">
        <v>0</v>
      </c>
      <c r="I100" s="41">
        <v>0</v>
      </c>
      <c r="J100" s="41">
        <v>0</v>
      </c>
      <c r="K100" s="41">
        <v>0</v>
      </c>
      <c r="L100" s="41">
        <v>0</v>
      </c>
      <c r="M100" s="41">
        <v>0</v>
      </c>
      <c r="N100" s="41">
        <v>0</v>
      </c>
      <c r="O100" s="41">
        <v>0</v>
      </c>
      <c r="P100" s="41">
        <v>0</v>
      </c>
      <c r="Q100" s="41">
        <v>0</v>
      </c>
      <c r="R100" s="41">
        <v>71807</v>
      </c>
      <c r="S100" s="41">
        <v>954640</v>
      </c>
      <c r="T100" s="41">
        <v>954640</v>
      </c>
      <c r="V100">
        <v>846</v>
      </c>
      <c r="W100" s="19"/>
      <c r="X100" s="36"/>
      <c r="Y100" s="16"/>
      <c r="Z100" s="28"/>
      <c r="AA100" s="16"/>
      <c r="AB100" s="16"/>
      <c r="AC100" s="16"/>
      <c r="AD100" s="16"/>
      <c r="AE100" s="16"/>
      <c r="AF100" s="16"/>
      <c r="AG100" s="16"/>
      <c r="AH100" s="16"/>
      <c r="AI100" s="16"/>
      <c r="AJ100" s="16"/>
      <c r="AK100" s="16"/>
      <c r="AL100" s="16"/>
      <c r="AM100" s="16"/>
      <c r="AN100" s="16"/>
    </row>
    <row r="101" spans="1:42" x14ac:dyDescent="0.25">
      <c r="A101" s="10">
        <v>919</v>
      </c>
      <c r="B101" s="10" t="s">
        <v>128</v>
      </c>
      <c r="C101" s="10">
        <v>7170</v>
      </c>
      <c r="D101" s="10">
        <v>2012</v>
      </c>
      <c r="E101" s="10">
        <v>1.51</v>
      </c>
      <c r="F101" s="10">
        <v>0</v>
      </c>
      <c r="G101" s="10">
        <v>153142</v>
      </c>
      <c r="H101" s="10">
        <v>8554</v>
      </c>
      <c r="I101" s="10">
        <v>4430</v>
      </c>
      <c r="J101" s="10">
        <v>229799</v>
      </c>
      <c r="K101" s="10">
        <v>858</v>
      </c>
      <c r="L101" s="10">
        <v>0</v>
      </c>
      <c r="M101" s="10">
        <v>2828</v>
      </c>
      <c r="N101" s="10">
        <v>71267</v>
      </c>
      <c r="O101" s="10">
        <v>63383</v>
      </c>
      <c r="P101" s="10">
        <v>77</v>
      </c>
      <c r="Q101" s="10">
        <v>534184</v>
      </c>
      <c r="R101" s="10">
        <v>82289</v>
      </c>
      <c r="S101" s="10">
        <v>0</v>
      </c>
      <c r="T101" s="10">
        <v>0</v>
      </c>
      <c r="V101" s="10">
        <v>962</v>
      </c>
    </row>
    <row r="102" spans="1:42" x14ac:dyDescent="0.25">
      <c r="A102" s="10">
        <v>921</v>
      </c>
      <c r="B102" s="10" t="s">
        <v>171</v>
      </c>
      <c r="C102" s="10">
        <v>7170</v>
      </c>
      <c r="D102" s="10">
        <v>2012</v>
      </c>
      <c r="E102" s="10">
        <v>0</v>
      </c>
      <c r="F102" s="10">
        <v>0</v>
      </c>
      <c r="G102" s="10">
        <v>0</v>
      </c>
      <c r="H102" s="10">
        <v>0</v>
      </c>
      <c r="I102" s="10">
        <v>0</v>
      </c>
      <c r="J102" s="10">
        <v>0</v>
      </c>
      <c r="K102" s="10">
        <v>0</v>
      </c>
      <c r="L102" s="10">
        <v>0</v>
      </c>
      <c r="M102" s="10">
        <v>0</v>
      </c>
      <c r="N102" s="10">
        <v>0</v>
      </c>
      <c r="O102" s="10">
        <v>0</v>
      </c>
      <c r="P102" s="10">
        <v>0</v>
      </c>
      <c r="Q102" s="10">
        <v>0</v>
      </c>
      <c r="R102" s="10">
        <v>0</v>
      </c>
      <c r="S102" s="10">
        <v>0</v>
      </c>
      <c r="T102" s="10">
        <v>0</v>
      </c>
      <c r="U102" s="10">
        <v>0</v>
      </c>
    </row>
    <row r="103" spans="1:42" x14ac:dyDescent="0.25">
      <c r="V103" s="10" t="s">
        <v>68</v>
      </c>
    </row>
    <row r="104" spans="1:42" x14ac:dyDescent="0.25">
      <c r="V104" s="9" t="s">
        <v>69</v>
      </c>
    </row>
    <row r="105" spans="1:42" x14ac:dyDescent="0.25">
      <c r="V105" s="9" t="s">
        <v>70</v>
      </c>
    </row>
    <row r="106" spans="1:42" x14ac:dyDescent="0.25">
      <c r="A106" s="11" t="s">
        <v>40</v>
      </c>
      <c r="B106" s="11" t="s">
        <v>49</v>
      </c>
      <c r="C106" s="11" t="s">
        <v>50</v>
      </c>
      <c r="D106" s="11" t="s">
        <v>51</v>
      </c>
      <c r="E106" s="11" t="s">
        <v>52</v>
      </c>
      <c r="F106" s="11" t="s">
        <v>53</v>
      </c>
      <c r="G106" s="11" t="s">
        <v>54</v>
      </c>
      <c r="H106" s="11" t="s">
        <v>55</v>
      </c>
      <c r="I106" s="11" t="s">
        <v>56</v>
      </c>
      <c r="J106" s="11" t="s">
        <v>57</v>
      </c>
      <c r="K106" s="11" t="s">
        <v>58</v>
      </c>
      <c r="L106" s="11" t="s">
        <v>59</v>
      </c>
      <c r="M106" s="11" t="s">
        <v>60</v>
      </c>
      <c r="N106" s="11" t="s">
        <v>61</v>
      </c>
      <c r="O106" s="11" t="s">
        <v>62</v>
      </c>
      <c r="P106" s="11" t="s">
        <v>63</v>
      </c>
      <c r="Q106" s="11" t="s">
        <v>64</v>
      </c>
      <c r="R106" s="11" t="s">
        <v>65</v>
      </c>
      <c r="S106" s="11" t="s">
        <v>66</v>
      </c>
      <c r="T106" s="11" t="s">
        <v>67</v>
      </c>
      <c r="V106" s="12" t="s">
        <v>71</v>
      </c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</row>
    <row r="107" spans="1:42" x14ac:dyDescent="0.25">
      <c r="A107">
        <v>1</v>
      </c>
      <c r="B107" t="s">
        <v>130</v>
      </c>
      <c r="C107" s="13">
        <v>7170</v>
      </c>
      <c r="D107" s="13">
        <v>2013</v>
      </c>
      <c r="E107" s="23">
        <v>122.99</v>
      </c>
      <c r="F107" s="24">
        <v>0</v>
      </c>
      <c r="G107" s="24">
        <v>12601458</v>
      </c>
      <c r="H107" s="24">
        <v>2401918</v>
      </c>
      <c r="I107" s="24">
        <v>227040</v>
      </c>
      <c r="J107" s="24">
        <v>66371625</v>
      </c>
      <c r="K107" s="24">
        <v>25943</v>
      </c>
      <c r="L107" s="24">
        <v>377943</v>
      </c>
      <c r="M107" s="24">
        <v>903635</v>
      </c>
      <c r="N107" s="24">
        <v>0</v>
      </c>
      <c r="O107" s="24">
        <v>212881</v>
      </c>
      <c r="P107" s="24">
        <v>11629269</v>
      </c>
      <c r="Q107" s="24">
        <v>71493174</v>
      </c>
      <c r="R107" s="24">
        <v>42765861</v>
      </c>
      <c r="S107" s="24">
        <v>619264700</v>
      </c>
      <c r="T107" s="24">
        <v>196411679</v>
      </c>
      <c r="V107">
        <v>67759</v>
      </c>
      <c r="W107" s="26"/>
      <c r="X107" s="27"/>
      <c r="Y107" s="28"/>
      <c r="Z107" s="16"/>
      <c r="AA107" s="15"/>
      <c r="AB107" s="16"/>
      <c r="AC107" s="16"/>
      <c r="AD107" s="16"/>
      <c r="AE107" s="16"/>
      <c r="AF107" s="16"/>
      <c r="AG107" s="16"/>
      <c r="AH107" s="16"/>
      <c r="AI107" s="16"/>
      <c r="AJ107" s="16"/>
      <c r="AK107" s="16"/>
      <c r="AL107" s="16"/>
      <c r="AM107" s="16"/>
      <c r="AN107" s="16"/>
      <c r="AO107" s="16"/>
      <c r="AP107" s="16"/>
    </row>
    <row r="108" spans="1:42" x14ac:dyDescent="0.25">
      <c r="A108">
        <v>3</v>
      </c>
      <c r="B108" t="s">
        <v>131</v>
      </c>
      <c r="C108" s="13">
        <v>7170</v>
      </c>
      <c r="D108" s="13">
        <v>2013</v>
      </c>
      <c r="E108" s="23">
        <v>35.28</v>
      </c>
      <c r="F108" s="24">
        <v>0</v>
      </c>
      <c r="G108" s="24">
        <v>3640959</v>
      </c>
      <c r="H108" s="24">
        <v>665949</v>
      </c>
      <c r="I108" s="24">
        <v>24389</v>
      </c>
      <c r="J108" s="24">
        <v>10365271</v>
      </c>
      <c r="K108" s="24">
        <v>694</v>
      </c>
      <c r="L108" s="24">
        <v>159905</v>
      </c>
      <c r="M108" s="24">
        <v>390945</v>
      </c>
      <c r="N108" s="24">
        <v>0</v>
      </c>
      <c r="O108" s="24">
        <v>44200</v>
      </c>
      <c r="P108" s="24">
        <v>2536654</v>
      </c>
      <c r="Q108" s="24">
        <v>12755658</v>
      </c>
      <c r="R108" s="24">
        <v>8457368</v>
      </c>
      <c r="S108" s="24">
        <v>102368551</v>
      </c>
      <c r="T108" s="24">
        <v>86524963</v>
      </c>
      <c r="V108">
        <v>28415</v>
      </c>
      <c r="W108" s="29"/>
      <c r="X108" s="27"/>
      <c r="Y108" s="28"/>
      <c r="Z108" s="16"/>
      <c r="AA108" s="18"/>
      <c r="AB108" s="17"/>
      <c r="AC108" s="17"/>
      <c r="AD108" s="17"/>
      <c r="AE108" s="17"/>
      <c r="AF108" s="17"/>
      <c r="AG108" s="17"/>
      <c r="AH108" s="17"/>
      <c r="AI108" s="17"/>
      <c r="AJ108" s="17"/>
      <c r="AK108" s="17"/>
      <c r="AL108" s="17"/>
      <c r="AM108" s="17"/>
      <c r="AN108" s="17"/>
      <c r="AO108" s="17"/>
      <c r="AP108" s="17"/>
    </row>
    <row r="109" spans="1:42" x14ac:dyDescent="0.25">
      <c r="A109">
        <v>8</v>
      </c>
      <c r="B109" t="s">
        <v>132</v>
      </c>
      <c r="C109" s="13">
        <v>7170</v>
      </c>
      <c r="D109" s="13">
        <v>2013</v>
      </c>
      <c r="E109" s="18">
        <v>0.57999999999999996</v>
      </c>
      <c r="F109" s="17">
        <v>0</v>
      </c>
      <c r="G109" s="17">
        <v>21335</v>
      </c>
      <c r="H109" s="17">
        <v>2117</v>
      </c>
      <c r="I109" s="17">
        <v>0</v>
      </c>
      <c r="J109" s="17">
        <v>114606</v>
      </c>
      <c r="K109" s="17">
        <v>0</v>
      </c>
      <c r="L109" s="17">
        <v>134701</v>
      </c>
      <c r="M109" s="17">
        <v>10593</v>
      </c>
      <c r="N109" s="17">
        <v>0</v>
      </c>
      <c r="O109" s="17">
        <v>1456</v>
      </c>
      <c r="P109" s="17">
        <v>0</v>
      </c>
      <c r="Q109" s="17">
        <v>284808</v>
      </c>
      <c r="R109" s="17">
        <v>169738</v>
      </c>
      <c r="S109" s="17">
        <v>1610641</v>
      </c>
      <c r="T109" s="17">
        <v>698111</v>
      </c>
      <c r="V109">
        <v>1281</v>
      </c>
      <c r="W109" s="30"/>
      <c r="X109" s="31"/>
      <c r="Y109" s="17"/>
      <c r="Z109" s="16"/>
      <c r="AA109" s="15"/>
      <c r="AB109" s="16"/>
      <c r="AC109" s="16"/>
      <c r="AD109" s="16"/>
      <c r="AE109" s="16"/>
      <c r="AF109" s="16"/>
      <c r="AG109" s="16"/>
      <c r="AH109" s="16"/>
      <c r="AI109" s="16"/>
      <c r="AJ109" s="16"/>
      <c r="AK109" s="16"/>
      <c r="AL109" s="16"/>
      <c r="AM109" s="16"/>
      <c r="AN109" s="16"/>
      <c r="AO109" s="16"/>
      <c r="AP109" s="16"/>
    </row>
    <row r="110" spans="1:42" x14ac:dyDescent="0.25">
      <c r="A110">
        <v>10</v>
      </c>
      <c r="B110" t="s">
        <v>102</v>
      </c>
      <c r="C110" s="13">
        <v>7170</v>
      </c>
      <c r="D110" s="13">
        <v>2013</v>
      </c>
      <c r="E110" s="23">
        <v>70.489999999999995</v>
      </c>
      <c r="F110" s="24">
        <v>0</v>
      </c>
      <c r="G110" s="24">
        <v>6595696</v>
      </c>
      <c r="H110" s="24">
        <v>1265581</v>
      </c>
      <c r="I110" s="24">
        <v>55319</v>
      </c>
      <c r="J110" s="24">
        <v>11354555</v>
      </c>
      <c r="K110" s="24">
        <v>11515</v>
      </c>
      <c r="L110" s="24">
        <v>171696</v>
      </c>
      <c r="M110" s="24">
        <v>13234</v>
      </c>
      <c r="N110" s="24">
        <v>397738</v>
      </c>
      <c r="O110" s="24">
        <v>427212</v>
      </c>
      <c r="P110" s="24">
        <v>118106</v>
      </c>
      <c r="Q110" s="24">
        <v>20174440</v>
      </c>
      <c r="R110" s="24">
        <v>3338387</v>
      </c>
      <c r="S110" s="24">
        <v>39672185</v>
      </c>
      <c r="T110" s="24">
        <v>35448512</v>
      </c>
      <c r="V110">
        <v>70317</v>
      </c>
      <c r="W110" s="30"/>
      <c r="X110" s="27"/>
      <c r="Y110" s="28"/>
      <c r="Z110" s="16"/>
      <c r="AA110" s="15"/>
      <c r="AB110" s="16"/>
      <c r="AC110" s="16"/>
      <c r="AD110" s="16"/>
      <c r="AE110" s="16"/>
      <c r="AF110" s="16"/>
      <c r="AG110" s="16"/>
      <c r="AH110" s="16"/>
      <c r="AI110" s="16"/>
      <c r="AJ110" s="16"/>
      <c r="AK110" s="16"/>
      <c r="AL110" s="16"/>
      <c r="AM110" s="16"/>
      <c r="AN110" s="16"/>
      <c r="AO110" s="16"/>
      <c r="AP110" s="16"/>
    </row>
    <row r="111" spans="1:42" x14ac:dyDescent="0.25">
      <c r="A111">
        <v>14</v>
      </c>
      <c r="B111" t="s">
        <v>125</v>
      </c>
      <c r="C111" s="13">
        <v>7170</v>
      </c>
      <c r="D111" s="13">
        <v>2013</v>
      </c>
      <c r="E111" s="23">
        <v>138.08000000000001</v>
      </c>
      <c r="F111" s="24">
        <v>0</v>
      </c>
      <c r="G111" s="24">
        <v>12389034</v>
      </c>
      <c r="H111" s="24">
        <v>3512680</v>
      </c>
      <c r="I111" s="24">
        <v>0</v>
      </c>
      <c r="J111" s="24">
        <v>31485583</v>
      </c>
      <c r="K111" s="24">
        <v>386</v>
      </c>
      <c r="L111" s="24">
        <v>216442</v>
      </c>
      <c r="M111" s="24">
        <v>50</v>
      </c>
      <c r="N111" s="24">
        <v>553014</v>
      </c>
      <c r="O111" s="24">
        <v>77669</v>
      </c>
      <c r="P111" s="24">
        <v>0</v>
      </c>
      <c r="Q111" s="24">
        <v>48234858</v>
      </c>
      <c r="R111" s="24">
        <v>57879914</v>
      </c>
      <c r="S111" s="24">
        <v>216007368</v>
      </c>
      <c r="T111" s="24">
        <v>146465302</v>
      </c>
      <c r="V111">
        <v>31340</v>
      </c>
      <c r="W111" s="30"/>
      <c r="X111" s="27"/>
      <c r="Y111" s="28"/>
      <c r="Z111" s="16"/>
      <c r="AA111" s="15"/>
      <c r="AB111" s="16"/>
      <c r="AC111" s="16"/>
      <c r="AD111" s="16"/>
      <c r="AE111" s="16"/>
      <c r="AF111" s="16"/>
      <c r="AG111" s="16"/>
      <c r="AH111" s="16"/>
      <c r="AI111" s="16"/>
      <c r="AJ111" s="16"/>
      <c r="AK111" s="16"/>
      <c r="AL111" s="16"/>
      <c r="AM111" s="16"/>
      <c r="AN111" s="16"/>
      <c r="AO111" s="16"/>
      <c r="AP111" s="16"/>
    </row>
    <row r="112" spans="1:42" x14ac:dyDescent="0.25">
      <c r="A112">
        <v>20</v>
      </c>
      <c r="B112" t="s">
        <v>133</v>
      </c>
      <c r="C112" s="13">
        <v>7170</v>
      </c>
      <c r="D112" s="13">
        <v>2013</v>
      </c>
      <c r="E112" s="23">
        <v>0</v>
      </c>
      <c r="F112" s="24">
        <v>0</v>
      </c>
      <c r="G112" s="24">
        <v>0</v>
      </c>
      <c r="H112" s="24">
        <v>0</v>
      </c>
      <c r="I112" s="24">
        <v>0</v>
      </c>
      <c r="J112" s="24">
        <v>0</v>
      </c>
      <c r="K112" s="24">
        <v>0</v>
      </c>
      <c r="L112" s="24">
        <v>0</v>
      </c>
      <c r="M112" s="24">
        <v>0</v>
      </c>
      <c r="N112" s="24">
        <v>0</v>
      </c>
      <c r="O112" s="24">
        <v>0</v>
      </c>
      <c r="P112" s="24">
        <v>0</v>
      </c>
      <c r="Q112" s="24">
        <v>0</v>
      </c>
      <c r="R112" s="24">
        <v>0</v>
      </c>
      <c r="S112" s="24">
        <v>0</v>
      </c>
      <c r="T112" s="24">
        <v>0</v>
      </c>
      <c r="V112">
        <v>1104</v>
      </c>
      <c r="W112" s="30"/>
      <c r="X112" s="27"/>
      <c r="Y112" s="28"/>
      <c r="Z112" s="16"/>
      <c r="AA112" s="18"/>
      <c r="AB112" s="17"/>
      <c r="AC112" s="17"/>
      <c r="AD112" s="17"/>
      <c r="AE112" s="17"/>
      <c r="AF112" s="17"/>
      <c r="AG112" s="17"/>
      <c r="AH112" s="17"/>
      <c r="AI112" s="17"/>
      <c r="AJ112" s="17"/>
      <c r="AK112" s="17"/>
      <c r="AL112" s="17"/>
      <c r="AM112" s="17"/>
      <c r="AN112" s="17"/>
      <c r="AO112" s="17"/>
      <c r="AP112" s="17"/>
    </row>
    <row r="113" spans="1:42" x14ac:dyDescent="0.25">
      <c r="A113">
        <v>21</v>
      </c>
      <c r="B113" t="s">
        <v>134</v>
      </c>
      <c r="C113" s="13">
        <v>7170</v>
      </c>
      <c r="D113" s="13">
        <v>2013</v>
      </c>
      <c r="E113" s="23">
        <v>1.75</v>
      </c>
      <c r="F113" s="24">
        <v>0</v>
      </c>
      <c r="G113" s="24">
        <v>144178</v>
      </c>
      <c r="H113" s="24">
        <v>29658</v>
      </c>
      <c r="I113" s="24">
        <v>142106</v>
      </c>
      <c r="J113" s="24">
        <v>416836</v>
      </c>
      <c r="K113" s="24">
        <v>327</v>
      </c>
      <c r="L113" s="24">
        <v>8450</v>
      </c>
      <c r="M113" s="24">
        <v>0</v>
      </c>
      <c r="N113" s="24">
        <v>4386</v>
      </c>
      <c r="O113" s="24">
        <v>398</v>
      </c>
      <c r="P113" s="24">
        <v>0</v>
      </c>
      <c r="Q113" s="24">
        <v>746339</v>
      </c>
      <c r="R113" s="24">
        <v>284440</v>
      </c>
      <c r="S113" s="24">
        <v>2194583</v>
      </c>
      <c r="T113" s="24">
        <v>917543</v>
      </c>
      <c r="V113">
        <v>1924</v>
      </c>
      <c r="W113" s="26"/>
      <c r="X113" s="27"/>
      <c r="Y113" s="28"/>
      <c r="Z113" s="16"/>
      <c r="AA113" s="15"/>
      <c r="AB113" s="16"/>
      <c r="AC113" s="16"/>
      <c r="AD113" s="16"/>
      <c r="AE113" s="16"/>
      <c r="AF113" s="16"/>
      <c r="AG113" s="16"/>
      <c r="AH113" s="16"/>
      <c r="AI113" s="16"/>
      <c r="AJ113" s="16"/>
      <c r="AK113" s="16"/>
      <c r="AL113" s="16"/>
      <c r="AM113" s="16"/>
      <c r="AN113" s="16"/>
      <c r="AO113" s="16"/>
      <c r="AP113" s="16"/>
    </row>
    <row r="114" spans="1:42" x14ac:dyDescent="0.25">
      <c r="A114">
        <v>22</v>
      </c>
      <c r="B114" t="s">
        <v>90</v>
      </c>
      <c r="C114" s="13">
        <v>7170</v>
      </c>
      <c r="D114" s="13">
        <v>2013</v>
      </c>
      <c r="E114" s="23">
        <v>8.76</v>
      </c>
      <c r="F114" s="24">
        <v>0</v>
      </c>
      <c r="G114" s="24">
        <v>795684</v>
      </c>
      <c r="H114" s="24">
        <v>243336</v>
      </c>
      <c r="I114" s="24">
        <v>0</v>
      </c>
      <c r="J114" s="24">
        <v>599052</v>
      </c>
      <c r="K114" s="24">
        <v>4638</v>
      </c>
      <c r="L114" s="24">
        <v>27766</v>
      </c>
      <c r="M114" s="24">
        <v>141372</v>
      </c>
      <c r="N114" s="24">
        <v>24641</v>
      </c>
      <c r="O114" s="24">
        <v>375093</v>
      </c>
      <c r="P114" s="24">
        <v>0</v>
      </c>
      <c r="Q114" s="24">
        <v>2211582</v>
      </c>
      <c r="R114" s="24">
        <v>880519</v>
      </c>
      <c r="S114" s="24">
        <v>10560120</v>
      </c>
      <c r="T114" s="24">
        <v>4728828</v>
      </c>
      <c r="V114">
        <v>7861</v>
      </c>
      <c r="W114" s="32"/>
      <c r="X114" s="27"/>
      <c r="Y114" s="28"/>
      <c r="Z114" s="16"/>
      <c r="AA114" s="15"/>
      <c r="AB114" s="16"/>
      <c r="AC114" s="16"/>
      <c r="AD114" s="16"/>
      <c r="AE114" s="16"/>
      <c r="AF114" s="16"/>
      <c r="AG114" s="16"/>
      <c r="AH114" s="16"/>
      <c r="AI114" s="16"/>
      <c r="AJ114" s="16"/>
      <c r="AK114" s="16"/>
      <c r="AL114" s="16"/>
      <c r="AM114" s="16"/>
      <c r="AN114" s="16"/>
      <c r="AO114" s="16"/>
      <c r="AP114" s="16"/>
    </row>
    <row r="115" spans="1:42" x14ac:dyDescent="0.25">
      <c r="A115">
        <v>23</v>
      </c>
      <c r="B115" t="s">
        <v>135</v>
      </c>
      <c r="C115" s="13">
        <v>7170</v>
      </c>
      <c r="D115" s="13">
        <v>2013</v>
      </c>
      <c r="E115" s="23">
        <v>2.02</v>
      </c>
      <c r="F115" s="24">
        <v>0</v>
      </c>
      <c r="G115" s="24">
        <v>155684</v>
      </c>
      <c r="H115" s="24">
        <v>36852</v>
      </c>
      <c r="I115" s="24">
        <v>0</v>
      </c>
      <c r="J115" s="24">
        <v>196180</v>
      </c>
      <c r="K115" s="24">
        <v>0</v>
      </c>
      <c r="L115" s="24">
        <v>14528</v>
      </c>
      <c r="M115" s="24">
        <v>0</v>
      </c>
      <c r="N115" s="24">
        <v>8606</v>
      </c>
      <c r="O115" s="24">
        <v>2152</v>
      </c>
      <c r="P115" s="24">
        <v>0</v>
      </c>
      <c r="Q115" s="24">
        <v>414002</v>
      </c>
      <c r="R115" s="24">
        <v>156041</v>
      </c>
      <c r="S115" s="24">
        <v>724737</v>
      </c>
      <c r="T115" s="24">
        <v>281004</v>
      </c>
      <c r="V115">
        <v>943</v>
      </c>
      <c r="W115" s="26"/>
      <c r="X115" s="27"/>
      <c r="Y115" s="28"/>
      <c r="Z115" s="16"/>
      <c r="AA115" s="15"/>
      <c r="AB115" s="16"/>
      <c r="AC115" s="16"/>
      <c r="AD115" s="16"/>
      <c r="AE115" s="16"/>
      <c r="AF115" s="16"/>
      <c r="AG115" s="16"/>
      <c r="AH115" s="16"/>
      <c r="AI115" s="16"/>
      <c r="AJ115" s="16"/>
      <c r="AK115" s="16"/>
      <c r="AL115" s="16"/>
      <c r="AM115" s="16"/>
      <c r="AN115" s="16"/>
      <c r="AO115" s="16"/>
      <c r="AP115" s="16"/>
    </row>
    <row r="116" spans="1:42" x14ac:dyDescent="0.25">
      <c r="A116">
        <v>26</v>
      </c>
      <c r="B116" t="s">
        <v>136</v>
      </c>
      <c r="C116" s="13">
        <v>7170</v>
      </c>
      <c r="D116" s="13">
        <v>2013</v>
      </c>
      <c r="E116" s="23">
        <v>32.729999999999997</v>
      </c>
      <c r="F116" s="24">
        <v>0</v>
      </c>
      <c r="G116" s="24">
        <v>2783075</v>
      </c>
      <c r="H116" s="24">
        <v>874552</v>
      </c>
      <c r="I116" s="24">
        <v>0</v>
      </c>
      <c r="J116" s="24">
        <v>10741068</v>
      </c>
      <c r="K116" s="24">
        <v>0</v>
      </c>
      <c r="L116" s="24">
        <v>1468984</v>
      </c>
      <c r="M116" s="24">
        <v>483036</v>
      </c>
      <c r="N116" s="24">
        <v>152180</v>
      </c>
      <c r="O116" s="24">
        <v>5951</v>
      </c>
      <c r="P116" s="24">
        <v>5673205</v>
      </c>
      <c r="Q116" s="24">
        <v>10835641</v>
      </c>
      <c r="R116" s="24">
        <v>4658467</v>
      </c>
      <c r="S116" s="24">
        <v>54209078</v>
      </c>
      <c r="T116" s="24">
        <v>22226039</v>
      </c>
      <c r="V116">
        <v>21531</v>
      </c>
      <c r="W116" s="26"/>
      <c r="X116" s="27"/>
      <c r="Y116" s="28"/>
      <c r="Z116" s="16"/>
      <c r="AA116" s="15"/>
      <c r="AB116" s="16"/>
      <c r="AC116" s="16"/>
      <c r="AD116" s="16"/>
      <c r="AE116" s="16"/>
      <c r="AF116" s="16"/>
      <c r="AG116" s="16"/>
      <c r="AH116" s="16"/>
      <c r="AI116" s="16"/>
      <c r="AJ116" s="16"/>
      <c r="AK116" s="16"/>
      <c r="AL116" s="16"/>
      <c r="AM116" s="16"/>
      <c r="AN116" s="16"/>
      <c r="AO116" s="16"/>
      <c r="AP116" s="16"/>
    </row>
    <row r="117" spans="1:42" x14ac:dyDescent="0.25">
      <c r="A117">
        <v>29</v>
      </c>
      <c r="B117" t="s">
        <v>85</v>
      </c>
      <c r="C117" s="13">
        <v>7170</v>
      </c>
      <c r="D117" s="13">
        <v>2013</v>
      </c>
      <c r="E117" s="23">
        <v>222.26</v>
      </c>
      <c r="F117" s="24">
        <v>0</v>
      </c>
      <c r="G117" s="24">
        <v>18157573</v>
      </c>
      <c r="H117" s="24">
        <v>6341665</v>
      </c>
      <c r="I117" s="24">
        <v>0</v>
      </c>
      <c r="J117" s="24">
        <v>40411287</v>
      </c>
      <c r="K117" s="24">
        <v>27786</v>
      </c>
      <c r="L117" s="24">
        <v>-444250</v>
      </c>
      <c r="M117" s="24">
        <v>1028743</v>
      </c>
      <c r="N117" s="24">
        <v>156093</v>
      </c>
      <c r="O117" s="24">
        <v>82535</v>
      </c>
      <c r="P117" s="24">
        <v>6559174</v>
      </c>
      <c r="Q117" s="24">
        <v>59202258</v>
      </c>
      <c r="R117" s="24">
        <v>33224880</v>
      </c>
      <c r="S117" s="24">
        <v>211521308</v>
      </c>
      <c r="T117" s="24">
        <v>124228546</v>
      </c>
      <c r="V117">
        <v>42448</v>
      </c>
      <c r="W117" s="26"/>
      <c r="X117" s="27"/>
      <c r="Y117" s="28"/>
      <c r="Z117" s="16"/>
      <c r="AA117" s="15"/>
      <c r="AB117" s="16"/>
      <c r="AC117" s="16"/>
      <c r="AD117" s="16"/>
      <c r="AE117" s="16"/>
      <c r="AF117" s="16"/>
      <c r="AG117" s="16"/>
      <c r="AH117" s="16"/>
      <c r="AI117" s="16"/>
      <c r="AJ117" s="16"/>
      <c r="AK117" s="16"/>
      <c r="AL117" s="16"/>
      <c r="AM117" s="16"/>
      <c r="AN117" s="16"/>
      <c r="AO117" s="16"/>
      <c r="AP117" s="16"/>
    </row>
    <row r="118" spans="1:42" x14ac:dyDescent="0.25">
      <c r="A118">
        <v>32</v>
      </c>
      <c r="B118" t="s">
        <v>137</v>
      </c>
      <c r="C118" s="13">
        <v>7170</v>
      </c>
      <c r="D118" s="13">
        <v>2013</v>
      </c>
      <c r="E118" s="23">
        <v>110.1</v>
      </c>
      <c r="F118" s="24">
        <v>0</v>
      </c>
      <c r="G118" s="24">
        <v>9423607</v>
      </c>
      <c r="H118" s="24">
        <v>2368188</v>
      </c>
      <c r="I118" s="24">
        <v>59464</v>
      </c>
      <c r="J118" s="24">
        <v>18982061</v>
      </c>
      <c r="K118" s="24">
        <v>5808</v>
      </c>
      <c r="L118" s="24">
        <v>1148631</v>
      </c>
      <c r="M118" s="24">
        <v>1140448</v>
      </c>
      <c r="N118" s="24">
        <v>333673</v>
      </c>
      <c r="O118" s="24">
        <v>-72007</v>
      </c>
      <c r="P118" s="24">
        <v>5422623</v>
      </c>
      <c r="Q118" s="24">
        <v>27967250</v>
      </c>
      <c r="R118" s="24">
        <v>12932112</v>
      </c>
      <c r="S118" s="24">
        <v>283085629</v>
      </c>
      <c r="T118" s="24">
        <v>178714893</v>
      </c>
      <c r="V118">
        <v>43782</v>
      </c>
      <c r="W118" s="26"/>
      <c r="X118" s="27"/>
      <c r="Y118" s="28"/>
      <c r="Z118" s="16"/>
      <c r="AA118" s="18"/>
      <c r="AB118" s="17"/>
      <c r="AC118" s="17"/>
      <c r="AD118" s="17"/>
      <c r="AE118" s="17"/>
      <c r="AF118" s="17"/>
      <c r="AG118" s="17"/>
      <c r="AH118" s="17"/>
      <c r="AI118" s="17"/>
      <c r="AJ118" s="17"/>
      <c r="AK118" s="17"/>
      <c r="AL118" s="17"/>
      <c r="AM118" s="17"/>
      <c r="AN118" s="17"/>
      <c r="AO118" s="17"/>
      <c r="AP118" s="17"/>
    </row>
    <row r="119" spans="1:42" x14ac:dyDescent="0.25">
      <c r="A119">
        <v>35</v>
      </c>
      <c r="B119" t="s">
        <v>138</v>
      </c>
      <c r="C119" s="13">
        <v>7170</v>
      </c>
      <c r="D119" s="13">
        <v>2013</v>
      </c>
      <c r="E119" s="23">
        <v>4.1100000000000003</v>
      </c>
      <c r="F119" s="24">
        <v>0</v>
      </c>
      <c r="G119" s="24">
        <v>426459</v>
      </c>
      <c r="H119" s="24">
        <v>92300</v>
      </c>
      <c r="I119" s="24">
        <v>0</v>
      </c>
      <c r="J119" s="24">
        <v>874784</v>
      </c>
      <c r="K119" s="24">
        <v>2210</v>
      </c>
      <c r="L119" s="24">
        <v>6090</v>
      </c>
      <c r="M119" s="24">
        <v>39530</v>
      </c>
      <c r="N119" s="24">
        <v>64844</v>
      </c>
      <c r="O119" s="24">
        <v>20963</v>
      </c>
      <c r="P119" s="24">
        <v>12338</v>
      </c>
      <c r="Q119" s="24">
        <v>1514842</v>
      </c>
      <c r="R119" s="24">
        <v>874917</v>
      </c>
      <c r="S119" s="24">
        <v>9817882</v>
      </c>
      <c r="T119" s="24">
        <v>3850730</v>
      </c>
      <c r="V119">
        <v>3457</v>
      </c>
      <c r="W119" s="26"/>
      <c r="X119" s="27"/>
      <c r="Y119" s="28"/>
      <c r="Z119" s="16"/>
      <c r="AA119" s="15"/>
      <c r="AB119" s="16"/>
      <c r="AC119" s="16"/>
      <c r="AD119" s="16"/>
      <c r="AE119" s="16"/>
      <c r="AF119" s="16"/>
      <c r="AG119" s="16"/>
      <c r="AH119" s="16"/>
      <c r="AI119" s="16"/>
      <c r="AJ119" s="16"/>
      <c r="AK119" s="16"/>
      <c r="AL119" s="16"/>
      <c r="AM119" s="16"/>
      <c r="AN119" s="16"/>
      <c r="AO119" s="16"/>
      <c r="AP119" s="16"/>
    </row>
    <row r="120" spans="1:42" x14ac:dyDescent="0.25">
      <c r="A120">
        <v>37</v>
      </c>
      <c r="B120" t="s">
        <v>139</v>
      </c>
      <c r="C120" s="13">
        <v>7170</v>
      </c>
      <c r="D120" s="13">
        <v>2013</v>
      </c>
      <c r="E120" s="23">
        <v>33.96</v>
      </c>
      <c r="F120" s="24">
        <v>0</v>
      </c>
      <c r="G120" s="24">
        <v>2775503</v>
      </c>
      <c r="H120" s="24">
        <v>719203</v>
      </c>
      <c r="I120" s="24">
        <v>0</v>
      </c>
      <c r="J120" s="24">
        <v>7806748</v>
      </c>
      <c r="K120" s="24">
        <v>0</v>
      </c>
      <c r="L120" s="24">
        <v>1082</v>
      </c>
      <c r="M120" s="24">
        <v>401282</v>
      </c>
      <c r="N120" s="24">
        <v>199691</v>
      </c>
      <c r="O120" s="24">
        <v>22181</v>
      </c>
      <c r="P120" s="24">
        <v>0</v>
      </c>
      <c r="Q120" s="24">
        <v>11925690</v>
      </c>
      <c r="R120" s="24">
        <v>5435045</v>
      </c>
      <c r="S120" s="24">
        <v>98009533</v>
      </c>
      <c r="T120" s="24">
        <v>72474399</v>
      </c>
      <c r="V120">
        <v>23505</v>
      </c>
      <c r="W120" s="26"/>
      <c r="X120" s="27"/>
      <c r="Y120" s="28"/>
      <c r="Z120" s="16"/>
      <c r="AA120" s="15"/>
      <c r="AB120" s="16"/>
      <c r="AC120" s="16"/>
      <c r="AD120" s="16"/>
      <c r="AE120" s="16"/>
      <c r="AF120" s="16"/>
      <c r="AG120" s="16"/>
      <c r="AH120" s="16"/>
      <c r="AI120" s="16"/>
      <c r="AJ120" s="16"/>
      <c r="AK120" s="16"/>
      <c r="AL120" s="16"/>
      <c r="AM120" s="16"/>
      <c r="AN120" s="16"/>
      <c r="AO120" s="16"/>
      <c r="AP120" s="16"/>
    </row>
    <row r="121" spans="1:42" x14ac:dyDescent="0.25">
      <c r="A121">
        <v>38</v>
      </c>
      <c r="B121" t="s">
        <v>111</v>
      </c>
      <c r="C121" s="13">
        <v>7170</v>
      </c>
      <c r="D121" s="13">
        <v>2013</v>
      </c>
      <c r="E121" s="23">
        <v>15.9</v>
      </c>
      <c r="F121" s="24">
        <v>0</v>
      </c>
      <c r="G121" s="24">
        <v>1435109</v>
      </c>
      <c r="H121" s="24">
        <v>408309</v>
      </c>
      <c r="I121" s="24">
        <v>0</v>
      </c>
      <c r="J121" s="24">
        <v>9213604</v>
      </c>
      <c r="K121" s="24">
        <v>0</v>
      </c>
      <c r="L121" s="24">
        <v>27597</v>
      </c>
      <c r="M121" s="24">
        <v>129</v>
      </c>
      <c r="N121" s="24">
        <v>55239</v>
      </c>
      <c r="O121" s="24">
        <v>37499</v>
      </c>
      <c r="P121" s="24">
        <v>21418</v>
      </c>
      <c r="Q121" s="24">
        <v>11156068</v>
      </c>
      <c r="R121" s="24">
        <v>2846234</v>
      </c>
      <c r="S121" s="24">
        <v>28361511</v>
      </c>
      <c r="T121" s="24">
        <v>8107725</v>
      </c>
      <c r="V121">
        <v>12980</v>
      </c>
      <c r="W121" s="32"/>
      <c r="X121" s="27"/>
      <c r="Y121" s="28"/>
      <c r="Z121" s="16"/>
      <c r="AA121" s="15"/>
      <c r="AB121" s="16"/>
      <c r="AC121" s="16"/>
      <c r="AD121" s="16"/>
      <c r="AE121" s="16"/>
      <c r="AF121" s="16"/>
      <c r="AG121" s="16"/>
      <c r="AH121" s="16"/>
      <c r="AI121" s="16"/>
      <c r="AJ121" s="16"/>
      <c r="AK121" s="16"/>
      <c r="AL121" s="16"/>
      <c r="AM121" s="16"/>
      <c r="AN121" s="16"/>
      <c r="AO121" s="16"/>
      <c r="AP121" s="16"/>
    </row>
    <row r="122" spans="1:42" x14ac:dyDescent="0.25">
      <c r="A122">
        <v>39</v>
      </c>
      <c r="B122" t="s">
        <v>140</v>
      </c>
      <c r="C122" s="13">
        <v>7170</v>
      </c>
      <c r="D122" s="13">
        <v>2013</v>
      </c>
      <c r="E122" s="18">
        <v>16.98</v>
      </c>
      <c r="F122" s="34">
        <v>0</v>
      </c>
      <c r="G122" s="34">
        <v>1588197</v>
      </c>
      <c r="H122" s="34">
        <v>382016</v>
      </c>
      <c r="I122" s="34">
        <v>96908</v>
      </c>
      <c r="J122" s="34">
        <v>2911956</v>
      </c>
      <c r="K122" s="34">
        <v>0</v>
      </c>
      <c r="L122" s="34">
        <v>259079</v>
      </c>
      <c r="M122" s="34">
        <v>77655</v>
      </c>
      <c r="N122" s="34">
        <v>41706</v>
      </c>
      <c r="O122" s="34">
        <v>7227</v>
      </c>
      <c r="P122" s="34">
        <v>0</v>
      </c>
      <c r="Q122" s="34">
        <v>5364744</v>
      </c>
      <c r="R122" s="34">
        <v>1694925</v>
      </c>
      <c r="S122" s="34">
        <v>33104145</v>
      </c>
      <c r="T122" s="34">
        <v>19190429</v>
      </c>
      <c r="V122">
        <v>13307</v>
      </c>
      <c r="W122" s="26"/>
      <c r="X122" s="27"/>
      <c r="Y122" s="17"/>
      <c r="Z122" s="16"/>
      <c r="AA122" s="15"/>
      <c r="AB122" s="16"/>
      <c r="AC122" s="16"/>
      <c r="AD122" s="16"/>
      <c r="AE122" s="16"/>
      <c r="AF122" s="16"/>
      <c r="AG122" s="16"/>
      <c r="AH122" s="16"/>
      <c r="AI122" s="16"/>
      <c r="AJ122" s="16"/>
      <c r="AK122" s="16"/>
      <c r="AL122" s="16"/>
      <c r="AM122" s="16"/>
      <c r="AN122" s="16"/>
      <c r="AO122" s="16"/>
      <c r="AP122" s="16"/>
    </row>
    <row r="123" spans="1:42" x14ac:dyDescent="0.25">
      <c r="A123">
        <v>43</v>
      </c>
      <c r="B123" t="s">
        <v>103</v>
      </c>
      <c r="C123" s="13">
        <v>7170</v>
      </c>
      <c r="D123" s="13">
        <v>2013</v>
      </c>
      <c r="E123" s="23"/>
      <c r="F123" s="24"/>
      <c r="G123" s="24"/>
      <c r="H123" s="24"/>
      <c r="I123" s="24"/>
      <c r="J123" s="24"/>
      <c r="K123" s="24"/>
      <c r="L123" s="24"/>
      <c r="M123" s="24"/>
      <c r="N123" s="24"/>
      <c r="O123" s="24"/>
      <c r="P123" s="24"/>
      <c r="Q123" s="24"/>
      <c r="R123" s="24"/>
      <c r="S123" s="24"/>
      <c r="T123" s="24"/>
      <c r="V123"/>
      <c r="W123" s="29"/>
      <c r="X123" s="27"/>
      <c r="Y123" s="28"/>
      <c r="Z123" s="16"/>
      <c r="AA123" s="18"/>
      <c r="AB123" s="17"/>
      <c r="AC123" s="17"/>
      <c r="AD123" s="17"/>
      <c r="AE123" s="17"/>
      <c r="AF123" s="17"/>
      <c r="AG123" s="17"/>
      <c r="AH123" s="17"/>
      <c r="AI123" s="17"/>
      <c r="AJ123" s="17"/>
      <c r="AK123" s="17"/>
      <c r="AL123" s="17"/>
      <c r="AM123" s="17"/>
      <c r="AN123" s="17"/>
      <c r="AO123" s="17"/>
      <c r="AP123" s="17"/>
    </row>
    <row r="124" spans="1:42" x14ac:dyDescent="0.25">
      <c r="A124">
        <v>45</v>
      </c>
      <c r="B124" t="s">
        <v>79</v>
      </c>
      <c r="C124" s="13">
        <v>7170</v>
      </c>
      <c r="D124" s="13">
        <v>2013</v>
      </c>
      <c r="E124" s="23">
        <v>0</v>
      </c>
      <c r="F124" s="24">
        <v>0</v>
      </c>
      <c r="G124" s="24">
        <v>0</v>
      </c>
      <c r="H124" s="24">
        <v>0</v>
      </c>
      <c r="I124" s="24">
        <v>157611</v>
      </c>
      <c r="J124" s="24">
        <v>151117</v>
      </c>
      <c r="K124" s="24">
        <v>0</v>
      </c>
      <c r="L124" s="24">
        <v>6082</v>
      </c>
      <c r="M124" s="24">
        <v>0</v>
      </c>
      <c r="N124" s="24">
        <v>2678</v>
      </c>
      <c r="O124" s="24">
        <v>595</v>
      </c>
      <c r="P124" s="24">
        <v>13552</v>
      </c>
      <c r="Q124" s="24">
        <v>304531</v>
      </c>
      <c r="R124" s="24">
        <v>79454</v>
      </c>
      <c r="S124" s="24">
        <v>556799</v>
      </c>
      <c r="T124" s="24">
        <v>350039</v>
      </c>
      <c r="V124">
        <v>1075</v>
      </c>
      <c r="W124" s="26"/>
      <c r="X124" s="27"/>
      <c r="Y124" s="28"/>
      <c r="Z124" s="16"/>
      <c r="AA124" s="15"/>
      <c r="AB124" s="16"/>
      <c r="AC124" s="16"/>
      <c r="AD124" s="16"/>
      <c r="AE124" s="16"/>
      <c r="AF124" s="16"/>
      <c r="AG124" s="16"/>
      <c r="AH124" s="16"/>
      <c r="AI124" s="16"/>
      <c r="AJ124" s="16"/>
      <c r="AK124" s="16"/>
      <c r="AL124" s="16"/>
      <c r="AM124" s="16"/>
      <c r="AN124" s="16"/>
      <c r="AO124" s="16"/>
      <c r="AP124" s="16"/>
    </row>
    <row r="125" spans="1:42" x14ac:dyDescent="0.25">
      <c r="A125">
        <v>46</v>
      </c>
      <c r="B125" t="s">
        <v>141</v>
      </c>
      <c r="C125" s="13">
        <v>7170</v>
      </c>
      <c r="D125" s="13">
        <v>2013</v>
      </c>
      <c r="E125" s="18">
        <v>1.96</v>
      </c>
      <c r="F125" s="17">
        <v>0</v>
      </c>
      <c r="G125" s="17">
        <v>74929</v>
      </c>
      <c r="H125" s="17">
        <v>15018</v>
      </c>
      <c r="I125" s="17">
        <v>0</v>
      </c>
      <c r="J125" s="17">
        <v>297362</v>
      </c>
      <c r="K125" s="17">
        <v>267</v>
      </c>
      <c r="L125" s="17">
        <v>159097</v>
      </c>
      <c r="M125" s="17">
        <v>51250</v>
      </c>
      <c r="N125" s="17">
        <v>5524</v>
      </c>
      <c r="O125" s="17">
        <v>1276</v>
      </c>
      <c r="P125" s="17">
        <v>0</v>
      </c>
      <c r="Q125" s="17">
        <v>604723</v>
      </c>
      <c r="R125" s="17">
        <v>203375</v>
      </c>
      <c r="S125" s="17">
        <v>1918401</v>
      </c>
      <c r="T125" s="17">
        <v>1221993</v>
      </c>
      <c r="U125" s="17"/>
      <c r="V125">
        <v>2094</v>
      </c>
      <c r="W125" s="26"/>
      <c r="X125" s="27"/>
      <c r="Y125" s="17"/>
      <c r="Z125" s="16"/>
      <c r="AA125" s="15"/>
      <c r="AB125" s="16"/>
      <c r="AC125" s="16"/>
      <c r="AD125" s="16"/>
      <c r="AE125" s="16"/>
      <c r="AF125" s="16"/>
      <c r="AG125" s="16"/>
      <c r="AH125" s="16"/>
      <c r="AI125" s="16"/>
      <c r="AJ125" s="16"/>
      <c r="AK125" s="16"/>
      <c r="AL125" s="16"/>
      <c r="AM125" s="16"/>
      <c r="AN125" s="16"/>
      <c r="AO125" s="16"/>
      <c r="AP125" s="16"/>
    </row>
    <row r="126" spans="1:42" x14ac:dyDescent="0.25">
      <c r="A126">
        <v>50</v>
      </c>
      <c r="B126" t="s">
        <v>142</v>
      </c>
      <c r="C126" s="13">
        <v>7170</v>
      </c>
      <c r="D126" s="13">
        <v>2013</v>
      </c>
      <c r="E126" s="23">
        <v>22.17</v>
      </c>
      <c r="F126" s="24">
        <v>0</v>
      </c>
      <c r="G126" s="24">
        <v>1798147</v>
      </c>
      <c r="H126" s="24">
        <v>537629</v>
      </c>
      <c r="I126" s="24">
        <v>0</v>
      </c>
      <c r="J126" s="24">
        <v>10911866</v>
      </c>
      <c r="K126" s="24">
        <v>0</v>
      </c>
      <c r="L126" s="24">
        <v>76551</v>
      </c>
      <c r="M126" s="24">
        <v>123137</v>
      </c>
      <c r="N126" s="24">
        <v>87217</v>
      </c>
      <c r="O126" s="24">
        <v>32728</v>
      </c>
      <c r="P126" s="24">
        <v>13863</v>
      </c>
      <c r="Q126" s="24">
        <v>13553412</v>
      </c>
      <c r="R126" s="24">
        <v>4764268</v>
      </c>
      <c r="S126" s="24">
        <v>57920644</v>
      </c>
      <c r="T126" s="24">
        <v>9740908</v>
      </c>
      <c r="V126">
        <v>9836</v>
      </c>
      <c r="W126" s="29"/>
      <c r="X126" s="27"/>
      <c r="Y126" s="28"/>
      <c r="Z126" s="16"/>
      <c r="AA126" s="18"/>
      <c r="AB126" s="17"/>
      <c r="AC126" s="17"/>
      <c r="AD126" s="17"/>
      <c r="AE126" s="17"/>
      <c r="AF126" s="17"/>
      <c r="AG126" s="17"/>
      <c r="AH126" s="17"/>
      <c r="AI126" s="17"/>
      <c r="AJ126" s="17"/>
      <c r="AK126" s="17"/>
      <c r="AL126" s="17"/>
      <c r="AM126" s="17"/>
      <c r="AN126" s="17"/>
      <c r="AO126" s="17"/>
      <c r="AP126" s="17"/>
    </row>
    <row r="127" spans="1:42" x14ac:dyDescent="0.25">
      <c r="A127">
        <v>54</v>
      </c>
      <c r="B127" t="s">
        <v>82</v>
      </c>
      <c r="C127" s="13">
        <v>7170</v>
      </c>
      <c r="D127" s="13">
        <v>2013</v>
      </c>
      <c r="E127" s="23"/>
      <c r="F127" s="24"/>
      <c r="G127" s="24"/>
      <c r="H127" s="24"/>
      <c r="I127" s="24"/>
      <c r="J127" s="24"/>
      <c r="K127" s="24"/>
      <c r="L127" s="24"/>
      <c r="M127" s="24"/>
      <c r="N127" s="24"/>
      <c r="O127" s="24"/>
      <c r="P127" s="24"/>
      <c r="Q127" s="24"/>
      <c r="R127" s="24"/>
      <c r="S127" s="24"/>
      <c r="T127" s="24"/>
      <c r="V127"/>
      <c r="W127" s="30"/>
      <c r="X127" s="27"/>
      <c r="Y127" s="28"/>
      <c r="Z127" s="16"/>
      <c r="AA127" s="15"/>
      <c r="AB127" s="16"/>
      <c r="AC127" s="16"/>
      <c r="AD127" s="16"/>
      <c r="AE127" s="16"/>
      <c r="AF127" s="16"/>
      <c r="AG127" s="16"/>
      <c r="AH127" s="16"/>
      <c r="AI127" s="16"/>
      <c r="AJ127" s="16"/>
      <c r="AK127" s="16"/>
      <c r="AL127" s="16"/>
      <c r="AM127" s="16"/>
      <c r="AN127" s="16"/>
      <c r="AO127" s="16"/>
      <c r="AP127" s="16"/>
    </row>
    <row r="128" spans="1:42" x14ac:dyDescent="0.25">
      <c r="A128">
        <v>56</v>
      </c>
      <c r="B128" t="s">
        <v>106</v>
      </c>
      <c r="C128" s="13">
        <v>7170</v>
      </c>
      <c r="D128" s="13">
        <v>2013</v>
      </c>
      <c r="E128" s="23">
        <v>0.23</v>
      </c>
      <c r="F128" s="24">
        <v>0</v>
      </c>
      <c r="G128" s="24">
        <v>33804</v>
      </c>
      <c r="H128" s="24">
        <v>9620</v>
      </c>
      <c r="I128" s="24">
        <v>42682</v>
      </c>
      <c r="J128" s="24">
        <v>305699</v>
      </c>
      <c r="K128" s="24">
        <v>0</v>
      </c>
      <c r="L128" s="24">
        <v>38206</v>
      </c>
      <c r="M128" s="24">
        <v>15657</v>
      </c>
      <c r="N128" s="24">
        <v>4558</v>
      </c>
      <c r="O128" s="24">
        <v>4270</v>
      </c>
      <c r="P128" s="24">
        <v>0</v>
      </c>
      <c r="Q128" s="24">
        <v>454496</v>
      </c>
      <c r="R128" s="24">
        <v>205591</v>
      </c>
      <c r="S128" s="24">
        <v>1011158</v>
      </c>
      <c r="T128" s="24">
        <v>334781</v>
      </c>
      <c r="V128">
        <v>1010</v>
      </c>
      <c r="W128" s="32"/>
      <c r="X128" s="27"/>
      <c r="Y128" s="28"/>
      <c r="Z128" s="16"/>
      <c r="AA128" s="15"/>
      <c r="AB128" s="16"/>
      <c r="AC128" s="16"/>
      <c r="AD128" s="16"/>
      <c r="AE128" s="16"/>
      <c r="AF128" s="16"/>
      <c r="AG128" s="16"/>
      <c r="AH128" s="16"/>
      <c r="AI128" s="16"/>
      <c r="AJ128" s="16"/>
      <c r="AK128" s="16"/>
      <c r="AL128" s="16"/>
      <c r="AM128" s="16"/>
      <c r="AN128" s="16"/>
      <c r="AO128" s="16"/>
      <c r="AP128" s="16"/>
    </row>
    <row r="129" spans="1:42" x14ac:dyDescent="0.25">
      <c r="A129">
        <v>58</v>
      </c>
      <c r="B129" t="s">
        <v>107</v>
      </c>
      <c r="C129" s="13">
        <v>7170</v>
      </c>
      <c r="D129" s="13">
        <v>2013</v>
      </c>
      <c r="E129" s="23">
        <v>68.67</v>
      </c>
      <c r="F129" s="24">
        <v>0</v>
      </c>
      <c r="G129" s="24">
        <v>4703885</v>
      </c>
      <c r="H129" s="24">
        <v>1349038</v>
      </c>
      <c r="I129" s="24">
        <v>0</v>
      </c>
      <c r="J129" s="24">
        <v>6562801</v>
      </c>
      <c r="K129" s="24">
        <v>94</v>
      </c>
      <c r="L129" s="24">
        <v>464828</v>
      </c>
      <c r="M129" s="24">
        <v>56710</v>
      </c>
      <c r="N129" s="24">
        <v>188779</v>
      </c>
      <c r="O129" s="24">
        <v>65106</v>
      </c>
      <c r="P129" s="24">
        <v>400</v>
      </c>
      <c r="Q129" s="24">
        <v>13390841</v>
      </c>
      <c r="R129" s="24">
        <v>3105197</v>
      </c>
      <c r="S129" s="24">
        <v>45618502</v>
      </c>
      <c r="T129" s="24">
        <v>30976871</v>
      </c>
      <c r="V129">
        <v>33150</v>
      </c>
      <c r="W129" s="32"/>
      <c r="X129" s="27"/>
      <c r="Y129" s="28"/>
      <c r="Z129" s="16"/>
      <c r="AA129" s="18"/>
      <c r="AB129" s="17"/>
      <c r="AC129" s="17"/>
      <c r="AD129" s="17"/>
      <c r="AE129" s="17"/>
      <c r="AF129" s="17"/>
      <c r="AG129" s="17"/>
      <c r="AH129" s="17"/>
      <c r="AI129" s="17"/>
      <c r="AJ129" s="17"/>
      <c r="AK129" s="17"/>
      <c r="AL129" s="17"/>
      <c r="AM129" s="17"/>
      <c r="AN129" s="17"/>
      <c r="AO129" s="17"/>
      <c r="AP129" s="17"/>
    </row>
    <row r="130" spans="1:42" x14ac:dyDescent="0.25">
      <c r="A130">
        <v>63</v>
      </c>
      <c r="B130" t="s">
        <v>84</v>
      </c>
      <c r="C130" s="13">
        <v>7170</v>
      </c>
      <c r="D130" s="13">
        <v>2013</v>
      </c>
      <c r="E130" s="23">
        <v>16.63</v>
      </c>
      <c r="F130" s="24">
        <v>0</v>
      </c>
      <c r="G130" s="24">
        <v>1203310</v>
      </c>
      <c r="H130" s="24">
        <v>487838</v>
      </c>
      <c r="I130" s="24">
        <v>0</v>
      </c>
      <c r="J130" s="24">
        <v>2226414</v>
      </c>
      <c r="K130" s="24">
        <v>0</v>
      </c>
      <c r="L130" s="24">
        <v>277878</v>
      </c>
      <c r="M130" s="24">
        <v>216258</v>
      </c>
      <c r="N130" s="24">
        <v>14991</v>
      </c>
      <c r="O130" s="24">
        <v>31821</v>
      </c>
      <c r="P130" s="24">
        <v>0</v>
      </c>
      <c r="Q130" s="24">
        <v>4458510</v>
      </c>
      <c r="R130" s="24">
        <v>1765750</v>
      </c>
      <c r="S130" s="24">
        <v>31964917</v>
      </c>
      <c r="T130" s="24">
        <v>16924639</v>
      </c>
      <c r="V130">
        <v>10592</v>
      </c>
      <c r="W130" s="29"/>
      <c r="X130" s="27"/>
      <c r="Y130" s="28"/>
      <c r="Z130" s="16"/>
      <c r="AA130" s="18"/>
      <c r="AB130" s="17"/>
      <c r="AC130" s="17"/>
      <c r="AD130" s="17"/>
      <c r="AE130" s="17"/>
      <c r="AF130" s="17"/>
      <c r="AG130" s="17"/>
      <c r="AH130" s="17"/>
      <c r="AI130" s="17"/>
      <c r="AJ130" s="17"/>
      <c r="AK130" s="17"/>
      <c r="AL130" s="17"/>
      <c r="AM130" s="17"/>
      <c r="AN130" s="17"/>
      <c r="AO130" s="17"/>
      <c r="AP130" s="17"/>
    </row>
    <row r="131" spans="1:42" x14ac:dyDescent="0.25">
      <c r="A131">
        <v>78</v>
      </c>
      <c r="B131" t="s">
        <v>143</v>
      </c>
      <c r="C131" s="13">
        <v>7170</v>
      </c>
      <c r="D131" s="13">
        <v>2013</v>
      </c>
      <c r="E131" s="23">
        <v>8.39</v>
      </c>
      <c r="F131" s="24">
        <v>0</v>
      </c>
      <c r="G131" s="24">
        <v>832645</v>
      </c>
      <c r="H131" s="24">
        <v>212102</v>
      </c>
      <c r="I131" s="24">
        <v>0</v>
      </c>
      <c r="J131" s="24">
        <v>1495319</v>
      </c>
      <c r="K131" s="24">
        <v>0</v>
      </c>
      <c r="L131" s="24">
        <v>22918</v>
      </c>
      <c r="M131" s="24">
        <v>11034</v>
      </c>
      <c r="N131" s="24">
        <v>37342</v>
      </c>
      <c r="O131" s="24">
        <v>7396</v>
      </c>
      <c r="P131" s="24">
        <v>876424</v>
      </c>
      <c r="Q131" s="24">
        <v>1742332</v>
      </c>
      <c r="R131" s="24">
        <v>828072</v>
      </c>
      <c r="S131" s="24">
        <v>9297241</v>
      </c>
      <c r="T131" s="24">
        <v>4544856</v>
      </c>
      <c r="V131">
        <v>5653</v>
      </c>
      <c r="W131" s="29"/>
      <c r="X131" s="27"/>
      <c r="Y131" s="28"/>
      <c r="Z131" s="16"/>
      <c r="AA131" s="15"/>
      <c r="AB131" s="16"/>
      <c r="AC131" s="16"/>
      <c r="AD131" s="16"/>
      <c r="AE131" s="16"/>
      <c r="AF131" s="16"/>
      <c r="AG131" s="16"/>
      <c r="AH131" s="16"/>
      <c r="AI131" s="16"/>
      <c r="AJ131" s="16"/>
      <c r="AK131" s="16"/>
      <c r="AL131" s="16"/>
      <c r="AM131" s="16"/>
      <c r="AN131" s="16"/>
      <c r="AO131" s="16"/>
      <c r="AP131" s="16"/>
    </row>
    <row r="132" spans="1:42" x14ac:dyDescent="0.25">
      <c r="A132">
        <v>79</v>
      </c>
      <c r="B132" t="s">
        <v>94</v>
      </c>
      <c r="C132" s="13">
        <v>7170</v>
      </c>
      <c r="D132" s="13">
        <v>2013</v>
      </c>
      <c r="E132" s="23">
        <v>1.26</v>
      </c>
      <c r="F132" s="24">
        <v>0</v>
      </c>
      <c r="G132" s="24">
        <v>177583</v>
      </c>
      <c r="H132" s="24">
        <v>25563</v>
      </c>
      <c r="I132" s="24">
        <v>0</v>
      </c>
      <c r="J132" s="24">
        <v>471727</v>
      </c>
      <c r="K132" s="24">
        <v>0</v>
      </c>
      <c r="L132" s="24">
        <v>26772</v>
      </c>
      <c r="M132" s="24">
        <v>9750</v>
      </c>
      <c r="N132" s="24">
        <v>1454</v>
      </c>
      <c r="O132" s="24">
        <v>39316</v>
      </c>
      <c r="P132" s="24">
        <v>0</v>
      </c>
      <c r="Q132" s="24">
        <v>752165</v>
      </c>
      <c r="R132" s="24">
        <v>397229</v>
      </c>
      <c r="S132" s="24">
        <v>3062547</v>
      </c>
      <c r="T132" s="24">
        <v>724968</v>
      </c>
      <c r="V132">
        <v>1211</v>
      </c>
      <c r="W132" s="26"/>
      <c r="X132" s="27"/>
      <c r="Y132" s="28"/>
      <c r="Z132" s="16"/>
      <c r="AA132" s="15"/>
      <c r="AB132" s="16"/>
      <c r="AC132" s="16"/>
      <c r="AD132" s="16"/>
      <c r="AE132" s="16"/>
      <c r="AF132" s="16"/>
      <c r="AG132" s="16"/>
      <c r="AH132" s="16"/>
      <c r="AI132" s="16"/>
      <c r="AJ132" s="16"/>
      <c r="AK132" s="16"/>
      <c r="AL132" s="16"/>
      <c r="AM132" s="16"/>
      <c r="AN132" s="16"/>
      <c r="AO132" s="16"/>
      <c r="AP132" s="16"/>
    </row>
    <row r="133" spans="1:42" x14ac:dyDescent="0.25">
      <c r="A133">
        <v>80</v>
      </c>
      <c r="B133" t="s">
        <v>144</v>
      </c>
      <c r="C133" s="13">
        <v>7170</v>
      </c>
      <c r="D133" s="13">
        <v>2013</v>
      </c>
      <c r="E133" s="23">
        <v>0</v>
      </c>
      <c r="F133" s="24">
        <v>0</v>
      </c>
      <c r="G133" s="24">
        <v>0</v>
      </c>
      <c r="H133" s="24">
        <v>0</v>
      </c>
      <c r="I133" s="24">
        <v>65132</v>
      </c>
      <c r="J133" s="24">
        <v>168570</v>
      </c>
      <c r="K133" s="24">
        <v>0</v>
      </c>
      <c r="L133" s="24">
        <v>48368</v>
      </c>
      <c r="M133" s="24">
        <v>7609</v>
      </c>
      <c r="N133" s="24">
        <v>20369</v>
      </c>
      <c r="O133" s="24">
        <v>0</v>
      </c>
      <c r="P133" s="24">
        <v>87896</v>
      </c>
      <c r="Q133" s="24">
        <v>222152</v>
      </c>
      <c r="R133" s="24">
        <v>146445</v>
      </c>
      <c r="S133" s="24">
        <v>445241</v>
      </c>
      <c r="T133" s="24">
        <v>56545</v>
      </c>
      <c r="V133">
        <v>103</v>
      </c>
      <c r="W133" s="29"/>
      <c r="X133" s="27"/>
      <c r="Y133" s="28"/>
      <c r="Z133" s="16"/>
      <c r="AA133" s="15"/>
      <c r="AB133" s="16"/>
      <c r="AC133" s="16"/>
      <c r="AD133" s="16"/>
      <c r="AE133" s="16"/>
      <c r="AF133" s="16"/>
      <c r="AG133" s="16"/>
      <c r="AH133" s="16"/>
      <c r="AI133" s="16"/>
      <c r="AJ133" s="16"/>
      <c r="AK133" s="16"/>
      <c r="AL133" s="16"/>
      <c r="AM133" s="16"/>
      <c r="AN133" s="16"/>
      <c r="AO133" s="16"/>
      <c r="AP133" s="16"/>
    </row>
    <row r="134" spans="1:42" x14ac:dyDescent="0.25">
      <c r="A134">
        <v>81</v>
      </c>
      <c r="B134" t="s">
        <v>145</v>
      </c>
      <c r="C134" s="13">
        <v>7170</v>
      </c>
      <c r="D134" s="13">
        <v>2013</v>
      </c>
      <c r="E134" s="23">
        <v>56.67</v>
      </c>
      <c r="F134" s="24">
        <v>0</v>
      </c>
      <c r="G134" s="24">
        <v>5074331</v>
      </c>
      <c r="H134" s="24">
        <v>1403684</v>
      </c>
      <c r="I134" s="24">
        <v>0</v>
      </c>
      <c r="J134" s="24">
        <v>8018699</v>
      </c>
      <c r="K134" s="24">
        <v>2684</v>
      </c>
      <c r="L134" s="24">
        <v>115011</v>
      </c>
      <c r="M134" s="24">
        <v>0</v>
      </c>
      <c r="N134" s="24">
        <v>552982</v>
      </c>
      <c r="O134" s="24">
        <v>22133</v>
      </c>
      <c r="P134" s="24">
        <v>780</v>
      </c>
      <c r="Q134" s="24">
        <v>15188744</v>
      </c>
      <c r="R134" s="24">
        <v>7727023</v>
      </c>
      <c r="S134" s="24">
        <v>106709000</v>
      </c>
      <c r="T134" s="24">
        <v>85031306</v>
      </c>
      <c r="V134">
        <v>30512</v>
      </c>
      <c r="W134" s="26"/>
      <c r="X134" s="27"/>
      <c r="Y134" s="28"/>
      <c r="Z134" s="16"/>
      <c r="AA134" s="15"/>
      <c r="AB134" s="16"/>
      <c r="AC134" s="16"/>
      <c r="AD134" s="16"/>
      <c r="AE134" s="16"/>
      <c r="AF134" s="16"/>
      <c r="AG134" s="16"/>
      <c r="AH134" s="16"/>
      <c r="AI134" s="16"/>
      <c r="AJ134" s="16"/>
      <c r="AK134" s="16"/>
      <c r="AL134" s="16"/>
      <c r="AM134" s="16"/>
      <c r="AN134" s="16"/>
      <c r="AO134" s="16"/>
      <c r="AP134" s="16"/>
    </row>
    <row r="135" spans="1:42" x14ac:dyDescent="0.25">
      <c r="A135">
        <v>82</v>
      </c>
      <c r="B135" t="s">
        <v>83</v>
      </c>
      <c r="C135" s="13">
        <v>7170</v>
      </c>
      <c r="D135" s="13">
        <v>2013</v>
      </c>
      <c r="E135" s="18">
        <v>0</v>
      </c>
      <c r="F135" s="17">
        <v>0</v>
      </c>
      <c r="G135" s="17">
        <v>0</v>
      </c>
      <c r="H135" s="17">
        <v>0</v>
      </c>
      <c r="I135" s="17">
        <v>761</v>
      </c>
      <c r="J135" s="17">
        <v>166634</v>
      </c>
      <c r="K135" s="17">
        <v>0</v>
      </c>
      <c r="L135" s="17">
        <v>0</v>
      </c>
      <c r="M135" s="17">
        <v>0</v>
      </c>
      <c r="N135" s="17">
        <v>709</v>
      </c>
      <c r="O135" s="17">
        <v>0</v>
      </c>
      <c r="P135" s="17">
        <v>0</v>
      </c>
      <c r="Q135" s="17">
        <v>168104</v>
      </c>
      <c r="R135" s="17">
        <v>89178</v>
      </c>
      <c r="S135" s="17">
        <v>612962</v>
      </c>
      <c r="T135" s="17">
        <v>286212</v>
      </c>
      <c r="V135">
        <v>131</v>
      </c>
      <c r="W135" s="26"/>
      <c r="X135" s="27"/>
      <c r="Y135" s="17"/>
      <c r="Z135" s="16"/>
      <c r="AA135" s="15"/>
      <c r="AB135" s="16"/>
      <c r="AC135" s="16"/>
      <c r="AD135" s="16"/>
      <c r="AE135" s="16"/>
      <c r="AF135" s="16"/>
      <c r="AG135" s="16"/>
      <c r="AH135" s="16"/>
      <c r="AI135" s="16"/>
      <c r="AJ135" s="16"/>
      <c r="AK135" s="16"/>
      <c r="AL135" s="16"/>
      <c r="AM135" s="16"/>
      <c r="AN135" s="16"/>
      <c r="AO135" s="16"/>
      <c r="AP135" s="16"/>
    </row>
    <row r="136" spans="1:42" x14ac:dyDescent="0.25">
      <c r="A136">
        <v>84</v>
      </c>
      <c r="B136" t="s">
        <v>122</v>
      </c>
      <c r="C136" s="13">
        <v>7170</v>
      </c>
      <c r="D136" s="13">
        <v>2013</v>
      </c>
      <c r="E136" s="23">
        <v>87.58</v>
      </c>
      <c r="F136" s="24">
        <v>0</v>
      </c>
      <c r="G136" s="24">
        <v>8076360</v>
      </c>
      <c r="H136" s="24">
        <v>2191531</v>
      </c>
      <c r="I136" s="24">
        <v>0</v>
      </c>
      <c r="J136" s="24">
        <v>17977850</v>
      </c>
      <c r="K136" s="24">
        <v>1840</v>
      </c>
      <c r="L136" s="24">
        <v>106312</v>
      </c>
      <c r="M136" s="24">
        <v>1022186</v>
      </c>
      <c r="N136" s="24">
        <v>222712</v>
      </c>
      <c r="O136" s="24">
        <v>69188</v>
      </c>
      <c r="P136" s="24">
        <v>423645</v>
      </c>
      <c r="Q136" s="24">
        <v>29244334</v>
      </c>
      <c r="R136" s="24">
        <v>11552273</v>
      </c>
      <c r="S136" s="24">
        <v>160339609</v>
      </c>
      <c r="T136" s="24">
        <v>116234633</v>
      </c>
      <c r="V136">
        <v>49191</v>
      </c>
      <c r="W136" s="30"/>
      <c r="X136" s="27"/>
      <c r="Y136" s="28"/>
      <c r="Z136" s="16"/>
      <c r="AA136" s="18"/>
      <c r="AB136" s="17"/>
      <c r="AC136" s="17"/>
      <c r="AD136" s="17"/>
      <c r="AE136" s="17"/>
      <c r="AF136" s="17"/>
      <c r="AG136" s="17"/>
      <c r="AH136" s="17"/>
      <c r="AI136" s="17"/>
      <c r="AJ136" s="17"/>
      <c r="AK136" s="17"/>
      <c r="AL136" s="17"/>
      <c r="AM136" s="17"/>
      <c r="AN136" s="17"/>
      <c r="AO136" s="17"/>
      <c r="AP136" s="17"/>
    </row>
    <row r="137" spans="1:42" x14ac:dyDescent="0.25">
      <c r="A137">
        <v>85</v>
      </c>
      <c r="B137" t="s">
        <v>146</v>
      </c>
      <c r="C137" s="13">
        <v>7170</v>
      </c>
      <c r="D137" s="13">
        <v>2013</v>
      </c>
      <c r="E137" s="23">
        <v>8.65</v>
      </c>
      <c r="F137" s="24">
        <v>0</v>
      </c>
      <c r="G137" s="24">
        <v>745775</v>
      </c>
      <c r="H137" s="24">
        <v>188082</v>
      </c>
      <c r="I137" s="24">
        <v>0</v>
      </c>
      <c r="J137" s="24">
        <v>4652696</v>
      </c>
      <c r="K137" s="24">
        <v>0</v>
      </c>
      <c r="L137" s="24">
        <v>1378923</v>
      </c>
      <c r="M137" s="24">
        <v>179896</v>
      </c>
      <c r="N137" s="24">
        <v>34353</v>
      </c>
      <c r="O137" s="24">
        <v>63826</v>
      </c>
      <c r="P137" s="24">
        <v>4100</v>
      </c>
      <c r="Q137" s="24">
        <v>7239451</v>
      </c>
      <c r="R137" s="24">
        <v>1910682</v>
      </c>
      <c r="S137" s="24">
        <v>12917101</v>
      </c>
      <c r="T137" s="24">
        <v>2668937</v>
      </c>
      <c r="V137">
        <v>4845</v>
      </c>
      <c r="W137" s="30"/>
      <c r="X137" s="27"/>
      <c r="Y137" s="28"/>
      <c r="Z137" s="16"/>
      <c r="AA137" s="18"/>
      <c r="AB137" s="17"/>
      <c r="AC137" s="17"/>
      <c r="AD137" s="17"/>
      <c r="AE137" s="17"/>
      <c r="AF137" s="17"/>
      <c r="AG137" s="17"/>
      <c r="AH137" s="17"/>
      <c r="AI137" s="17"/>
      <c r="AJ137" s="17"/>
      <c r="AK137" s="17"/>
      <c r="AL137" s="17"/>
      <c r="AM137" s="17"/>
      <c r="AN137" s="17"/>
      <c r="AO137" s="17"/>
      <c r="AP137" s="17"/>
    </row>
    <row r="138" spans="1:42" x14ac:dyDescent="0.25">
      <c r="A138">
        <v>96</v>
      </c>
      <c r="B138" t="s">
        <v>98</v>
      </c>
      <c r="C138" s="13">
        <v>7170</v>
      </c>
      <c r="D138" s="13">
        <v>2013</v>
      </c>
      <c r="E138" s="23">
        <v>0</v>
      </c>
      <c r="F138" s="24">
        <v>0</v>
      </c>
      <c r="G138" s="24">
        <v>333378</v>
      </c>
      <c r="H138" s="24">
        <v>87733</v>
      </c>
      <c r="I138" s="24">
        <v>0</v>
      </c>
      <c r="J138" s="24">
        <v>206374</v>
      </c>
      <c r="K138" s="24">
        <v>4</v>
      </c>
      <c r="L138" s="24">
        <v>36914</v>
      </c>
      <c r="M138" s="24">
        <v>0</v>
      </c>
      <c r="N138" s="24">
        <v>26422</v>
      </c>
      <c r="O138" s="24">
        <v>1030</v>
      </c>
      <c r="P138" s="24">
        <v>0</v>
      </c>
      <c r="Q138" s="24">
        <v>691855</v>
      </c>
      <c r="R138" s="24">
        <v>387747</v>
      </c>
      <c r="S138" s="24">
        <v>2870529</v>
      </c>
      <c r="T138" s="24">
        <v>1384845</v>
      </c>
      <c r="V138">
        <v>1213</v>
      </c>
      <c r="W138" s="30"/>
      <c r="X138" s="27"/>
      <c r="Y138" s="28"/>
      <c r="Z138" s="16"/>
      <c r="AA138" s="15"/>
      <c r="AB138" s="16"/>
      <c r="AC138" s="16"/>
      <c r="AD138" s="16"/>
      <c r="AE138" s="16"/>
      <c r="AF138" s="16"/>
      <c r="AG138" s="16"/>
      <c r="AH138" s="16"/>
      <c r="AI138" s="16"/>
      <c r="AJ138" s="16"/>
      <c r="AK138" s="16"/>
      <c r="AL138" s="16"/>
      <c r="AM138" s="16"/>
      <c r="AN138" s="16"/>
      <c r="AO138" s="16"/>
      <c r="AP138" s="16"/>
    </row>
    <row r="139" spans="1:42" x14ac:dyDescent="0.25">
      <c r="A139">
        <v>102</v>
      </c>
      <c r="B139" t="s">
        <v>126</v>
      </c>
      <c r="C139" s="13">
        <v>7170</v>
      </c>
      <c r="D139" s="13">
        <v>2013</v>
      </c>
      <c r="E139" s="23">
        <v>16.8</v>
      </c>
      <c r="F139" s="24">
        <v>0</v>
      </c>
      <c r="G139" s="24">
        <v>1422732</v>
      </c>
      <c r="H139" s="24">
        <v>348995</v>
      </c>
      <c r="I139" s="24">
        <v>0</v>
      </c>
      <c r="J139" s="24">
        <v>923825</v>
      </c>
      <c r="K139" s="24">
        <v>0</v>
      </c>
      <c r="L139" s="24">
        <v>3222</v>
      </c>
      <c r="M139" s="24">
        <v>614</v>
      </c>
      <c r="N139" s="24">
        <v>36838</v>
      </c>
      <c r="O139" s="24">
        <v>12081</v>
      </c>
      <c r="P139" s="24">
        <v>0</v>
      </c>
      <c r="Q139" s="24">
        <v>2748307</v>
      </c>
      <c r="R139" s="24">
        <v>1138826</v>
      </c>
      <c r="S139" s="24">
        <v>32337922</v>
      </c>
      <c r="T139" s="24">
        <v>24886065</v>
      </c>
      <c r="V139">
        <v>12486</v>
      </c>
      <c r="W139" s="26"/>
      <c r="X139" s="31"/>
      <c r="Y139" s="28"/>
      <c r="Z139" s="16"/>
      <c r="AA139" s="18"/>
      <c r="AB139" s="17"/>
      <c r="AC139" s="17"/>
      <c r="AD139" s="17"/>
      <c r="AE139" s="17"/>
      <c r="AF139" s="17"/>
      <c r="AG139" s="17"/>
      <c r="AH139" s="17"/>
      <c r="AI139" s="17"/>
      <c r="AJ139" s="17"/>
      <c r="AK139" s="17"/>
      <c r="AL139" s="17"/>
      <c r="AM139" s="17"/>
      <c r="AN139" s="17"/>
      <c r="AO139" s="17"/>
      <c r="AP139" s="17"/>
    </row>
    <row r="140" spans="1:42" x14ac:dyDescent="0.25">
      <c r="A140">
        <v>104</v>
      </c>
      <c r="B140" t="s">
        <v>101</v>
      </c>
      <c r="C140" s="13">
        <v>7170</v>
      </c>
      <c r="D140" s="13">
        <v>2013</v>
      </c>
      <c r="E140" s="23"/>
      <c r="F140" s="24"/>
      <c r="G140" s="24"/>
      <c r="H140" s="24"/>
      <c r="I140" s="24"/>
      <c r="J140" s="24"/>
      <c r="K140" s="24"/>
      <c r="L140" s="24"/>
      <c r="M140" s="24"/>
      <c r="N140" s="24"/>
      <c r="O140" s="24"/>
      <c r="P140" s="24"/>
      <c r="Q140" s="24"/>
      <c r="R140" s="24"/>
      <c r="S140" s="24"/>
      <c r="T140" s="24"/>
      <c r="V140"/>
      <c r="W140" s="26"/>
      <c r="X140" s="27"/>
      <c r="Y140" s="28"/>
      <c r="Z140" s="16"/>
      <c r="AA140" s="15"/>
      <c r="AB140" s="16"/>
      <c r="AC140" s="16"/>
      <c r="AD140" s="16"/>
      <c r="AE140" s="16"/>
      <c r="AF140" s="16"/>
      <c r="AG140" s="16"/>
      <c r="AH140" s="16"/>
      <c r="AI140" s="16"/>
      <c r="AJ140" s="16"/>
      <c r="AK140" s="16"/>
      <c r="AL140" s="16"/>
      <c r="AM140" s="16"/>
      <c r="AN140" s="16"/>
      <c r="AO140" s="16"/>
      <c r="AP140" s="16"/>
    </row>
    <row r="141" spans="1:42" x14ac:dyDescent="0.25">
      <c r="A141">
        <v>106</v>
      </c>
      <c r="B141" t="s">
        <v>77</v>
      </c>
      <c r="C141" s="13">
        <v>7170</v>
      </c>
      <c r="D141" s="13">
        <v>2013</v>
      </c>
      <c r="E141" s="23">
        <v>7.1</v>
      </c>
      <c r="F141" s="24">
        <v>0</v>
      </c>
      <c r="G141" s="24">
        <v>604148</v>
      </c>
      <c r="H141" s="24">
        <v>141952</v>
      </c>
      <c r="I141" s="24">
        <v>0</v>
      </c>
      <c r="J141" s="24">
        <v>711347</v>
      </c>
      <c r="K141" s="24">
        <v>0</v>
      </c>
      <c r="L141" s="24">
        <v>148345</v>
      </c>
      <c r="M141" s="24">
        <v>4820</v>
      </c>
      <c r="N141" s="24">
        <v>60696</v>
      </c>
      <c r="O141" s="24">
        <v>17104</v>
      </c>
      <c r="P141" s="24">
        <v>0</v>
      </c>
      <c r="Q141" s="24">
        <v>1688412</v>
      </c>
      <c r="R141" s="24">
        <v>509314</v>
      </c>
      <c r="S141" s="24">
        <v>3171418</v>
      </c>
      <c r="T141" s="24">
        <v>1907271</v>
      </c>
      <c r="V141">
        <v>3957</v>
      </c>
      <c r="W141" s="26"/>
      <c r="X141" s="27"/>
      <c r="Y141" s="28"/>
      <c r="Z141" s="16"/>
      <c r="AA141" s="15"/>
      <c r="AB141" s="16"/>
      <c r="AC141" s="16"/>
      <c r="AD141" s="16"/>
      <c r="AE141" s="16"/>
      <c r="AF141" s="16"/>
      <c r="AG141" s="16"/>
      <c r="AH141" s="16"/>
      <c r="AI141" s="16"/>
      <c r="AJ141" s="16"/>
      <c r="AK141" s="16"/>
      <c r="AL141" s="16"/>
      <c r="AM141" s="16"/>
      <c r="AN141" s="16"/>
      <c r="AO141" s="16"/>
      <c r="AP141" s="16"/>
    </row>
    <row r="142" spans="1:42" x14ac:dyDescent="0.25">
      <c r="A142">
        <v>107</v>
      </c>
      <c r="B142" t="s">
        <v>93</v>
      </c>
      <c r="C142" s="13">
        <v>7170</v>
      </c>
      <c r="D142" s="13">
        <v>2013</v>
      </c>
      <c r="E142" s="23">
        <v>0.98</v>
      </c>
      <c r="F142" s="24">
        <v>0</v>
      </c>
      <c r="G142" s="24">
        <v>37994</v>
      </c>
      <c r="H142" s="24">
        <v>9237</v>
      </c>
      <c r="I142" s="24">
        <v>0</v>
      </c>
      <c r="J142" s="24">
        <v>189210</v>
      </c>
      <c r="K142" s="24">
        <v>0</v>
      </c>
      <c r="L142" s="24">
        <v>169838</v>
      </c>
      <c r="M142" s="24">
        <v>33848</v>
      </c>
      <c r="N142" s="24">
        <v>11511</v>
      </c>
      <c r="O142" s="24">
        <v>1167</v>
      </c>
      <c r="P142" s="24">
        <v>0</v>
      </c>
      <c r="Q142" s="24">
        <v>452805</v>
      </c>
      <c r="R142" s="24">
        <v>212902</v>
      </c>
      <c r="S142" s="24">
        <v>1644250</v>
      </c>
      <c r="T142" s="24">
        <v>431499</v>
      </c>
      <c r="V142">
        <v>2549</v>
      </c>
      <c r="W142" s="26"/>
      <c r="X142" s="27"/>
      <c r="Y142" s="28"/>
      <c r="Z142" s="16"/>
      <c r="AA142" s="18"/>
      <c r="AB142" s="17"/>
      <c r="AC142" s="17"/>
      <c r="AD142" s="17"/>
      <c r="AE142" s="17"/>
      <c r="AF142" s="17"/>
      <c r="AG142" s="17"/>
      <c r="AH142" s="17"/>
      <c r="AI142" s="17"/>
      <c r="AJ142" s="17"/>
      <c r="AK142" s="17"/>
      <c r="AL142" s="17"/>
      <c r="AM142" s="17"/>
      <c r="AN142" s="17"/>
      <c r="AO142" s="17"/>
      <c r="AP142" s="17"/>
    </row>
    <row r="143" spans="1:42" x14ac:dyDescent="0.25">
      <c r="A143">
        <v>108</v>
      </c>
      <c r="B143" t="s">
        <v>100</v>
      </c>
      <c r="C143" s="13">
        <v>7170</v>
      </c>
      <c r="D143" s="13">
        <v>2013</v>
      </c>
      <c r="E143" s="23">
        <v>5.91</v>
      </c>
      <c r="F143" s="24">
        <v>0</v>
      </c>
      <c r="G143" s="24">
        <v>514603</v>
      </c>
      <c r="H143" s="24">
        <v>99360</v>
      </c>
      <c r="I143" s="24">
        <v>0</v>
      </c>
      <c r="J143" s="24">
        <v>1709755</v>
      </c>
      <c r="K143" s="24">
        <v>0</v>
      </c>
      <c r="L143" s="24">
        <v>24307</v>
      </c>
      <c r="M143" s="24">
        <v>37660</v>
      </c>
      <c r="N143" s="24">
        <v>17139</v>
      </c>
      <c r="O143" s="24">
        <v>6027</v>
      </c>
      <c r="P143" s="24">
        <v>0</v>
      </c>
      <c r="Q143" s="24">
        <v>2408851</v>
      </c>
      <c r="R143" s="24">
        <v>419941</v>
      </c>
      <c r="S143" s="24">
        <v>5337793</v>
      </c>
      <c r="T143" s="24">
        <v>1378245</v>
      </c>
      <c r="V143">
        <v>5633</v>
      </c>
      <c r="W143" s="26"/>
      <c r="X143" s="27"/>
      <c r="Y143" s="28"/>
      <c r="Z143" s="16"/>
      <c r="AA143" s="18"/>
      <c r="AB143" s="17"/>
      <c r="AC143" s="17"/>
      <c r="AD143" s="17"/>
      <c r="AE143" s="17"/>
      <c r="AF143" s="17"/>
      <c r="AG143" s="17"/>
      <c r="AH143" s="17"/>
      <c r="AI143" s="17"/>
      <c r="AJ143" s="17"/>
      <c r="AK143" s="17"/>
      <c r="AL143" s="17"/>
      <c r="AM143" s="17"/>
      <c r="AN143" s="17"/>
      <c r="AO143" s="17"/>
      <c r="AP143" s="17"/>
    </row>
    <row r="144" spans="1:42" x14ac:dyDescent="0.25">
      <c r="A144">
        <v>111</v>
      </c>
      <c r="B144" t="s">
        <v>147</v>
      </c>
      <c r="C144" s="13">
        <v>7170</v>
      </c>
      <c r="D144" s="13">
        <v>2013</v>
      </c>
      <c r="E144" s="23">
        <v>0</v>
      </c>
      <c r="F144" s="24">
        <v>0</v>
      </c>
      <c r="G144" s="24">
        <v>0</v>
      </c>
      <c r="H144" s="24">
        <v>0</v>
      </c>
      <c r="I144" s="24">
        <v>81623</v>
      </c>
      <c r="J144" s="24">
        <v>67990</v>
      </c>
      <c r="K144" s="24">
        <v>0</v>
      </c>
      <c r="L144" s="24">
        <v>0</v>
      </c>
      <c r="M144" s="24">
        <v>4870</v>
      </c>
      <c r="N144" s="24">
        <v>315</v>
      </c>
      <c r="O144" s="24">
        <v>64</v>
      </c>
      <c r="P144" s="24">
        <v>0</v>
      </c>
      <c r="Q144" s="24">
        <v>154862</v>
      </c>
      <c r="R144" s="24">
        <v>56398</v>
      </c>
      <c r="S144" s="24">
        <v>273686</v>
      </c>
      <c r="T144" s="24">
        <v>67734</v>
      </c>
      <c r="V144">
        <v>318</v>
      </c>
      <c r="W144" s="29"/>
      <c r="X144" s="31"/>
      <c r="Y144" s="28"/>
      <c r="Z144" s="16"/>
      <c r="AA144" s="15"/>
      <c r="AB144" s="16"/>
      <c r="AC144" s="16"/>
      <c r="AD144" s="16"/>
      <c r="AE144" s="16"/>
      <c r="AF144" s="16"/>
      <c r="AG144" s="16"/>
      <c r="AH144" s="16"/>
      <c r="AI144" s="16"/>
      <c r="AJ144" s="16"/>
      <c r="AK144" s="16"/>
      <c r="AL144" s="16"/>
      <c r="AM144" s="16"/>
      <c r="AN144" s="16"/>
      <c r="AO144" s="16"/>
      <c r="AP144" s="16"/>
    </row>
    <row r="145" spans="1:42" x14ac:dyDescent="0.25">
      <c r="A145">
        <v>125</v>
      </c>
      <c r="B145" t="s">
        <v>95</v>
      </c>
      <c r="C145" s="13">
        <v>7170</v>
      </c>
      <c r="D145" s="13">
        <v>2013</v>
      </c>
      <c r="E145" s="23"/>
      <c r="F145" s="24"/>
      <c r="G145" s="24"/>
      <c r="H145" s="24"/>
      <c r="I145" s="24"/>
      <c r="J145" s="24"/>
      <c r="K145" s="24"/>
      <c r="L145" s="24"/>
      <c r="M145" s="24"/>
      <c r="N145" s="24"/>
      <c r="O145" s="24"/>
      <c r="P145" s="24"/>
      <c r="Q145" s="24"/>
      <c r="R145" s="24"/>
      <c r="S145" s="24"/>
      <c r="T145" s="24"/>
      <c r="V145"/>
      <c r="W145" s="29"/>
      <c r="X145" s="31"/>
      <c r="Y145" s="28"/>
      <c r="Z145" s="16"/>
      <c r="AA145" s="15"/>
      <c r="AB145" s="16"/>
      <c r="AC145" s="16"/>
      <c r="AD145" s="16"/>
      <c r="AE145" s="16"/>
      <c r="AF145" s="16"/>
      <c r="AG145" s="16"/>
      <c r="AH145" s="16"/>
      <c r="AI145" s="16"/>
      <c r="AJ145" s="16"/>
      <c r="AK145" s="16"/>
      <c r="AL145" s="16"/>
      <c r="AM145" s="16"/>
      <c r="AN145" s="16"/>
      <c r="AO145" s="16"/>
      <c r="AP145" s="16"/>
    </row>
    <row r="146" spans="1:42" x14ac:dyDescent="0.25">
      <c r="A146">
        <v>126</v>
      </c>
      <c r="B146" t="s">
        <v>112</v>
      </c>
      <c r="C146" s="13">
        <v>7170</v>
      </c>
      <c r="D146" s="13">
        <v>2013</v>
      </c>
      <c r="E146" s="23">
        <v>31.03</v>
      </c>
      <c r="F146" s="24">
        <v>0</v>
      </c>
      <c r="G146" s="24">
        <v>1309035</v>
      </c>
      <c r="H146" s="24">
        <v>448992</v>
      </c>
      <c r="I146" s="24">
        <v>0</v>
      </c>
      <c r="J146" s="24">
        <v>4820850</v>
      </c>
      <c r="K146" s="24">
        <v>561</v>
      </c>
      <c r="L146" s="24">
        <v>45404</v>
      </c>
      <c r="M146" s="24">
        <v>636</v>
      </c>
      <c r="N146" s="24">
        <v>71228</v>
      </c>
      <c r="O146" s="24">
        <v>8884</v>
      </c>
      <c r="P146" s="24">
        <v>1090653</v>
      </c>
      <c r="Q146" s="24">
        <v>5614937</v>
      </c>
      <c r="R146" s="24">
        <v>2387251</v>
      </c>
      <c r="S146" s="24">
        <v>44263197</v>
      </c>
      <c r="T146" s="24">
        <v>20024917</v>
      </c>
      <c r="V146">
        <v>9121</v>
      </c>
      <c r="W146" s="26"/>
      <c r="X146" s="27"/>
      <c r="Y146" s="28"/>
      <c r="Z146" s="16"/>
      <c r="AA146" s="15"/>
      <c r="AB146" s="16"/>
      <c r="AC146" s="16"/>
      <c r="AD146" s="16"/>
      <c r="AE146" s="16"/>
      <c r="AF146" s="16"/>
      <c r="AG146" s="16"/>
      <c r="AH146" s="16"/>
      <c r="AI146" s="16"/>
      <c r="AJ146" s="16"/>
      <c r="AK146" s="16"/>
      <c r="AL146" s="16"/>
      <c r="AM146" s="16"/>
      <c r="AN146" s="16"/>
      <c r="AO146" s="16"/>
      <c r="AP146" s="16"/>
    </row>
    <row r="147" spans="1:42" x14ac:dyDescent="0.25">
      <c r="A147">
        <v>128</v>
      </c>
      <c r="B147" t="s">
        <v>113</v>
      </c>
      <c r="C147" s="13">
        <v>7170</v>
      </c>
      <c r="D147" s="13">
        <v>2013</v>
      </c>
      <c r="E147" s="23">
        <v>193.88</v>
      </c>
      <c r="F147" s="24">
        <v>0</v>
      </c>
      <c r="G147" s="24">
        <v>17838810</v>
      </c>
      <c r="H147" s="24">
        <v>6281364</v>
      </c>
      <c r="I147" s="24">
        <v>0</v>
      </c>
      <c r="J147" s="24">
        <v>54498453</v>
      </c>
      <c r="K147" s="24">
        <v>4464</v>
      </c>
      <c r="L147" s="24">
        <v>1134745</v>
      </c>
      <c r="M147" s="24">
        <v>793042</v>
      </c>
      <c r="N147" s="24">
        <v>449780</v>
      </c>
      <c r="O147" s="24">
        <v>104586</v>
      </c>
      <c r="P147" s="24">
        <v>9221121</v>
      </c>
      <c r="Q147" s="24">
        <v>71884123</v>
      </c>
      <c r="R147" s="24">
        <v>34273279</v>
      </c>
      <c r="S147" s="24">
        <v>232712117</v>
      </c>
      <c r="T147" s="24">
        <v>146806198</v>
      </c>
      <c r="V147">
        <v>51747</v>
      </c>
      <c r="W147" s="26"/>
      <c r="X147" s="27"/>
      <c r="Y147" s="28"/>
      <c r="Z147" s="16"/>
      <c r="AA147" s="15"/>
      <c r="AB147" s="16"/>
      <c r="AC147" s="16"/>
      <c r="AD147" s="16"/>
      <c r="AE147" s="16"/>
      <c r="AF147" s="16"/>
      <c r="AG147" s="16"/>
      <c r="AH147" s="16"/>
      <c r="AI147" s="16"/>
      <c r="AJ147" s="16"/>
      <c r="AK147" s="16"/>
      <c r="AL147" s="16"/>
      <c r="AM147" s="16"/>
      <c r="AN147" s="16"/>
      <c r="AO147" s="16"/>
      <c r="AP147" s="16"/>
    </row>
    <row r="148" spans="1:42" x14ac:dyDescent="0.25">
      <c r="A148">
        <v>129</v>
      </c>
      <c r="B148" t="s">
        <v>124</v>
      </c>
      <c r="C148" s="13">
        <v>7170</v>
      </c>
      <c r="D148" s="13">
        <v>2013</v>
      </c>
      <c r="E148" s="23"/>
      <c r="F148" s="24"/>
      <c r="G148" s="24"/>
      <c r="H148" s="24"/>
      <c r="I148" s="24"/>
      <c r="J148" s="24"/>
      <c r="K148" s="24"/>
      <c r="L148" s="24"/>
      <c r="M148" s="24"/>
      <c r="N148" s="24"/>
      <c r="O148" s="24"/>
      <c r="P148" s="24"/>
      <c r="Q148" s="24"/>
      <c r="R148" s="24"/>
      <c r="S148" s="24"/>
      <c r="T148" s="24"/>
      <c r="V148"/>
      <c r="W148" s="26"/>
      <c r="X148" s="27"/>
      <c r="Y148" s="28"/>
      <c r="Z148" s="16"/>
      <c r="AA148" s="18"/>
      <c r="AB148" s="17"/>
      <c r="AC148" s="17"/>
      <c r="AD148" s="17"/>
      <c r="AE148" s="17"/>
      <c r="AF148" s="17"/>
      <c r="AG148" s="17"/>
      <c r="AH148" s="17"/>
      <c r="AI148" s="17"/>
      <c r="AJ148" s="17"/>
      <c r="AK148" s="17"/>
      <c r="AL148" s="17"/>
      <c r="AM148" s="17"/>
      <c r="AN148" s="17"/>
      <c r="AO148" s="17"/>
      <c r="AP148" s="17"/>
    </row>
    <row r="149" spans="1:42" x14ac:dyDescent="0.25">
      <c r="A149">
        <v>130</v>
      </c>
      <c r="B149" t="s">
        <v>148</v>
      </c>
      <c r="C149" s="13">
        <v>7170</v>
      </c>
      <c r="D149" s="13">
        <v>2013</v>
      </c>
      <c r="E149" s="23">
        <v>30.54</v>
      </c>
      <c r="F149" s="24">
        <v>0</v>
      </c>
      <c r="G149" s="24">
        <v>2799211</v>
      </c>
      <c r="H149" s="24">
        <v>755786</v>
      </c>
      <c r="I149" s="24">
        <v>0</v>
      </c>
      <c r="J149" s="24">
        <v>8096067</v>
      </c>
      <c r="K149" s="24">
        <v>738</v>
      </c>
      <c r="L149" s="24">
        <v>19056</v>
      </c>
      <c r="M149" s="24">
        <v>590034</v>
      </c>
      <c r="N149" s="24">
        <v>120156</v>
      </c>
      <c r="O149" s="24">
        <v>6147</v>
      </c>
      <c r="P149" s="24">
        <v>31629</v>
      </c>
      <c r="Q149" s="24">
        <v>12355566</v>
      </c>
      <c r="R149" s="24">
        <v>3972963</v>
      </c>
      <c r="S149" s="24">
        <v>58693752</v>
      </c>
      <c r="T149" s="24">
        <v>33600796</v>
      </c>
      <c r="V149">
        <v>23935</v>
      </c>
      <c r="W149" s="26"/>
      <c r="X149" s="27"/>
      <c r="Y149" s="28"/>
      <c r="Z149" s="16"/>
      <c r="AA149" s="15"/>
      <c r="AB149" s="16"/>
      <c r="AC149" s="16"/>
      <c r="AD149" s="16"/>
      <c r="AE149" s="16"/>
      <c r="AF149" s="16"/>
      <c r="AG149" s="16"/>
      <c r="AH149" s="16"/>
      <c r="AI149" s="16"/>
      <c r="AJ149" s="16"/>
      <c r="AK149" s="16"/>
      <c r="AL149" s="16"/>
      <c r="AM149" s="16"/>
      <c r="AN149" s="16"/>
      <c r="AO149" s="16"/>
      <c r="AP149" s="16"/>
    </row>
    <row r="150" spans="1:42" x14ac:dyDescent="0.25">
      <c r="A150">
        <v>131</v>
      </c>
      <c r="B150" t="s">
        <v>96</v>
      </c>
      <c r="C150" s="13">
        <v>7170</v>
      </c>
      <c r="D150" s="13">
        <v>2013</v>
      </c>
      <c r="E150" s="23">
        <v>41.03</v>
      </c>
      <c r="F150" s="24">
        <v>0</v>
      </c>
      <c r="G150" s="24">
        <v>3668083</v>
      </c>
      <c r="H150" s="24">
        <v>917663</v>
      </c>
      <c r="I150" s="24">
        <v>0</v>
      </c>
      <c r="J150" s="24">
        <v>6860723</v>
      </c>
      <c r="K150" s="24">
        <v>0</v>
      </c>
      <c r="L150" s="24">
        <v>174454</v>
      </c>
      <c r="M150" s="24">
        <v>0</v>
      </c>
      <c r="N150" s="24">
        <v>349012</v>
      </c>
      <c r="O150" s="24">
        <v>4640</v>
      </c>
      <c r="P150" s="24">
        <v>1047</v>
      </c>
      <c r="Q150" s="24">
        <v>11973528</v>
      </c>
      <c r="R150" s="24">
        <v>4345951</v>
      </c>
      <c r="S150" s="24">
        <v>54364070</v>
      </c>
      <c r="T150" s="24">
        <v>22943101</v>
      </c>
      <c r="V150">
        <v>36167</v>
      </c>
      <c r="W150" s="26"/>
      <c r="X150" s="27"/>
      <c r="Y150" s="28"/>
      <c r="Z150" s="16"/>
      <c r="AA150" s="15"/>
      <c r="AB150" s="16"/>
      <c r="AC150" s="16"/>
      <c r="AD150" s="16"/>
      <c r="AE150" s="16"/>
      <c r="AF150" s="16"/>
      <c r="AG150" s="16"/>
      <c r="AH150" s="16"/>
      <c r="AI150" s="16"/>
      <c r="AJ150" s="16"/>
      <c r="AK150" s="16"/>
      <c r="AL150" s="16"/>
      <c r="AM150" s="16"/>
      <c r="AN150" s="16"/>
      <c r="AO150" s="16"/>
      <c r="AP150" s="16"/>
    </row>
    <row r="151" spans="1:42" x14ac:dyDescent="0.25">
      <c r="A151">
        <v>132</v>
      </c>
      <c r="B151" t="s">
        <v>149</v>
      </c>
      <c r="C151" s="13">
        <v>7170</v>
      </c>
      <c r="D151" s="13">
        <v>2013</v>
      </c>
      <c r="E151" s="23">
        <v>31.5</v>
      </c>
      <c r="F151" s="24">
        <v>0</v>
      </c>
      <c r="G151" s="24">
        <v>2846133</v>
      </c>
      <c r="H151" s="24">
        <v>659855</v>
      </c>
      <c r="I151" s="24">
        <v>0</v>
      </c>
      <c r="J151" s="24">
        <v>6938100</v>
      </c>
      <c r="K151" s="24">
        <v>1960</v>
      </c>
      <c r="L151" s="24">
        <v>211012</v>
      </c>
      <c r="M151" s="24">
        <v>258705</v>
      </c>
      <c r="N151" s="24">
        <v>111857</v>
      </c>
      <c r="O151" s="24">
        <v>110292</v>
      </c>
      <c r="P151" s="24">
        <v>1610424</v>
      </c>
      <c r="Q151" s="24">
        <v>9527490</v>
      </c>
      <c r="R151" s="24">
        <v>4491031</v>
      </c>
      <c r="S151" s="24">
        <v>93149457</v>
      </c>
      <c r="T151" s="24">
        <v>46672113</v>
      </c>
      <c r="V151">
        <v>11781</v>
      </c>
      <c r="W151" s="29"/>
      <c r="X151" s="27"/>
      <c r="Y151" s="28"/>
      <c r="Z151" s="16"/>
      <c r="AA151" s="15"/>
      <c r="AB151" s="16"/>
      <c r="AC151" s="16"/>
      <c r="AD151" s="16"/>
      <c r="AE151" s="16"/>
      <c r="AF151" s="16"/>
      <c r="AG151" s="16"/>
      <c r="AH151" s="16"/>
      <c r="AI151" s="16"/>
      <c r="AJ151" s="16"/>
      <c r="AK151" s="16"/>
      <c r="AL151" s="16"/>
      <c r="AM151" s="16"/>
      <c r="AN151" s="16"/>
      <c r="AO151" s="16"/>
      <c r="AP151" s="16"/>
    </row>
    <row r="152" spans="1:42" x14ac:dyDescent="0.25">
      <c r="A152">
        <v>134</v>
      </c>
      <c r="B152" t="s">
        <v>86</v>
      </c>
      <c r="C152" s="13">
        <v>7170</v>
      </c>
      <c r="D152" s="13">
        <v>2013</v>
      </c>
      <c r="E152" s="23">
        <v>10.47</v>
      </c>
      <c r="F152" s="24">
        <v>0</v>
      </c>
      <c r="G152" s="24">
        <v>987732</v>
      </c>
      <c r="H152" s="24">
        <v>208047</v>
      </c>
      <c r="I152" s="24">
        <v>0</v>
      </c>
      <c r="J152" s="24">
        <v>4456583</v>
      </c>
      <c r="K152" s="24">
        <v>1157</v>
      </c>
      <c r="L152" s="24">
        <v>116024</v>
      </c>
      <c r="M152" s="24">
        <v>0</v>
      </c>
      <c r="N152" s="24">
        <v>30498</v>
      </c>
      <c r="O152" s="24">
        <v>16827</v>
      </c>
      <c r="P152" s="24">
        <v>18620</v>
      </c>
      <c r="Q152" s="24">
        <v>5798248</v>
      </c>
      <c r="R152" s="24">
        <v>1674290</v>
      </c>
      <c r="S152" s="24">
        <v>19885252</v>
      </c>
      <c r="T152" s="24">
        <v>7075645</v>
      </c>
      <c r="V152">
        <v>9429</v>
      </c>
      <c r="W152" s="26"/>
      <c r="X152" s="27"/>
      <c r="Y152" s="28"/>
      <c r="Z152" s="16"/>
      <c r="AA152" s="15"/>
      <c r="AB152" s="16"/>
      <c r="AC152" s="16"/>
      <c r="AD152" s="16"/>
      <c r="AE152" s="16"/>
      <c r="AF152" s="16"/>
      <c r="AG152" s="16"/>
      <c r="AH152" s="16"/>
      <c r="AI152" s="16"/>
      <c r="AJ152" s="16"/>
      <c r="AK152" s="16"/>
      <c r="AL152" s="16"/>
      <c r="AM152" s="16"/>
      <c r="AN152" s="16"/>
      <c r="AO152" s="16"/>
      <c r="AP152" s="16"/>
    </row>
    <row r="153" spans="1:42" x14ac:dyDescent="0.25">
      <c r="A153">
        <v>137</v>
      </c>
      <c r="B153" t="s">
        <v>88</v>
      </c>
      <c r="C153" s="13">
        <v>7170</v>
      </c>
      <c r="D153" s="13">
        <v>2013</v>
      </c>
      <c r="E153" s="23">
        <v>1.66</v>
      </c>
      <c r="F153" s="24">
        <v>0</v>
      </c>
      <c r="G153" s="24">
        <v>123899</v>
      </c>
      <c r="H153" s="24">
        <v>29381</v>
      </c>
      <c r="I153" s="24">
        <v>85769</v>
      </c>
      <c r="J153" s="24">
        <v>524912</v>
      </c>
      <c r="K153" s="24">
        <v>97</v>
      </c>
      <c r="L153" s="24">
        <v>7504</v>
      </c>
      <c r="M153" s="24">
        <v>0</v>
      </c>
      <c r="N153" s="24">
        <v>7736</v>
      </c>
      <c r="O153" s="24">
        <v>37643</v>
      </c>
      <c r="P153" s="24">
        <v>0</v>
      </c>
      <c r="Q153" s="24">
        <v>816941</v>
      </c>
      <c r="R153" s="24">
        <v>202403</v>
      </c>
      <c r="S153" s="24">
        <v>1356222</v>
      </c>
      <c r="T153" s="24">
        <v>892113</v>
      </c>
      <c r="V153">
        <v>1029</v>
      </c>
      <c r="W153" s="30"/>
      <c r="X153" s="27"/>
      <c r="Y153" s="28"/>
      <c r="Z153" s="16"/>
      <c r="AA153" s="15"/>
      <c r="AB153" s="16"/>
      <c r="AC153" s="16"/>
      <c r="AD153" s="16"/>
      <c r="AE153" s="16"/>
      <c r="AF153" s="16"/>
      <c r="AG153" s="16"/>
      <c r="AH153" s="16"/>
      <c r="AI153" s="16"/>
      <c r="AJ153" s="16"/>
      <c r="AK153" s="16"/>
      <c r="AL153" s="16"/>
      <c r="AM153" s="16"/>
      <c r="AN153" s="16"/>
      <c r="AO153" s="16"/>
      <c r="AP153" s="16"/>
    </row>
    <row r="154" spans="1:42" x14ac:dyDescent="0.25">
      <c r="A154">
        <v>138</v>
      </c>
      <c r="B154" t="s">
        <v>129</v>
      </c>
      <c r="C154" s="13">
        <v>7170</v>
      </c>
      <c r="D154" s="13">
        <v>2013</v>
      </c>
      <c r="E154" s="23">
        <v>59</v>
      </c>
      <c r="F154" s="24">
        <v>0</v>
      </c>
      <c r="G154" s="24">
        <v>4465876</v>
      </c>
      <c r="H154" s="24">
        <v>878884</v>
      </c>
      <c r="I154" s="24">
        <v>22704</v>
      </c>
      <c r="J154" s="24">
        <v>17945437</v>
      </c>
      <c r="K154" s="24">
        <v>29613</v>
      </c>
      <c r="L154" s="24">
        <v>189865</v>
      </c>
      <c r="M154" s="24">
        <v>259809</v>
      </c>
      <c r="N154" s="24">
        <v>37312</v>
      </c>
      <c r="O154" s="24">
        <v>48343</v>
      </c>
      <c r="P154" s="24">
        <v>192943</v>
      </c>
      <c r="Q154" s="24">
        <v>23684900</v>
      </c>
      <c r="R154" s="24">
        <v>9202543</v>
      </c>
      <c r="S154" s="24">
        <v>60349844</v>
      </c>
      <c r="T154" s="24">
        <v>30318104</v>
      </c>
      <c r="V154">
        <v>17222</v>
      </c>
      <c r="W154" s="26"/>
      <c r="X154" s="27"/>
      <c r="Y154" s="28"/>
      <c r="Z154" s="16"/>
      <c r="AA154" s="15"/>
      <c r="AB154" s="16"/>
      <c r="AC154" s="16"/>
      <c r="AD154" s="16"/>
      <c r="AE154" s="16"/>
      <c r="AF154" s="16"/>
      <c r="AG154" s="16"/>
      <c r="AH154" s="16"/>
      <c r="AI154" s="16"/>
      <c r="AJ154" s="16"/>
      <c r="AK154" s="16"/>
      <c r="AL154" s="16"/>
      <c r="AM154" s="16"/>
      <c r="AN154" s="16"/>
      <c r="AO154" s="16"/>
      <c r="AP154" s="16"/>
    </row>
    <row r="155" spans="1:42" x14ac:dyDescent="0.25">
      <c r="A155">
        <v>139</v>
      </c>
      <c r="B155" t="s">
        <v>120</v>
      </c>
      <c r="C155" s="13">
        <v>7170</v>
      </c>
      <c r="D155" s="13">
        <v>2013</v>
      </c>
      <c r="E155" s="23">
        <v>22.95</v>
      </c>
      <c r="F155" s="24">
        <v>0</v>
      </c>
      <c r="G155" s="24">
        <v>2281402</v>
      </c>
      <c r="H155" s="24">
        <v>764266</v>
      </c>
      <c r="I155" s="24">
        <v>0</v>
      </c>
      <c r="J155" s="24">
        <v>5633387</v>
      </c>
      <c r="K155" s="24">
        <v>0</v>
      </c>
      <c r="L155" s="24">
        <v>136366</v>
      </c>
      <c r="M155" s="24">
        <v>44987</v>
      </c>
      <c r="N155" s="24">
        <v>33074</v>
      </c>
      <c r="O155" s="24">
        <v>1590</v>
      </c>
      <c r="P155" s="24">
        <v>46237</v>
      </c>
      <c r="Q155" s="24">
        <v>8848835</v>
      </c>
      <c r="R155" s="24">
        <v>2743869</v>
      </c>
      <c r="S155" s="24">
        <v>56162000</v>
      </c>
      <c r="T155" s="24">
        <v>33496180</v>
      </c>
      <c r="V155">
        <v>18640</v>
      </c>
      <c r="W155" s="26"/>
      <c r="X155" s="27"/>
      <c r="Y155" s="28"/>
      <c r="Z155" s="16"/>
      <c r="AA155" s="15"/>
      <c r="AB155" s="16"/>
      <c r="AC155" s="16"/>
      <c r="AD155" s="16"/>
      <c r="AE155" s="16"/>
      <c r="AF155" s="16"/>
      <c r="AG155" s="16"/>
      <c r="AH155" s="16"/>
      <c r="AI155" s="16"/>
      <c r="AJ155" s="16"/>
      <c r="AK155" s="16"/>
      <c r="AL155" s="16"/>
      <c r="AM155" s="16"/>
      <c r="AN155" s="16"/>
      <c r="AO155" s="16"/>
      <c r="AP155" s="16"/>
    </row>
    <row r="156" spans="1:42" x14ac:dyDescent="0.25">
      <c r="A156">
        <v>140</v>
      </c>
      <c r="B156" t="s">
        <v>150</v>
      </c>
      <c r="C156" s="13">
        <v>7170</v>
      </c>
      <c r="D156" s="13">
        <v>2013</v>
      </c>
      <c r="E156" s="23">
        <v>10.14</v>
      </c>
      <c r="F156" s="24">
        <v>0</v>
      </c>
      <c r="G156" s="24">
        <v>1046687</v>
      </c>
      <c r="H156" s="24">
        <v>248364</v>
      </c>
      <c r="I156" s="24">
        <v>0</v>
      </c>
      <c r="J156" s="24">
        <v>1889855</v>
      </c>
      <c r="K156" s="24">
        <v>0</v>
      </c>
      <c r="L156" s="24">
        <v>359978</v>
      </c>
      <c r="M156" s="24">
        <v>220373</v>
      </c>
      <c r="N156" s="24">
        <v>18203</v>
      </c>
      <c r="O156" s="24">
        <v>19728</v>
      </c>
      <c r="P156" s="24">
        <v>1096281</v>
      </c>
      <c r="Q156" s="24">
        <v>2706907</v>
      </c>
      <c r="R156" s="24">
        <v>831653</v>
      </c>
      <c r="S156" s="24">
        <v>10651729</v>
      </c>
      <c r="T156" s="24">
        <v>3656332</v>
      </c>
      <c r="V156">
        <v>5064</v>
      </c>
      <c r="W156" s="26"/>
      <c r="X156" s="27"/>
      <c r="Y156" s="28"/>
      <c r="Z156" s="16"/>
      <c r="AA156" s="15"/>
      <c r="AB156" s="16"/>
      <c r="AC156" s="16"/>
      <c r="AD156" s="16"/>
      <c r="AE156" s="16"/>
      <c r="AF156" s="16"/>
      <c r="AG156" s="16"/>
      <c r="AH156" s="16"/>
      <c r="AI156" s="16"/>
      <c r="AJ156" s="16"/>
      <c r="AK156" s="16"/>
      <c r="AL156" s="16"/>
      <c r="AM156" s="16"/>
      <c r="AN156" s="16"/>
      <c r="AO156" s="16"/>
      <c r="AP156" s="16"/>
    </row>
    <row r="157" spans="1:42" x14ac:dyDescent="0.25">
      <c r="A157">
        <v>141</v>
      </c>
      <c r="B157" t="s">
        <v>80</v>
      </c>
      <c r="C157" s="13">
        <v>7170</v>
      </c>
      <c r="D157" s="13">
        <v>2013</v>
      </c>
      <c r="E157" s="23"/>
      <c r="F157" s="24"/>
      <c r="G157" s="24"/>
      <c r="H157" s="24"/>
      <c r="I157" s="24"/>
      <c r="J157" s="24"/>
      <c r="K157" s="24"/>
      <c r="L157" s="24"/>
      <c r="M157" s="24"/>
      <c r="N157" s="24"/>
      <c r="O157" s="24"/>
      <c r="P157" s="24"/>
      <c r="Q157" s="24"/>
      <c r="R157" s="24"/>
      <c r="S157" s="24"/>
      <c r="T157" s="24"/>
      <c r="V157"/>
      <c r="W157" s="30"/>
      <c r="X157" s="27"/>
      <c r="Y157" s="28"/>
      <c r="Z157" s="16"/>
      <c r="AA157" s="15"/>
      <c r="AB157" s="16"/>
      <c r="AC157" s="16"/>
      <c r="AD157" s="16"/>
      <c r="AE157" s="16"/>
      <c r="AF157" s="16"/>
      <c r="AG157" s="16"/>
      <c r="AH157" s="16"/>
      <c r="AI157" s="16"/>
      <c r="AJ157" s="16"/>
      <c r="AK157" s="16"/>
      <c r="AL157" s="16"/>
      <c r="AM157" s="16"/>
      <c r="AN157" s="16"/>
      <c r="AO157" s="16"/>
      <c r="AP157" s="16"/>
    </row>
    <row r="158" spans="1:42" x14ac:dyDescent="0.25">
      <c r="A158">
        <v>142</v>
      </c>
      <c r="B158" t="s">
        <v>114</v>
      </c>
      <c r="C158" s="13">
        <v>7170</v>
      </c>
      <c r="D158" s="13">
        <v>2013</v>
      </c>
      <c r="E158" s="23">
        <v>52.83</v>
      </c>
      <c r="F158" s="24">
        <v>0</v>
      </c>
      <c r="G158" s="24">
        <v>4586275</v>
      </c>
      <c r="H158" s="24">
        <v>1247492</v>
      </c>
      <c r="I158" s="24">
        <v>9528</v>
      </c>
      <c r="J158" s="24">
        <v>29321850</v>
      </c>
      <c r="K158" s="24">
        <v>0</v>
      </c>
      <c r="L158" s="24">
        <v>207577</v>
      </c>
      <c r="M158" s="24">
        <v>3715</v>
      </c>
      <c r="N158" s="24">
        <v>166058</v>
      </c>
      <c r="O158" s="24">
        <v>44157</v>
      </c>
      <c r="P158" s="24">
        <v>20760</v>
      </c>
      <c r="Q158" s="24">
        <v>35565892</v>
      </c>
      <c r="R158" s="24">
        <v>10040678</v>
      </c>
      <c r="S158" s="24">
        <v>116231701</v>
      </c>
      <c r="T158" s="24">
        <v>72973946</v>
      </c>
      <c r="V158">
        <v>27923</v>
      </c>
      <c r="W158" s="30"/>
      <c r="X158" s="27"/>
      <c r="Y158" s="28"/>
      <c r="Z158" s="16"/>
      <c r="AA158" s="15"/>
      <c r="AB158" s="16"/>
      <c r="AC158" s="16"/>
      <c r="AD158" s="16"/>
      <c r="AE158" s="16"/>
      <c r="AF158" s="16"/>
      <c r="AG158" s="16"/>
      <c r="AH158" s="16"/>
      <c r="AI158" s="16"/>
      <c r="AJ158" s="16"/>
      <c r="AK158" s="16"/>
      <c r="AL158" s="16"/>
      <c r="AM158" s="16"/>
      <c r="AN158" s="16"/>
      <c r="AO158" s="16"/>
      <c r="AP158" s="16"/>
    </row>
    <row r="159" spans="1:42" x14ac:dyDescent="0.25">
      <c r="A159">
        <v>145</v>
      </c>
      <c r="B159" t="s">
        <v>151</v>
      </c>
      <c r="C159" s="13">
        <v>7170</v>
      </c>
      <c r="D159" s="13">
        <v>2013</v>
      </c>
      <c r="E159" s="23">
        <v>53.93</v>
      </c>
      <c r="F159" s="24">
        <v>0</v>
      </c>
      <c r="G159" s="24">
        <v>4914829</v>
      </c>
      <c r="H159" s="24">
        <v>1595148</v>
      </c>
      <c r="I159" s="24">
        <v>31181</v>
      </c>
      <c r="J159" s="24">
        <v>16193447</v>
      </c>
      <c r="K159" s="24">
        <v>831</v>
      </c>
      <c r="L159" s="24">
        <v>807749</v>
      </c>
      <c r="M159" s="24">
        <v>672303</v>
      </c>
      <c r="N159" s="24">
        <v>95698</v>
      </c>
      <c r="O159" s="24">
        <v>48984</v>
      </c>
      <c r="P159" s="24">
        <v>1708308</v>
      </c>
      <c r="Q159" s="24">
        <v>22651862</v>
      </c>
      <c r="R159" s="24">
        <v>8455010</v>
      </c>
      <c r="S159" s="24">
        <v>97502261</v>
      </c>
      <c r="T159" s="24">
        <v>45956426</v>
      </c>
      <c r="V159">
        <v>32561</v>
      </c>
      <c r="W159" s="26"/>
      <c r="X159" s="27"/>
      <c r="Y159" s="28"/>
      <c r="Z159" s="16"/>
      <c r="AA159" s="15"/>
      <c r="AB159" s="16"/>
      <c r="AC159" s="16"/>
      <c r="AD159" s="16"/>
      <c r="AE159" s="16"/>
      <c r="AF159" s="16"/>
      <c r="AG159" s="16"/>
      <c r="AH159" s="16"/>
      <c r="AI159" s="16"/>
      <c r="AJ159" s="16"/>
      <c r="AK159" s="16"/>
      <c r="AL159" s="16"/>
      <c r="AM159" s="16"/>
      <c r="AN159" s="16"/>
      <c r="AO159" s="16"/>
      <c r="AP159" s="16"/>
    </row>
    <row r="160" spans="1:42" x14ac:dyDescent="0.25">
      <c r="A160">
        <v>147</v>
      </c>
      <c r="B160" t="s">
        <v>115</v>
      </c>
      <c r="C160" s="13">
        <v>7170</v>
      </c>
      <c r="D160" s="13">
        <v>2013</v>
      </c>
      <c r="E160" s="23">
        <v>2.61</v>
      </c>
      <c r="F160" s="24">
        <v>0</v>
      </c>
      <c r="G160" s="24">
        <v>225629</v>
      </c>
      <c r="H160" s="24">
        <v>60482</v>
      </c>
      <c r="I160" s="24">
        <v>8078</v>
      </c>
      <c r="J160" s="24">
        <v>432072</v>
      </c>
      <c r="K160" s="24">
        <v>0</v>
      </c>
      <c r="L160" s="24">
        <v>107933</v>
      </c>
      <c r="M160" s="24">
        <v>7001</v>
      </c>
      <c r="N160" s="24">
        <v>1930</v>
      </c>
      <c r="O160" s="24">
        <v>5259</v>
      </c>
      <c r="P160" s="24">
        <v>3396</v>
      </c>
      <c r="Q160" s="24">
        <v>844988</v>
      </c>
      <c r="R160" s="24">
        <v>201008</v>
      </c>
      <c r="S160" s="24">
        <v>2676210</v>
      </c>
      <c r="T160" s="24">
        <v>1096718</v>
      </c>
      <c r="V160">
        <v>2557</v>
      </c>
      <c r="W160" s="29"/>
      <c r="X160" s="27"/>
      <c r="Y160" s="28"/>
      <c r="Z160" s="16"/>
      <c r="AA160" s="15"/>
      <c r="AB160" s="16"/>
      <c r="AC160" s="16"/>
      <c r="AD160" s="16"/>
      <c r="AE160" s="16"/>
      <c r="AF160" s="16"/>
      <c r="AG160" s="16"/>
      <c r="AH160" s="16"/>
      <c r="AI160" s="16"/>
      <c r="AJ160" s="16"/>
      <c r="AK160" s="16"/>
      <c r="AL160" s="16"/>
      <c r="AM160" s="16"/>
      <c r="AN160" s="16"/>
      <c r="AO160" s="16"/>
      <c r="AP160" s="16"/>
    </row>
    <row r="161" spans="1:42" x14ac:dyDescent="0.25">
      <c r="A161">
        <v>148</v>
      </c>
      <c r="B161" t="s">
        <v>152</v>
      </c>
      <c r="C161" s="13">
        <v>7170</v>
      </c>
      <c r="D161" s="13">
        <v>2013</v>
      </c>
      <c r="E161" s="23">
        <v>0</v>
      </c>
      <c r="F161" s="24">
        <v>0</v>
      </c>
      <c r="G161" s="24">
        <v>0</v>
      </c>
      <c r="H161" s="24">
        <v>0</v>
      </c>
      <c r="I161" s="24">
        <v>0</v>
      </c>
      <c r="J161" s="24">
        <v>1271475</v>
      </c>
      <c r="K161" s="24">
        <v>0</v>
      </c>
      <c r="L161" s="24">
        <v>1271720</v>
      </c>
      <c r="M161" s="24">
        <v>0</v>
      </c>
      <c r="N161" s="24">
        <v>63215</v>
      </c>
      <c r="O161" s="24">
        <v>15889</v>
      </c>
      <c r="P161" s="24">
        <v>0</v>
      </c>
      <c r="Q161" s="24">
        <v>2622299</v>
      </c>
      <c r="R161" s="24">
        <v>1624241</v>
      </c>
      <c r="S161" s="24">
        <v>16542914</v>
      </c>
      <c r="T161" s="24">
        <v>16542914</v>
      </c>
      <c r="V161">
        <v>898</v>
      </c>
      <c r="W161" s="29"/>
      <c r="X161" s="31"/>
      <c r="Y161" s="28"/>
      <c r="Z161" s="16"/>
      <c r="AA161" s="15"/>
      <c r="AB161" s="16"/>
      <c r="AC161" s="16"/>
      <c r="AD161" s="16"/>
      <c r="AE161" s="16"/>
      <c r="AF161" s="16"/>
      <c r="AG161" s="16"/>
      <c r="AH161" s="16"/>
      <c r="AI161" s="16"/>
      <c r="AJ161" s="16"/>
      <c r="AK161" s="16"/>
      <c r="AL161" s="16"/>
      <c r="AM161" s="16"/>
      <c r="AN161" s="16"/>
      <c r="AO161" s="16"/>
      <c r="AP161" s="16"/>
    </row>
    <row r="162" spans="1:42" x14ac:dyDescent="0.25">
      <c r="A162">
        <v>150</v>
      </c>
      <c r="B162" t="s">
        <v>153</v>
      </c>
      <c r="C162" s="13">
        <v>7170</v>
      </c>
      <c r="D162" s="13">
        <v>2013</v>
      </c>
      <c r="E162" s="23">
        <v>1.02</v>
      </c>
      <c r="F162" s="24">
        <v>0</v>
      </c>
      <c r="G162" s="24">
        <v>56671</v>
      </c>
      <c r="H162" s="24">
        <v>15776</v>
      </c>
      <c r="I162" s="24">
        <v>110058</v>
      </c>
      <c r="J162" s="24">
        <v>400530</v>
      </c>
      <c r="K162" s="24">
        <v>0</v>
      </c>
      <c r="L162" s="24">
        <v>112878</v>
      </c>
      <c r="M162" s="24">
        <v>43867</v>
      </c>
      <c r="N162" s="24">
        <v>3219</v>
      </c>
      <c r="O162" s="24">
        <v>67</v>
      </c>
      <c r="P162" s="24">
        <v>0</v>
      </c>
      <c r="Q162" s="24">
        <v>743066</v>
      </c>
      <c r="R162" s="24">
        <v>417896</v>
      </c>
      <c r="S162" s="24">
        <v>2165441</v>
      </c>
      <c r="T162" s="24">
        <v>961766</v>
      </c>
      <c r="V162">
        <v>1288</v>
      </c>
      <c r="W162" s="29"/>
      <c r="X162" s="31"/>
      <c r="Y162" s="28"/>
      <c r="Z162" s="16"/>
      <c r="AA162" s="15"/>
      <c r="AB162" s="16"/>
      <c r="AC162" s="16"/>
      <c r="AD162" s="16"/>
      <c r="AE162" s="16"/>
      <c r="AF162" s="16"/>
      <c r="AG162" s="16"/>
      <c r="AH162" s="16"/>
      <c r="AI162" s="16"/>
      <c r="AJ162" s="16"/>
      <c r="AK162" s="16"/>
      <c r="AL162" s="16"/>
      <c r="AM162" s="16"/>
      <c r="AN162" s="16"/>
      <c r="AO162" s="16"/>
      <c r="AP162" s="16"/>
    </row>
    <row r="163" spans="1:42" x14ac:dyDescent="0.25">
      <c r="A163">
        <v>152</v>
      </c>
      <c r="B163" t="s">
        <v>91</v>
      </c>
      <c r="C163" s="13">
        <v>7170</v>
      </c>
      <c r="D163" s="13">
        <v>2013</v>
      </c>
      <c r="E163" s="23">
        <v>8.6999999999999993</v>
      </c>
      <c r="F163" s="24">
        <v>0</v>
      </c>
      <c r="G163" s="24">
        <v>844862</v>
      </c>
      <c r="H163" s="24">
        <v>307045</v>
      </c>
      <c r="I163" s="24">
        <v>0</v>
      </c>
      <c r="J163" s="24">
        <v>1861919</v>
      </c>
      <c r="K163" s="24">
        <v>441</v>
      </c>
      <c r="L163" s="24">
        <v>167580</v>
      </c>
      <c r="M163" s="24">
        <v>98463</v>
      </c>
      <c r="N163" s="24">
        <v>38495</v>
      </c>
      <c r="O163" s="24">
        <v>13355</v>
      </c>
      <c r="P163" s="24">
        <v>2339934</v>
      </c>
      <c r="Q163" s="24">
        <v>992226</v>
      </c>
      <c r="R163" s="24">
        <v>741379</v>
      </c>
      <c r="S163" s="24">
        <v>5364894</v>
      </c>
      <c r="T163" s="24">
        <v>2252374</v>
      </c>
      <c r="V163">
        <v>4287</v>
      </c>
      <c r="W163" s="30"/>
      <c r="X163" s="27"/>
      <c r="Y163" s="28"/>
      <c r="Z163" s="16"/>
      <c r="AA163" s="15"/>
      <c r="AB163" s="16"/>
      <c r="AC163" s="16"/>
      <c r="AD163" s="16"/>
      <c r="AE163" s="16"/>
      <c r="AF163" s="16"/>
      <c r="AG163" s="16"/>
      <c r="AH163" s="16"/>
      <c r="AI163" s="16"/>
      <c r="AJ163" s="16"/>
      <c r="AK163" s="16"/>
      <c r="AL163" s="16"/>
      <c r="AM163" s="16"/>
      <c r="AN163" s="16"/>
      <c r="AO163" s="16"/>
      <c r="AP163" s="16"/>
    </row>
    <row r="164" spans="1:42" x14ac:dyDescent="0.25">
      <c r="A164">
        <v>153</v>
      </c>
      <c r="B164" t="s">
        <v>105</v>
      </c>
      <c r="C164" s="13">
        <v>7170</v>
      </c>
      <c r="D164" s="13">
        <v>2013</v>
      </c>
      <c r="E164" s="23">
        <v>1.1399999999999999</v>
      </c>
      <c r="F164" s="24">
        <v>0</v>
      </c>
      <c r="G164" s="24">
        <v>149991</v>
      </c>
      <c r="H164" s="24">
        <v>29333</v>
      </c>
      <c r="I164" s="24">
        <v>0</v>
      </c>
      <c r="J164" s="24">
        <v>663213</v>
      </c>
      <c r="K164" s="24">
        <v>0</v>
      </c>
      <c r="L164" s="24">
        <v>158837</v>
      </c>
      <c r="M164" s="24">
        <v>0</v>
      </c>
      <c r="N164" s="24">
        <v>9676</v>
      </c>
      <c r="O164" s="24">
        <v>517</v>
      </c>
      <c r="P164" s="24">
        <v>0</v>
      </c>
      <c r="Q164" s="24">
        <v>1011567</v>
      </c>
      <c r="R164" s="24">
        <v>401690</v>
      </c>
      <c r="S164" s="24">
        <v>2594350</v>
      </c>
      <c r="T164" s="24">
        <v>932996</v>
      </c>
      <c r="V164">
        <v>1377</v>
      </c>
      <c r="W164" s="26"/>
      <c r="X164" s="31"/>
      <c r="Y164" s="28"/>
      <c r="Z164" s="16"/>
      <c r="AA164" s="15"/>
      <c r="AB164" s="16"/>
      <c r="AC164" s="16"/>
      <c r="AD164" s="16"/>
      <c r="AE164" s="16"/>
      <c r="AF164" s="16"/>
      <c r="AG164" s="16"/>
      <c r="AH164" s="16"/>
      <c r="AI164" s="16"/>
      <c r="AJ164" s="16"/>
      <c r="AK164" s="16"/>
      <c r="AL164" s="16"/>
      <c r="AM164" s="16"/>
      <c r="AN164" s="16"/>
      <c r="AO164" s="16"/>
      <c r="AP164" s="16"/>
    </row>
    <row r="165" spans="1:42" x14ac:dyDescent="0.25">
      <c r="A165">
        <v>155</v>
      </c>
      <c r="B165" t="s">
        <v>154</v>
      </c>
      <c r="C165" s="13">
        <v>7170</v>
      </c>
      <c r="D165" s="13">
        <v>2013</v>
      </c>
      <c r="E165" s="23">
        <v>65.3</v>
      </c>
      <c r="F165" s="24">
        <v>0</v>
      </c>
      <c r="G165" s="24">
        <v>6731633</v>
      </c>
      <c r="H165" s="24">
        <v>1961285</v>
      </c>
      <c r="I165" s="24">
        <v>13726</v>
      </c>
      <c r="J165" s="24">
        <v>20034239</v>
      </c>
      <c r="K165" s="24">
        <v>0</v>
      </c>
      <c r="L165" s="24">
        <v>1257042</v>
      </c>
      <c r="M165" s="24">
        <v>546824</v>
      </c>
      <c r="N165" s="24">
        <v>172590</v>
      </c>
      <c r="O165" s="24">
        <v>41827</v>
      </c>
      <c r="P165" s="24">
        <v>8889071</v>
      </c>
      <c r="Q165" s="24">
        <v>21870095</v>
      </c>
      <c r="R165" s="24">
        <v>8306525</v>
      </c>
      <c r="S165" s="24">
        <v>81910362</v>
      </c>
      <c r="T165" s="24">
        <v>31800867</v>
      </c>
      <c r="V165">
        <v>37373</v>
      </c>
      <c r="W165" s="26"/>
      <c r="X165" s="31"/>
      <c r="Y165" s="28"/>
      <c r="Z165" s="16"/>
      <c r="AA165" s="15"/>
      <c r="AB165" s="16"/>
      <c r="AC165" s="16"/>
      <c r="AD165" s="16"/>
      <c r="AE165" s="16"/>
      <c r="AF165" s="16"/>
      <c r="AG165" s="16"/>
      <c r="AH165" s="16"/>
      <c r="AI165" s="16"/>
      <c r="AJ165" s="16"/>
      <c r="AK165" s="16"/>
      <c r="AL165" s="16"/>
      <c r="AM165" s="16"/>
      <c r="AN165" s="16"/>
      <c r="AO165" s="16"/>
      <c r="AP165" s="16"/>
    </row>
    <row r="166" spans="1:42" x14ac:dyDescent="0.25">
      <c r="A166">
        <v>156</v>
      </c>
      <c r="B166" t="s">
        <v>104</v>
      </c>
      <c r="C166" s="13">
        <v>7170</v>
      </c>
      <c r="D166" s="13">
        <v>2013</v>
      </c>
      <c r="E166" s="23"/>
      <c r="F166" s="24"/>
      <c r="G166" s="24"/>
      <c r="H166" s="24"/>
      <c r="I166" s="24"/>
      <c r="J166" s="24"/>
      <c r="K166" s="24"/>
      <c r="L166" s="24"/>
      <c r="M166" s="24"/>
      <c r="N166" s="24"/>
      <c r="O166" s="24"/>
      <c r="P166" s="24"/>
      <c r="Q166" s="24"/>
      <c r="R166" s="24"/>
      <c r="S166" s="24"/>
      <c r="T166" s="24"/>
      <c r="V166"/>
      <c r="W166" s="30"/>
      <c r="X166" s="27"/>
      <c r="Y166" s="28"/>
      <c r="Z166" s="16"/>
      <c r="AA166" s="15"/>
      <c r="AB166" s="16"/>
      <c r="AC166" s="16"/>
      <c r="AD166" s="16"/>
      <c r="AE166" s="16"/>
      <c r="AF166" s="16"/>
      <c r="AG166" s="16"/>
      <c r="AH166" s="16"/>
      <c r="AI166" s="16"/>
      <c r="AJ166" s="16"/>
      <c r="AK166" s="16"/>
      <c r="AL166" s="16"/>
      <c r="AM166" s="16"/>
      <c r="AN166" s="16"/>
      <c r="AO166" s="16"/>
      <c r="AP166" s="16"/>
    </row>
    <row r="167" spans="1:42" x14ac:dyDescent="0.25">
      <c r="A167">
        <v>157</v>
      </c>
      <c r="B167" t="s">
        <v>155</v>
      </c>
      <c r="C167" s="13">
        <v>7170</v>
      </c>
      <c r="D167" s="13">
        <v>2013</v>
      </c>
      <c r="E167" s="23">
        <v>7.32</v>
      </c>
      <c r="F167" s="24">
        <v>0</v>
      </c>
      <c r="G167" s="24">
        <v>630478</v>
      </c>
      <c r="H167" s="24">
        <v>180409</v>
      </c>
      <c r="I167" s="24">
        <v>0</v>
      </c>
      <c r="J167" s="24">
        <v>462172</v>
      </c>
      <c r="K167" s="24">
        <v>934</v>
      </c>
      <c r="L167" s="24">
        <v>2884</v>
      </c>
      <c r="M167" s="24">
        <v>21567</v>
      </c>
      <c r="N167" s="24">
        <v>5456</v>
      </c>
      <c r="O167" s="24">
        <v>1590</v>
      </c>
      <c r="P167" s="24">
        <v>0</v>
      </c>
      <c r="Q167" s="24">
        <v>1305490</v>
      </c>
      <c r="R167" s="24">
        <v>433805</v>
      </c>
      <c r="S167" s="24">
        <v>3184465</v>
      </c>
      <c r="T167" s="24">
        <v>3169430</v>
      </c>
      <c r="V167">
        <v>2467</v>
      </c>
      <c r="W167" s="26"/>
      <c r="X167" s="31"/>
      <c r="Y167" s="28"/>
      <c r="Z167" s="16"/>
      <c r="AA167" s="15"/>
      <c r="AB167" s="16"/>
      <c r="AC167" s="16"/>
      <c r="AD167" s="16"/>
      <c r="AE167" s="16"/>
      <c r="AF167" s="16"/>
      <c r="AG167" s="16"/>
      <c r="AH167" s="16"/>
      <c r="AI167" s="16"/>
      <c r="AJ167" s="16"/>
      <c r="AK167" s="16"/>
      <c r="AL167" s="16"/>
      <c r="AM167" s="16"/>
      <c r="AN167" s="16"/>
      <c r="AO167" s="16"/>
      <c r="AP167" s="16"/>
    </row>
    <row r="168" spans="1:42" x14ac:dyDescent="0.25">
      <c r="A168">
        <v>158</v>
      </c>
      <c r="B168" t="s">
        <v>76</v>
      </c>
      <c r="C168" s="13">
        <v>7170</v>
      </c>
      <c r="D168" s="13">
        <v>2013</v>
      </c>
      <c r="E168" s="23">
        <v>0.89</v>
      </c>
      <c r="F168" s="24">
        <v>0</v>
      </c>
      <c r="G168" s="24">
        <v>187585</v>
      </c>
      <c r="H168" s="24">
        <v>42596</v>
      </c>
      <c r="I168" s="24">
        <v>0</v>
      </c>
      <c r="J168" s="24">
        <v>149527</v>
      </c>
      <c r="K168" s="24">
        <v>1589</v>
      </c>
      <c r="L168" s="24">
        <v>38</v>
      </c>
      <c r="M168" s="24">
        <v>12158</v>
      </c>
      <c r="N168" s="24">
        <v>6331</v>
      </c>
      <c r="O168" s="24">
        <v>6046</v>
      </c>
      <c r="P168" s="24">
        <v>0</v>
      </c>
      <c r="Q168" s="24">
        <v>405870</v>
      </c>
      <c r="R168" s="24">
        <v>127283</v>
      </c>
      <c r="S168" s="24">
        <v>442284</v>
      </c>
      <c r="T168" s="24">
        <v>186525</v>
      </c>
      <c r="V168">
        <v>573</v>
      </c>
      <c r="W168" s="26"/>
      <c r="X168" s="31"/>
      <c r="Y168" s="28"/>
      <c r="Z168" s="16"/>
      <c r="AA168" s="15"/>
      <c r="AB168" s="16"/>
      <c r="AC168" s="16"/>
      <c r="AD168" s="16"/>
      <c r="AE168" s="16"/>
      <c r="AF168" s="16"/>
      <c r="AG168" s="16"/>
      <c r="AH168" s="16"/>
      <c r="AI168" s="16"/>
      <c r="AJ168" s="16"/>
      <c r="AK168" s="16"/>
      <c r="AL168" s="16"/>
      <c r="AM168" s="16"/>
      <c r="AN168" s="16"/>
      <c r="AO168" s="16"/>
      <c r="AP168" s="16"/>
    </row>
    <row r="169" spans="1:42" x14ac:dyDescent="0.25">
      <c r="A169">
        <v>159</v>
      </c>
      <c r="B169" t="s">
        <v>156</v>
      </c>
      <c r="C169" s="13">
        <v>7170</v>
      </c>
      <c r="D169" s="13">
        <v>2013</v>
      </c>
      <c r="E169" s="23">
        <v>59</v>
      </c>
      <c r="F169" s="24">
        <v>0</v>
      </c>
      <c r="G169" s="24">
        <v>5286099</v>
      </c>
      <c r="H169" s="24">
        <v>1591013</v>
      </c>
      <c r="I169" s="24">
        <v>98125</v>
      </c>
      <c r="J169" s="24">
        <v>12629755</v>
      </c>
      <c r="K169" s="24">
        <v>1227</v>
      </c>
      <c r="L169" s="24">
        <v>246619</v>
      </c>
      <c r="M169" s="24">
        <v>0</v>
      </c>
      <c r="N169" s="24">
        <v>243417</v>
      </c>
      <c r="O169" s="24">
        <v>70775</v>
      </c>
      <c r="P169" s="24">
        <v>75330</v>
      </c>
      <c r="Q169" s="24">
        <v>20091700</v>
      </c>
      <c r="R169" s="24">
        <v>8401322</v>
      </c>
      <c r="S169" s="24">
        <v>147825001</v>
      </c>
      <c r="T169" s="24">
        <v>112088896</v>
      </c>
      <c r="V169">
        <v>33274</v>
      </c>
      <c r="W169" s="26"/>
      <c r="X169" s="27"/>
      <c r="Y169" s="28"/>
      <c r="Z169" s="16"/>
      <c r="AA169" s="15"/>
      <c r="AB169" s="16"/>
      <c r="AC169" s="16"/>
      <c r="AD169" s="16"/>
      <c r="AE169" s="16"/>
      <c r="AF169" s="16"/>
      <c r="AG169" s="16"/>
      <c r="AH169" s="16"/>
      <c r="AI169" s="16"/>
      <c r="AJ169" s="16"/>
      <c r="AK169" s="16"/>
      <c r="AL169" s="16"/>
      <c r="AM169" s="16"/>
      <c r="AN169" s="16"/>
      <c r="AO169" s="16"/>
      <c r="AP169" s="16"/>
    </row>
    <row r="170" spans="1:42" x14ac:dyDescent="0.25">
      <c r="A170">
        <v>161</v>
      </c>
      <c r="B170" t="s">
        <v>127</v>
      </c>
      <c r="C170" s="13">
        <v>7170</v>
      </c>
      <c r="D170" s="13">
        <v>2013</v>
      </c>
      <c r="E170" s="18">
        <v>40.03</v>
      </c>
      <c r="F170" s="17">
        <v>0</v>
      </c>
      <c r="G170" s="17">
        <v>3654823</v>
      </c>
      <c r="H170" s="17">
        <v>750347</v>
      </c>
      <c r="I170" s="17">
        <v>0</v>
      </c>
      <c r="J170" s="17">
        <v>12045611</v>
      </c>
      <c r="K170" s="17">
        <v>0</v>
      </c>
      <c r="L170" s="17">
        <v>301035</v>
      </c>
      <c r="M170" s="17">
        <v>531444</v>
      </c>
      <c r="N170" s="17">
        <v>75139</v>
      </c>
      <c r="O170" s="17">
        <v>37957</v>
      </c>
      <c r="P170" s="17">
        <v>161150</v>
      </c>
      <c r="Q170" s="17">
        <v>17235206</v>
      </c>
      <c r="R170" s="17">
        <v>5526315</v>
      </c>
      <c r="S170" s="17">
        <v>67377906</v>
      </c>
      <c r="T170" s="17">
        <v>40427848</v>
      </c>
      <c r="U170" s="17"/>
      <c r="V170">
        <v>35689</v>
      </c>
      <c r="W170" s="26"/>
      <c r="X170" s="27"/>
      <c r="Y170" s="17"/>
      <c r="Z170" s="16"/>
      <c r="AA170" s="15"/>
      <c r="AB170" s="16"/>
      <c r="AC170" s="16"/>
      <c r="AD170" s="16"/>
      <c r="AE170" s="16"/>
      <c r="AF170" s="16"/>
      <c r="AG170" s="16"/>
      <c r="AH170" s="16"/>
      <c r="AI170" s="16"/>
      <c r="AJ170" s="16"/>
      <c r="AK170" s="16"/>
      <c r="AL170" s="16"/>
      <c r="AM170" s="16"/>
      <c r="AN170" s="16"/>
      <c r="AO170" s="16"/>
      <c r="AP170" s="16"/>
    </row>
    <row r="171" spans="1:42" x14ac:dyDescent="0.25">
      <c r="A171">
        <v>162</v>
      </c>
      <c r="B171" t="s">
        <v>123</v>
      </c>
      <c r="C171" s="13">
        <v>7170</v>
      </c>
      <c r="D171" s="13">
        <v>2013</v>
      </c>
      <c r="E171" s="23">
        <v>100.28</v>
      </c>
      <c r="F171" s="24">
        <v>0</v>
      </c>
      <c r="G171" s="24">
        <v>9103496</v>
      </c>
      <c r="H171" s="24">
        <v>2593696</v>
      </c>
      <c r="I171" s="24">
        <v>204683</v>
      </c>
      <c r="J171" s="24">
        <v>30416932</v>
      </c>
      <c r="K171" s="24">
        <v>6361</v>
      </c>
      <c r="L171" s="24">
        <v>747033</v>
      </c>
      <c r="M171" s="24">
        <v>1214810</v>
      </c>
      <c r="N171" s="24">
        <v>214135</v>
      </c>
      <c r="O171" s="24">
        <v>61535</v>
      </c>
      <c r="P171" s="24">
        <v>9319389</v>
      </c>
      <c r="Q171" s="24">
        <v>35243292</v>
      </c>
      <c r="R171" s="24">
        <v>11294511</v>
      </c>
      <c r="S171" s="24">
        <v>143166223</v>
      </c>
      <c r="T171" s="24">
        <v>106255684</v>
      </c>
      <c r="V171">
        <v>61703</v>
      </c>
      <c r="W171" s="32"/>
      <c r="X171" s="27"/>
      <c r="Y171" s="28"/>
      <c r="Z171" s="16"/>
      <c r="AA171" s="18"/>
      <c r="AB171" s="17"/>
      <c r="AC171" s="17"/>
      <c r="AD171" s="17"/>
      <c r="AE171" s="17"/>
      <c r="AF171" s="17"/>
      <c r="AG171" s="17"/>
      <c r="AH171" s="17"/>
      <c r="AI171" s="17"/>
      <c r="AJ171" s="17"/>
      <c r="AK171" s="17"/>
      <c r="AL171" s="17"/>
      <c r="AM171" s="17"/>
      <c r="AN171" s="17"/>
      <c r="AO171" s="17"/>
      <c r="AP171" s="17"/>
    </row>
    <row r="172" spans="1:42" x14ac:dyDescent="0.25">
      <c r="A172">
        <v>164</v>
      </c>
      <c r="B172" t="s">
        <v>157</v>
      </c>
      <c r="C172" s="13">
        <v>7170</v>
      </c>
      <c r="D172" s="13">
        <v>2013</v>
      </c>
      <c r="E172" s="23">
        <v>53.77</v>
      </c>
      <c r="F172" s="24">
        <v>0</v>
      </c>
      <c r="G172" s="24">
        <v>4950376</v>
      </c>
      <c r="H172" s="24">
        <v>1191315</v>
      </c>
      <c r="I172" s="24">
        <v>0</v>
      </c>
      <c r="J172" s="24">
        <v>9079896</v>
      </c>
      <c r="K172" s="24">
        <v>0</v>
      </c>
      <c r="L172" s="24">
        <v>316146</v>
      </c>
      <c r="M172" s="24">
        <v>0</v>
      </c>
      <c r="N172" s="24">
        <v>237417</v>
      </c>
      <c r="O172" s="24">
        <v>41043</v>
      </c>
      <c r="P172" s="24">
        <v>21635</v>
      </c>
      <c r="Q172" s="24">
        <v>15794558</v>
      </c>
      <c r="R172" s="24">
        <v>5755735</v>
      </c>
      <c r="S172" s="24">
        <v>83892930</v>
      </c>
      <c r="T172" s="24">
        <v>55253960</v>
      </c>
      <c r="V172">
        <v>33213</v>
      </c>
      <c r="W172" s="26"/>
      <c r="X172" s="27"/>
      <c r="Y172" s="28"/>
      <c r="Z172" s="16"/>
      <c r="AA172" s="15"/>
      <c r="AB172" s="16"/>
      <c r="AC172" s="16"/>
      <c r="AD172" s="16"/>
      <c r="AE172" s="16"/>
      <c r="AF172" s="16"/>
      <c r="AG172" s="16"/>
      <c r="AH172" s="16"/>
      <c r="AI172" s="16"/>
      <c r="AJ172" s="16"/>
      <c r="AK172" s="16"/>
      <c r="AL172" s="16"/>
      <c r="AM172" s="16"/>
      <c r="AN172" s="16"/>
      <c r="AO172" s="16"/>
      <c r="AP172" s="16"/>
    </row>
    <row r="173" spans="1:42" x14ac:dyDescent="0.25">
      <c r="A173">
        <v>165</v>
      </c>
      <c r="B173" t="s">
        <v>87</v>
      </c>
      <c r="C173" s="13">
        <v>7170</v>
      </c>
      <c r="D173" s="13">
        <v>2013</v>
      </c>
      <c r="E173" s="23">
        <v>2.02</v>
      </c>
      <c r="F173" s="24">
        <v>0</v>
      </c>
      <c r="G173" s="24">
        <v>183028</v>
      </c>
      <c r="H173" s="24">
        <v>40472</v>
      </c>
      <c r="I173" s="24">
        <v>0</v>
      </c>
      <c r="J173" s="24">
        <v>258890</v>
      </c>
      <c r="K173" s="24">
        <v>0</v>
      </c>
      <c r="L173" s="24">
        <v>150341</v>
      </c>
      <c r="M173" s="24">
        <v>6560</v>
      </c>
      <c r="N173" s="24">
        <v>7215</v>
      </c>
      <c r="O173" s="24">
        <v>19289</v>
      </c>
      <c r="P173" s="24">
        <v>0</v>
      </c>
      <c r="Q173" s="24">
        <v>665795</v>
      </c>
      <c r="R173" s="24">
        <v>199372</v>
      </c>
      <c r="S173" s="24">
        <v>2952310</v>
      </c>
      <c r="T173" s="24">
        <v>2018919</v>
      </c>
      <c r="V173">
        <v>1122</v>
      </c>
      <c r="W173" s="26"/>
      <c r="X173" s="27"/>
      <c r="Y173" s="28"/>
      <c r="Z173" s="16"/>
      <c r="AA173" s="15"/>
      <c r="AB173" s="16"/>
      <c r="AC173" s="16"/>
      <c r="AD173" s="16"/>
      <c r="AE173" s="16"/>
      <c r="AF173" s="16"/>
      <c r="AG173" s="16"/>
      <c r="AH173" s="16"/>
      <c r="AI173" s="16"/>
      <c r="AJ173" s="16"/>
      <c r="AK173" s="16"/>
      <c r="AL173" s="16"/>
      <c r="AM173" s="16"/>
      <c r="AN173" s="16"/>
      <c r="AO173" s="16"/>
      <c r="AP173" s="16"/>
    </row>
    <row r="174" spans="1:42" x14ac:dyDescent="0.25">
      <c r="A174">
        <v>167</v>
      </c>
      <c r="B174" t="s">
        <v>81</v>
      </c>
      <c r="C174" s="13">
        <v>7170</v>
      </c>
      <c r="D174" s="13">
        <v>2013</v>
      </c>
      <c r="E174" s="23"/>
      <c r="F174" s="24"/>
      <c r="G174" s="24"/>
      <c r="H174" s="24"/>
      <c r="I174" s="24"/>
      <c r="J174" s="24"/>
      <c r="K174" s="24"/>
      <c r="L174" s="24"/>
      <c r="M174" s="24"/>
      <c r="N174" s="24"/>
      <c r="O174" s="24"/>
      <c r="P174" s="24"/>
      <c r="Q174" s="24"/>
      <c r="R174" s="24"/>
      <c r="S174" s="24"/>
      <c r="T174" s="24"/>
      <c r="V174"/>
      <c r="W174" s="32"/>
      <c r="X174" s="27"/>
      <c r="Y174" s="28"/>
      <c r="Z174" s="16"/>
      <c r="AA174" s="15"/>
      <c r="AB174" s="16"/>
      <c r="AC174" s="16"/>
      <c r="AD174" s="16"/>
      <c r="AE174" s="16"/>
      <c r="AF174" s="16"/>
      <c r="AG174" s="16"/>
      <c r="AH174" s="16"/>
      <c r="AI174" s="16"/>
      <c r="AJ174" s="16"/>
      <c r="AK174" s="16"/>
      <c r="AL174" s="16"/>
      <c r="AM174" s="16"/>
      <c r="AN174" s="16"/>
      <c r="AO174" s="16"/>
      <c r="AP174" s="16"/>
    </row>
    <row r="175" spans="1:42" x14ac:dyDescent="0.25">
      <c r="A175">
        <v>168</v>
      </c>
      <c r="B175" t="s">
        <v>78</v>
      </c>
      <c r="C175" s="13">
        <v>7170</v>
      </c>
      <c r="D175" s="13">
        <v>2013</v>
      </c>
      <c r="E175" s="23">
        <v>51.43</v>
      </c>
      <c r="F175" s="24">
        <v>0</v>
      </c>
      <c r="G175" s="24">
        <v>3610221</v>
      </c>
      <c r="H175" s="24">
        <v>839020</v>
      </c>
      <c r="I175" s="24">
        <v>110108</v>
      </c>
      <c r="J175" s="24">
        <v>7707911</v>
      </c>
      <c r="K175" s="24">
        <v>135</v>
      </c>
      <c r="L175" s="24">
        <v>271713</v>
      </c>
      <c r="M175" s="24">
        <v>33939</v>
      </c>
      <c r="N175" s="24">
        <v>249272</v>
      </c>
      <c r="O175" s="24">
        <v>91760</v>
      </c>
      <c r="P175" s="24">
        <v>298850</v>
      </c>
      <c r="Q175" s="24">
        <v>12615229</v>
      </c>
      <c r="R175" s="24">
        <v>4001566</v>
      </c>
      <c r="S175" s="24">
        <v>37592384</v>
      </c>
      <c r="T175" s="24">
        <v>28511807</v>
      </c>
      <c r="V175">
        <v>20242</v>
      </c>
      <c r="W175" s="29"/>
      <c r="X175" s="27"/>
      <c r="Y175" s="28"/>
      <c r="Z175" s="16"/>
      <c r="AA175" s="15"/>
      <c r="AB175" s="16"/>
      <c r="AC175" s="16"/>
      <c r="AD175" s="16"/>
      <c r="AE175" s="16"/>
      <c r="AF175" s="16"/>
      <c r="AG175" s="16"/>
      <c r="AH175" s="16"/>
      <c r="AI175" s="16"/>
      <c r="AJ175" s="16"/>
      <c r="AK175" s="16"/>
      <c r="AL175" s="16"/>
      <c r="AM175" s="16"/>
      <c r="AN175" s="16"/>
      <c r="AO175" s="16"/>
      <c r="AP175" s="16"/>
    </row>
    <row r="176" spans="1:42" x14ac:dyDescent="0.25">
      <c r="A176">
        <v>170</v>
      </c>
      <c r="B176" t="s">
        <v>158</v>
      </c>
      <c r="C176" s="13">
        <v>7170</v>
      </c>
      <c r="D176" s="13">
        <v>2013</v>
      </c>
      <c r="E176" s="23">
        <v>74.94</v>
      </c>
      <c r="F176" s="24">
        <v>0</v>
      </c>
      <c r="G176" s="24">
        <v>6447431</v>
      </c>
      <c r="H176" s="24">
        <v>2103547</v>
      </c>
      <c r="I176" s="24">
        <v>0</v>
      </c>
      <c r="J176" s="24">
        <v>13454328</v>
      </c>
      <c r="K176" s="24">
        <v>9775</v>
      </c>
      <c r="L176" s="24">
        <v>124931</v>
      </c>
      <c r="M176" s="24">
        <v>951790</v>
      </c>
      <c r="N176" s="24">
        <v>643646</v>
      </c>
      <c r="O176" s="24">
        <v>62357</v>
      </c>
      <c r="P176" s="24">
        <v>3539191</v>
      </c>
      <c r="Q176" s="24">
        <v>20258614</v>
      </c>
      <c r="R176" s="24">
        <v>11349857</v>
      </c>
      <c r="S176" s="24">
        <v>147528869</v>
      </c>
      <c r="T176" s="24">
        <v>113399732</v>
      </c>
      <c r="V176">
        <v>48533</v>
      </c>
      <c r="W176" s="29"/>
      <c r="X176" s="27"/>
      <c r="Y176" s="28"/>
      <c r="Z176" s="16"/>
      <c r="AA176" s="15"/>
      <c r="AB176" s="16"/>
      <c r="AC176" s="16"/>
      <c r="AD176" s="16"/>
      <c r="AE176" s="16"/>
      <c r="AF176" s="16"/>
      <c r="AG176" s="16"/>
      <c r="AH176" s="16"/>
      <c r="AI176" s="16"/>
      <c r="AJ176" s="16"/>
      <c r="AK176" s="16"/>
      <c r="AL176" s="16"/>
      <c r="AM176" s="16"/>
      <c r="AN176" s="16"/>
      <c r="AO176" s="16"/>
      <c r="AP176" s="16"/>
    </row>
    <row r="177" spans="1:42" x14ac:dyDescent="0.25">
      <c r="A177">
        <v>172</v>
      </c>
      <c r="B177" t="s">
        <v>116</v>
      </c>
      <c r="C177" s="13">
        <v>7170</v>
      </c>
      <c r="D177" s="13">
        <v>2013</v>
      </c>
      <c r="E177" s="23">
        <v>6.21</v>
      </c>
      <c r="F177" s="24">
        <v>0</v>
      </c>
      <c r="G177" s="24">
        <v>630179</v>
      </c>
      <c r="H177" s="24">
        <v>131332</v>
      </c>
      <c r="I177" s="24">
        <v>223383</v>
      </c>
      <c r="J177" s="24">
        <v>2928855</v>
      </c>
      <c r="K177" s="24">
        <v>0</v>
      </c>
      <c r="L177" s="24">
        <v>3845</v>
      </c>
      <c r="M177" s="24">
        <v>71562</v>
      </c>
      <c r="N177" s="24">
        <v>18007</v>
      </c>
      <c r="O177" s="24">
        <v>14474</v>
      </c>
      <c r="P177" s="24">
        <v>262632</v>
      </c>
      <c r="Q177" s="24">
        <v>3759005</v>
      </c>
      <c r="R177" s="24">
        <v>1115280</v>
      </c>
      <c r="S177" s="24">
        <v>8506818</v>
      </c>
      <c r="T177" s="24">
        <v>2028380</v>
      </c>
      <c r="V177">
        <v>3914</v>
      </c>
      <c r="W177" s="29"/>
      <c r="X177" s="27"/>
      <c r="Y177" s="28"/>
      <c r="Z177" s="16"/>
      <c r="AA177" s="15"/>
      <c r="AB177" s="16"/>
      <c r="AC177" s="16"/>
      <c r="AD177" s="16"/>
      <c r="AE177" s="16"/>
      <c r="AF177" s="16"/>
      <c r="AG177" s="16"/>
      <c r="AH177" s="16"/>
      <c r="AI177" s="16"/>
      <c r="AJ177" s="16"/>
      <c r="AK177" s="16"/>
      <c r="AL177" s="16"/>
      <c r="AM177" s="16"/>
      <c r="AN177" s="16"/>
      <c r="AO177" s="16"/>
      <c r="AP177" s="16"/>
    </row>
    <row r="178" spans="1:42" x14ac:dyDescent="0.25">
      <c r="A178">
        <v>173</v>
      </c>
      <c r="B178" t="s">
        <v>92</v>
      </c>
      <c r="C178" s="13">
        <v>7170</v>
      </c>
      <c r="D178" s="13">
        <v>2013</v>
      </c>
      <c r="E178" s="18">
        <v>2</v>
      </c>
      <c r="F178" s="17">
        <v>0</v>
      </c>
      <c r="G178" s="17">
        <v>185617</v>
      </c>
      <c r="H178" s="17">
        <v>51787</v>
      </c>
      <c r="I178" s="17">
        <v>0</v>
      </c>
      <c r="J178" s="17">
        <v>306237</v>
      </c>
      <c r="K178" s="17">
        <v>0</v>
      </c>
      <c r="L178" s="17">
        <v>300</v>
      </c>
      <c r="M178" s="17">
        <v>85731</v>
      </c>
      <c r="N178" s="17">
        <v>10061</v>
      </c>
      <c r="O178" s="17">
        <v>363</v>
      </c>
      <c r="P178" s="17">
        <v>0</v>
      </c>
      <c r="Q178" s="17">
        <v>640096</v>
      </c>
      <c r="R178" s="17">
        <v>245401</v>
      </c>
      <c r="S178" s="17">
        <v>1359356</v>
      </c>
      <c r="T178" s="17">
        <v>570621</v>
      </c>
      <c r="V178">
        <v>1070</v>
      </c>
      <c r="W178" s="26"/>
      <c r="X178" s="27"/>
      <c r="Y178" s="17"/>
      <c r="Z178" s="16"/>
      <c r="AA178" s="15"/>
      <c r="AB178" s="16"/>
      <c r="AC178" s="16"/>
      <c r="AD178" s="16"/>
      <c r="AE178" s="16"/>
      <c r="AF178" s="16"/>
      <c r="AG178" s="16"/>
      <c r="AH178" s="16"/>
      <c r="AI178" s="16"/>
      <c r="AJ178" s="16"/>
      <c r="AK178" s="16"/>
      <c r="AL178" s="16"/>
      <c r="AM178" s="16"/>
      <c r="AN178" s="16"/>
      <c r="AO178" s="16"/>
      <c r="AP178" s="16"/>
    </row>
    <row r="179" spans="1:42" x14ac:dyDescent="0.25">
      <c r="A179">
        <v>175</v>
      </c>
      <c r="B179" t="s">
        <v>119</v>
      </c>
      <c r="C179" s="13">
        <v>7170</v>
      </c>
      <c r="D179" s="13">
        <v>2013</v>
      </c>
      <c r="E179" s="23">
        <v>2.09</v>
      </c>
      <c r="F179" s="24">
        <v>0</v>
      </c>
      <c r="G179" s="24">
        <v>233247</v>
      </c>
      <c r="H179" s="24">
        <v>60531</v>
      </c>
      <c r="I179" s="24">
        <v>0</v>
      </c>
      <c r="J179" s="24">
        <v>36350</v>
      </c>
      <c r="K179" s="24">
        <v>0</v>
      </c>
      <c r="L179" s="24">
        <v>4375710</v>
      </c>
      <c r="M179" s="24">
        <v>0</v>
      </c>
      <c r="N179" s="24">
        <v>37865</v>
      </c>
      <c r="O179" s="24">
        <v>1217</v>
      </c>
      <c r="P179" s="24">
        <v>0</v>
      </c>
      <c r="Q179" s="24">
        <v>4744920</v>
      </c>
      <c r="R179" s="24">
        <v>1958102</v>
      </c>
      <c r="S179" s="24">
        <v>48872272</v>
      </c>
      <c r="T179" s="24">
        <v>24461606</v>
      </c>
      <c r="V179">
        <v>10786</v>
      </c>
      <c r="W179" s="26"/>
      <c r="X179" s="27"/>
      <c r="Y179" s="28"/>
      <c r="Z179" s="16"/>
      <c r="AA179" s="15"/>
      <c r="AB179" s="16"/>
      <c r="AC179" s="16"/>
      <c r="AD179" s="16"/>
      <c r="AE179" s="16"/>
      <c r="AF179" s="16"/>
      <c r="AG179" s="16"/>
      <c r="AH179" s="16"/>
      <c r="AI179" s="16"/>
      <c r="AJ179" s="16"/>
      <c r="AK179" s="16"/>
      <c r="AL179" s="16"/>
      <c r="AM179" s="16"/>
      <c r="AN179" s="16"/>
      <c r="AO179" s="16"/>
      <c r="AP179" s="16"/>
    </row>
    <row r="180" spans="1:42" x14ac:dyDescent="0.25">
      <c r="A180">
        <v>176</v>
      </c>
      <c r="B180" t="s">
        <v>159</v>
      </c>
      <c r="C180" s="13">
        <v>7170</v>
      </c>
      <c r="D180" s="13">
        <v>2013</v>
      </c>
      <c r="E180" s="23">
        <v>120.88</v>
      </c>
      <c r="F180" s="24">
        <v>0</v>
      </c>
      <c r="G180" s="24">
        <v>11460197</v>
      </c>
      <c r="H180" s="24">
        <v>3076459</v>
      </c>
      <c r="I180" s="24">
        <v>0</v>
      </c>
      <c r="J180" s="24">
        <v>34225291</v>
      </c>
      <c r="K180" s="24">
        <v>9157</v>
      </c>
      <c r="L180" s="24">
        <v>-4034720</v>
      </c>
      <c r="M180" s="24">
        <v>0</v>
      </c>
      <c r="N180" s="24">
        <v>833971</v>
      </c>
      <c r="O180" s="24">
        <v>38112</v>
      </c>
      <c r="P180" s="24">
        <v>414377</v>
      </c>
      <c r="Q180" s="24">
        <v>45194090</v>
      </c>
      <c r="R180" s="24">
        <v>20226011</v>
      </c>
      <c r="S180" s="24">
        <v>217360068</v>
      </c>
      <c r="T180" s="24">
        <v>106199547</v>
      </c>
      <c r="V180">
        <v>41823</v>
      </c>
      <c r="W180" s="26"/>
      <c r="X180" s="27"/>
      <c r="Y180" s="28"/>
      <c r="Z180" s="16"/>
      <c r="AA180" s="15"/>
      <c r="AB180" s="16"/>
      <c r="AC180" s="16"/>
      <c r="AD180" s="16"/>
      <c r="AE180" s="16"/>
      <c r="AF180" s="16"/>
      <c r="AG180" s="16"/>
      <c r="AH180" s="16"/>
      <c r="AI180" s="16"/>
      <c r="AJ180" s="16"/>
      <c r="AK180" s="16"/>
      <c r="AL180" s="16"/>
      <c r="AM180" s="16"/>
      <c r="AN180" s="16"/>
      <c r="AO180" s="16"/>
      <c r="AP180" s="16"/>
    </row>
    <row r="181" spans="1:42" x14ac:dyDescent="0.25">
      <c r="A181">
        <v>180</v>
      </c>
      <c r="B181" t="s">
        <v>160</v>
      </c>
      <c r="C181" s="13">
        <v>7170</v>
      </c>
      <c r="D181" s="13">
        <v>2013</v>
      </c>
      <c r="E181" s="23">
        <v>13.66</v>
      </c>
      <c r="F181" s="24">
        <v>0</v>
      </c>
      <c r="G181" s="24">
        <v>1308993</v>
      </c>
      <c r="H181" s="24">
        <v>349660</v>
      </c>
      <c r="I181" s="24">
        <v>0</v>
      </c>
      <c r="J181" s="24">
        <v>2825073</v>
      </c>
      <c r="K181" s="24">
        <v>0</v>
      </c>
      <c r="L181" s="24">
        <v>2081</v>
      </c>
      <c r="M181" s="24">
        <v>139127</v>
      </c>
      <c r="N181" s="24">
        <v>56672</v>
      </c>
      <c r="O181" s="24">
        <v>2665</v>
      </c>
      <c r="P181" s="24">
        <v>0</v>
      </c>
      <c r="Q181" s="24">
        <v>4684271</v>
      </c>
      <c r="R181" s="24">
        <v>2288287</v>
      </c>
      <c r="S181" s="24">
        <v>47578314</v>
      </c>
      <c r="T181" s="24">
        <v>32084971</v>
      </c>
      <c r="V181">
        <v>11479</v>
      </c>
      <c r="W181" s="32"/>
      <c r="X181" s="27"/>
      <c r="Y181" s="28"/>
      <c r="Z181" s="16"/>
      <c r="AA181" s="15"/>
      <c r="AB181" s="16"/>
      <c r="AC181" s="16"/>
      <c r="AD181" s="16"/>
      <c r="AE181" s="16"/>
      <c r="AF181" s="16"/>
      <c r="AG181" s="16"/>
      <c r="AH181" s="16"/>
      <c r="AI181" s="16"/>
      <c r="AJ181" s="16"/>
      <c r="AK181" s="16"/>
      <c r="AL181" s="16"/>
      <c r="AM181" s="16"/>
      <c r="AN181" s="16"/>
      <c r="AO181" s="16"/>
      <c r="AP181" s="16"/>
    </row>
    <row r="182" spans="1:42" x14ac:dyDescent="0.25">
      <c r="A182">
        <v>183</v>
      </c>
      <c r="B182" t="s">
        <v>161</v>
      </c>
      <c r="C182" s="13">
        <v>7170</v>
      </c>
      <c r="D182" s="13">
        <v>2013</v>
      </c>
      <c r="E182" s="23">
        <v>21.44</v>
      </c>
      <c r="F182" s="24">
        <v>0</v>
      </c>
      <c r="G182" s="24">
        <v>1883671</v>
      </c>
      <c r="H182" s="24">
        <v>475037</v>
      </c>
      <c r="I182" s="24">
        <v>0</v>
      </c>
      <c r="J182" s="24">
        <v>3212051</v>
      </c>
      <c r="K182" s="24">
        <v>1493</v>
      </c>
      <c r="L182" s="24">
        <v>301009</v>
      </c>
      <c r="M182" s="24">
        <v>48</v>
      </c>
      <c r="N182" s="24">
        <v>24485</v>
      </c>
      <c r="O182" s="24">
        <v>1954</v>
      </c>
      <c r="P182" s="24">
        <v>0</v>
      </c>
      <c r="Q182" s="24">
        <v>5899748</v>
      </c>
      <c r="R182" s="24">
        <v>3498353</v>
      </c>
      <c r="S182" s="24">
        <v>43566189</v>
      </c>
      <c r="T182" s="24">
        <v>32298259</v>
      </c>
      <c r="V182">
        <v>10417</v>
      </c>
      <c r="W182" s="26"/>
      <c r="X182" s="27"/>
      <c r="Y182" s="28"/>
      <c r="Z182" s="16"/>
      <c r="AA182" s="15"/>
      <c r="AB182" s="16"/>
      <c r="AC182" s="16"/>
      <c r="AD182" s="16"/>
      <c r="AE182" s="16"/>
      <c r="AF182" s="16"/>
      <c r="AG182" s="16"/>
      <c r="AH182" s="16"/>
      <c r="AI182" s="16"/>
      <c r="AJ182" s="16"/>
      <c r="AK182" s="16"/>
      <c r="AL182" s="16"/>
      <c r="AM182" s="16"/>
      <c r="AN182" s="16"/>
      <c r="AO182" s="16"/>
      <c r="AP182" s="16"/>
    </row>
    <row r="183" spans="1:42" x14ac:dyDescent="0.25">
      <c r="A183">
        <v>186</v>
      </c>
      <c r="B183" t="s">
        <v>162</v>
      </c>
      <c r="C183" s="13">
        <v>7170</v>
      </c>
      <c r="D183" s="13">
        <v>2013</v>
      </c>
      <c r="E183" s="23">
        <v>0</v>
      </c>
      <c r="F183" s="24">
        <v>0</v>
      </c>
      <c r="G183" s="24">
        <v>20561</v>
      </c>
      <c r="H183" s="24">
        <v>1773</v>
      </c>
      <c r="I183" s="24">
        <v>57524</v>
      </c>
      <c r="J183" s="24">
        <v>193998</v>
      </c>
      <c r="K183" s="24">
        <v>0</v>
      </c>
      <c r="L183" s="24">
        <v>29901</v>
      </c>
      <c r="M183" s="24">
        <v>0</v>
      </c>
      <c r="N183" s="24">
        <v>10809</v>
      </c>
      <c r="O183" s="24">
        <v>0</v>
      </c>
      <c r="P183" s="24">
        <v>0</v>
      </c>
      <c r="Q183" s="24">
        <v>314566</v>
      </c>
      <c r="R183" s="24">
        <v>28712</v>
      </c>
      <c r="S183" s="24">
        <v>931292</v>
      </c>
      <c r="T183" s="24">
        <v>0</v>
      </c>
      <c r="V183">
        <v>1042</v>
      </c>
      <c r="W183" s="26"/>
      <c r="X183" s="27"/>
      <c r="Y183" s="28"/>
      <c r="Z183" s="16"/>
      <c r="AA183" s="15"/>
      <c r="AB183" s="16"/>
      <c r="AC183" s="16"/>
      <c r="AD183" s="16"/>
      <c r="AE183" s="16"/>
      <c r="AF183" s="16"/>
      <c r="AG183" s="16"/>
      <c r="AH183" s="16"/>
      <c r="AI183" s="16"/>
      <c r="AJ183" s="16"/>
      <c r="AK183" s="16"/>
      <c r="AL183" s="16"/>
      <c r="AM183" s="16"/>
      <c r="AN183" s="16"/>
      <c r="AO183" s="16"/>
      <c r="AP183" s="16"/>
    </row>
    <row r="184" spans="1:42" x14ac:dyDescent="0.25">
      <c r="A184">
        <v>191</v>
      </c>
      <c r="B184" t="s">
        <v>97</v>
      </c>
      <c r="C184" s="13">
        <v>7170</v>
      </c>
      <c r="D184" s="13">
        <v>2013</v>
      </c>
      <c r="E184" s="23">
        <v>25</v>
      </c>
      <c r="F184" s="24">
        <v>0</v>
      </c>
      <c r="G184" s="24">
        <v>2401111</v>
      </c>
      <c r="H184" s="24">
        <v>698757</v>
      </c>
      <c r="I184" s="24">
        <v>0</v>
      </c>
      <c r="J184" s="24">
        <v>14954119</v>
      </c>
      <c r="K184" s="24">
        <v>457</v>
      </c>
      <c r="L184" s="24">
        <v>12977</v>
      </c>
      <c r="M184" s="24">
        <v>0</v>
      </c>
      <c r="N184" s="24">
        <v>46863</v>
      </c>
      <c r="O184" s="24">
        <v>32321</v>
      </c>
      <c r="P184" s="24">
        <v>467461</v>
      </c>
      <c r="Q184" s="24">
        <v>17679144</v>
      </c>
      <c r="R184" s="24">
        <v>6003472</v>
      </c>
      <c r="S184" s="24">
        <v>112774570</v>
      </c>
      <c r="T184" s="24">
        <v>20227643</v>
      </c>
      <c r="V184">
        <v>12339</v>
      </c>
      <c r="W184" s="32"/>
      <c r="X184" s="27"/>
      <c r="Y184" s="28"/>
      <c r="Z184" s="16"/>
      <c r="AA184" s="15"/>
      <c r="AB184" s="16"/>
      <c r="AC184" s="16"/>
      <c r="AD184" s="16"/>
      <c r="AE184" s="16"/>
      <c r="AF184" s="16"/>
      <c r="AG184" s="16"/>
      <c r="AH184" s="16"/>
      <c r="AI184" s="16"/>
      <c r="AJ184" s="16"/>
      <c r="AK184" s="16"/>
      <c r="AL184" s="16"/>
      <c r="AM184" s="16"/>
      <c r="AN184" s="16"/>
      <c r="AO184" s="16"/>
      <c r="AP184" s="16"/>
    </row>
    <row r="185" spans="1:42" x14ac:dyDescent="0.25">
      <c r="A185">
        <v>193</v>
      </c>
      <c r="B185" t="s">
        <v>121</v>
      </c>
      <c r="C185" s="13">
        <v>7170</v>
      </c>
      <c r="D185" s="13">
        <v>2013</v>
      </c>
      <c r="E185" s="23">
        <v>8.69</v>
      </c>
      <c r="F185" s="24">
        <v>0</v>
      </c>
      <c r="G185" s="24">
        <v>918439</v>
      </c>
      <c r="H185" s="24">
        <v>270040</v>
      </c>
      <c r="I185" s="24">
        <v>0</v>
      </c>
      <c r="J185" s="24">
        <v>822907</v>
      </c>
      <c r="K185" s="24">
        <v>0</v>
      </c>
      <c r="L185" s="24">
        <v>17921</v>
      </c>
      <c r="M185" s="24">
        <v>112622</v>
      </c>
      <c r="N185" s="24">
        <v>25119</v>
      </c>
      <c r="O185" s="24">
        <v>6568</v>
      </c>
      <c r="P185" s="24">
        <v>0</v>
      </c>
      <c r="Q185" s="24">
        <v>2173616</v>
      </c>
      <c r="R185" s="24">
        <v>645065</v>
      </c>
      <c r="S185" s="24">
        <v>6231297</v>
      </c>
      <c r="T185" s="24">
        <v>2681868</v>
      </c>
      <c r="V185">
        <v>3543</v>
      </c>
      <c r="W185" s="33"/>
      <c r="X185" s="27"/>
      <c r="Y185" s="28"/>
      <c r="Z185" s="16"/>
      <c r="AA185" s="15"/>
      <c r="AB185" s="16"/>
      <c r="AC185" s="16"/>
      <c r="AD185" s="16"/>
      <c r="AE185" s="16"/>
      <c r="AF185" s="16"/>
      <c r="AG185" s="16"/>
      <c r="AH185" s="16"/>
      <c r="AI185" s="16"/>
      <c r="AJ185" s="16"/>
      <c r="AK185" s="16"/>
      <c r="AL185" s="16"/>
      <c r="AM185" s="16"/>
      <c r="AN185" s="16"/>
      <c r="AO185" s="16"/>
      <c r="AP185" s="16"/>
    </row>
    <row r="186" spans="1:42" x14ac:dyDescent="0.25">
      <c r="A186">
        <v>194</v>
      </c>
      <c r="B186" t="s">
        <v>163</v>
      </c>
      <c r="C186" s="13">
        <v>7170</v>
      </c>
      <c r="D186" s="13">
        <v>2013</v>
      </c>
      <c r="E186" s="18">
        <v>4.79</v>
      </c>
      <c r="F186" s="34">
        <v>0</v>
      </c>
      <c r="G186" s="34">
        <v>408935</v>
      </c>
      <c r="H186" s="34">
        <v>102932</v>
      </c>
      <c r="I186" s="34">
        <v>1125</v>
      </c>
      <c r="J186" s="34">
        <v>247049</v>
      </c>
      <c r="K186" s="34">
        <v>0</v>
      </c>
      <c r="L186" s="34">
        <v>9626</v>
      </c>
      <c r="M186" s="34">
        <v>69607</v>
      </c>
      <c r="N186" s="34">
        <v>5584</v>
      </c>
      <c r="O186" s="34">
        <v>5629</v>
      </c>
      <c r="P186" s="34">
        <v>0</v>
      </c>
      <c r="Q186" s="34">
        <v>850487</v>
      </c>
      <c r="R186" s="34">
        <v>283870</v>
      </c>
      <c r="S186" s="34">
        <v>2348322</v>
      </c>
      <c r="T186" s="34">
        <v>1077122</v>
      </c>
      <c r="V186">
        <v>1316</v>
      </c>
      <c r="W186" s="26"/>
      <c r="X186" s="27"/>
      <c r="Y186" s="17"/>
      <c r="Z186" s="16"/>
      <c r="AA186" s="15"/>
      <c r="AB186" s="16"/>
      <c r="AC186" s="16"/>
      <c r="AD186" s="16"/>
      <c r="AE186" s="16"/>
      <c r="AF186" s="16"/>
      <c r="AG186" s="16"/>
      <c r="AH186" s="16"/>
      <c r="AI186" s="16"/>
      <c r="AJ186" s="16"/>
      <c r="AK186" s="16"/>
      <c r="AL186" s="16"/>
      <c r="AM186" s="16"/>
      <c r="AN186" s="16"/>
      <c r="AO186" s="16"/>
      <c r="AP186" s="16"/>
    </row>
    <row r="187" spans="1:42" x14ac:dyDescent="0.25">
      <c r="A187">
        <v>195</v>
      </c>
      <c r="B187" t="s">
        <v>110</v>
      </c>
      <c r="C187" s="13">
        <v>7170</v>
      </c>
      <c r="D187" s="13">
        <v>2013</v>
      </c>
      <c r="E187" s="23">
        <v>6.1</v>
      </c>
      <c r="F187" s="24">
        <v>0</v>
      </c>
      <c r="G187" s="24">
        <v>384404</v>
      </c>
      <c r="H187" s="24">
        <v>63193</v>
      </c>
      <c r="I187" s="24">
        <v>0</v>
      </c>
      <c r="J187" s="24">
        <v>469015</v>
      </c>
      <c r="K187" s="24">
        <v>8278</v>
      </c>
      <c r="L187" s="24">
        <v>674</v>
      </c>
      <c r="M187" s="24">
        <v>29159</v>
      </c>
      <c r="N187" s="24">
        <v>16904</v>
      </c>
      <c r="O187" s="24">
        <v>2138</v>
      </c>
      <c r="P187" s="24">
        <v>0</v>
      </c>
      <c r="Q187" s="24">
        <v>973765</v>
      </c>
      <c r="R187" s="24">
        <v>523582</v>
      </c>
      <c r="S187" s="24">
        <v>1019361</v>
      </c>
      <c r="T187" s="24">
        <v>885659</v>
      </c>
      <c r="V187">
        <v>1874</v>
      </c>
      <c r="W187" s="33"/>
      <c r="X187" s="27"/>
      <c r="Y187" s="28"/>
      <c r="Z187" s="16"/>
      <c r="AA187" s="18"/>
      <c r="AB187" s="17"/>
      <c r="AC187" s="17"/>
      <c r="AD187" s="17"/>
      <c r="AE187" s="17"/>
      <c r="AF187" s="17"/>
      <c r="AG187" s="17"/>
      <c r="AH187" s="17"/>
      <c r="AI187" s="17"/>
      <c r="AJ187" s="17"/>
      <c r="AK187" s="17"/>
      <c r="AL187" s="17"/>
      <c r="AM187" s="17"/>
      <c r="AN187" s="17"/>
      <c r="AO187" s="17"/>
      <c r="AP187" s="17"/>
    </row>
    <row r="188" spans="1:42" x14ac:dyDescent="0.25">
      <c r="A188">
        <v>197</v>
      </c>
      <c r="B188" t="s">
        <v>75</v>
      </c>
      <c r="C188" s="13">
        <v>7170</v>
      </c>
      <c r="D188" s="13">
        <v>2013</v>
      </c>
      <c r="E188" s="23">
        <v>11.18</v>
      </c>
      <c r="F188" s="24">
        <v>0</v>
      </c>
      <c r="G188" s="24">
        <v>1195817</v>
      </c>
      <c r="H188" s="24">
        <v>85361</v>
      </c>
      <c r="I188" s="24">
        <v>0</v>
      </c>
      <c r="J188" s="24">
        <v>2324298</v>
      </c>
      <c r="K188" s="24">
        <v>135</v>
      </c>
      <c r="L188" s="24">
        <v>0</v>
      </c>
      <c r="M188" s="24">
        <v>143682</v>
      </c>
      <c r="N188" s="24">
        <v>35093</v>
      </c>
      <c r="O188" s="24">
        <v>34035</v>
      </c>
      <c r="P188" s="24">
        <v>0</v>
      </c>
      <c r="Q188" s="24">
        <v>3818421</v>
      </c>
      <c r="R188" s="24">
        <v>7253335</v>
      </c>
      <c r="S188" s="24">
        <v>17783466</v>
      </c>
      <c r="T188" s="24">
        <v>11296328</v>
      </c>
      <c r="V188">
        <v>10620</v>
      </c>
      <c r="W188" s="30"/>
      <c r="X188" s="27"/>
      <c r="Y188" s="28"/>
      <c r="Z188" s="16"/>
      <c r="AA188" s="15"/>
      <c r="AB188" s="16"/>
      <c r="AC188" s="16"/>
      <c r="AD188" s="16"/>
      <c r="AE188" s="16"/>
      <c r="AF188" s="16"/>
      <c r="AG188" s="16"/>
      <c r="AH188" s="16"/>
      <c r="AI188" s="16"/>
      <c r="AJ188" s="16"/>
      <c r="AK188" s="16"/>
      <c r="AL188" s="16"/>
      <c r="AM188" s="16"/>
      <c r="AN188" s="16"/>
      <c r="AO188" s="16"/>
      <c r="AP188" s="16"/>
    </row>
    <row r="189" spans="1:42" x14ac:dyDescent="0.25">
      <c r="A189">
        <v>198</v>
      </c>
      <c r="B189" t="s">
        <v>99</v>
      </c>
      <c r="C189" s="13">
        <v>7170</v>
      </c>
      <c r="D189" s="13">
        <v>2013</v>
      </c>
      <c r="E189" s="23"/>
      <c r="F189" s="24"/>
      <c r="G189" s="24"/>
      <c r="H189" s="24"/>
      <c r="I189" s="24"/>
      <c r="J189" s="24"/>
      <c r="K189" s="24"/>
      <c r="L189" s="24"/>
      <c r="M189" s="24"/>
      <c r="N189" s="24"/>
      <c r="O189" s="24"/>
      <c r="P189" s="24"/>
      <c r="Q189" s="24"/>
      <c r="R189" s="24"/>
      <c r="S189" s="24"/>
      <c r="T189" s="24"/>
      <c r="V189"/>
      <c r="W189" s="30"/>
      <c r="X189" s="31"/>
      <c r="Y189" s="28"/>
      <c r="Z189" s="16"/>
      <c r="AA189" s="15"/>
      <c r="AB189" s="16"/>
      <c r="AC189" s="16"/>
      <c r="AD189" s="16"/>
      <c r="AE189" s="16"/>
      <c r="AF189" s="16"/>
      <c r="AG189" s="16"/>
      <c r="AH189" s="16"/>
      <c r="AI189" s="16"/>
      <c r="AJ189" s="16"/>
      <c r="AK189" s="16"/>
      <c r="AL189" s="16"/>
      <c r="AM189" s="16"/>
      <c r="AN189" s="16"/>
      <c r="AO189" s="16"/>
      <c r="AP189" s="16"/>
    </row>
    <row r="190" spans="1:42" x14ac:dyDescent="0.25">
      <c r="A190">
        <v>199</v>
      </c>
      <c r="B190" t="s">
        <v>108</v>
      </c>
      <c r="C190" s="13">
        <v>7170</v>
      </c>
      <c r="D190" s="13">
        <v>2013</v>
      </c>
      <c r="E190" s="23">
        <v>3.4</v>
      </c>
      <c r="F190" s="24">
        <v>0</v>
      </c>
      <c r="G190" s="24">
        <v>336960</v>
      </c>
      <c r="H190" s="24">
        <v>83573</v>
      </c>
      <c r="I190" s="24">
        <v>0</v>
      </c>
      <c r="J190" s="24">
        <v>182115</v>
      </c>
      <c r="K190" s="24">
        <v>0</v>
      </c>
      <c r="L190" s="24">
        <v>19840</v>
      </c>
      <c r="M190" s="24">
        <v>389</v>
      </c>
      <c r="N190" s="24">
        <v>14723</v>
      </c>
      <c r="O190" s="24">
        <v>7980</v>
      </c>
      <c r="P190" s="24">
        <v>0</v>
      </c>
      <c r="Q190" s="24">
        <v>645580</v>
      </c>
      <c r="R190" s="24">
        <v>374659</v>
      </c>
      <c r="S190" s="24">
        <v>5425115</v>
      </c>
      <c r="T190" s="24">
        <v>3675600</v>
      </c>
      <c r="V190">
        <v>2554</v>
      </c>
      <c r="W190" s="30"/>
      <c r="X190" s="31"/>
      <c r="Y190" s="28"/>
      <c r="Z190" s="16"/>
      <c r="AA190" s="15"/>
      <c r="AB190" s="16"/>
      <c r="AC190" s="16"/>
      <c r="AD190" s="16"/>
      <c r="AE190" s="16"/>
      <c r="AF190" s="16"/>
      <c r="AG190" s="16"/>
      <c r="AH190" s="16"/>
      <c r="AI190" s="16"/>
      <c r="AJ190" s="16"/>
      <c r="AK190" s="16"/>
      <c r="AL190" s="16"/>
      <c r="AM190" s="16"/>
      <c r="AN190" s="16"/>
      <c r="AO190" s="16"/>
      <c r="AP190" s="16"/>
    </row>
    <row r="191" spans="1:42" x14ac:dyDescent="0.25">
      <c r="A191">
        <v>201</v>
      </c>
      <c r="B191" t="s">
        <v>164</v>
      </c>
      <c r="C191" s="13">
        <v>7170</v>
      </c>
      <c r="D191" s="13">
        <v>2013</v>
      </c>
      <c r="E191" s="23">
        <v>29.41</v>
      </c>
      <c r="F191" s="24">
        <v>0</v>
      </c>
      <c r="G191" s="24">
        <v>2672255</v>
      </c>
      <c r="H191" s="24">
        <v>626529</v>
      </c>
      <c r="I191" s="24">
        <v>13545</v>
      </c>
      <c r="J191" s="24">
        <v>5768340</v>
      </c>
      <c r="K191" s="24">
        <v>4994</v>
      </c>
      <c r="L191" s="24">
        <v>258433</v>
      </c>
      <c r="M191" s="24">
        <v>444638</v>
      </c>
      <c r="N191" s="24">
        <v>55859</v>
      </c>
      <c r="O191" s="24">
        <v>97259</v>
      </c>
      <c r="P191" s="24">
        <v>1596365</v>
      </c>
      <c r="Q191" s="24">
        <v>8345487</v>
      </c>
      <c r="R191" s="24">
        <v>3948676</v>
      </c>
      <c r="S191" s="24">
        <v>92452565</v>
      </c>
      <c r="T191" s="24">
        <v>52709791</v>
      </c>
      <c r="V191">
        <v>15975</v>
      </c>
      <c r="W191" s="26"/>
      <c r="X191" s="31"/>
      <c r="Y191" s="28"/>
      <c r="Z191" s="16"/>
      <c r="AA191" s="18"/>
      <c r="AB191" s="17"/>
      <c r="AC191" s="17"/>
      <c r="AD191" s="17"/>
      <c r="AE191" s="17"/>
      <c r="AF191" s="17"/>
      <c r="AG191" s="17"/>
      <c r="AH191" s="17"/>
      <c r="AI191" s="17"/>
      <c r="AJ191" s="17"/>
      <c r="AK191" s="17"/>
      <c r="AL191" s="17"/>
      <c r="AM191" s="17"/>
      <c r="AN191" s="17"/>
      <c r="AO191" s="17"/>
      <c r="AP191" s="17"/>
    </row>
    <row r="192" spans="1:42" x14ac:dyDescent="0.25">
      <c r="A192">
        <v>202</v>
      </c>
      <c r="B192" t="s">
        <v>165</v>
      </c>
      <c r="C192" s="13">
        <v>7170</v>
      </c>
      <c r="D192" s="13">
        <v>2013</v>
      </c>
      <c r="E192" s="23">
        <v>0</v>
      </c>
      <c r="F192" s="24">
        <v>0</v>
      </c>
      <c r="G192" s="24">
        <v>0</v>
      </c>
      <c r="H192" s="24">
        <v>0</v>
      </c>
      <c r="I192" s="24">
        <v>0</v>
      </c>
      <c r="J192" s="24">
        <v>0</v>
      </c>
      <c r="K192" s="24">
        <v>0</v>
      </c>
      <c r="L192" s="24">
        <v>2165876</v>
      </c>
      <c r="M192" s="24">
        <v>0</v>
      </c>
      <c r="N192" s="24">
        <v>2865</v>
      </c>
      <c r="O192" s="24">
        <v>0</v>
      </c>
      <c r="P192" s="24">
        <v>0</v>
      </c>
      <c r="Q192" s="24">
        <v>2168741</v>
      </c>
      <c r="R192" s="24">
        <v>741718</v>
      </c>
      <c r="S192" s="24">
        <v>8677000</v>
      </c>
      <c r="T192" s="24">
        <v>8677000</v>
      </c>
      <c r="V192">
        <v>707</v>
      </c>
      <c r="W192" s="30"/>
      <c r="X192" s="31"/>
      <c r="Y192" s="28"/>
      <c r="Z192" s="16"/>
      <c r="AA192" s="15"/>
      <c r="AB192" s="16"/>
      <c r="AC192" s="16"/>
      <c r="AD192" s="16"/>
      <c r="AE192" s="16"/>
      <c r="AF192" s="16"/>
      <c r="AG192" s="16"/>
      <c r="AH192" s="16"/>
      <c r="AI192" s="16"/>
      <c r="AJ192" s="16"/>
      <c r="AK192" s="16"/>
      <c r="AL192" s="16"/>
      <c r="AM192" s="16"/>
      <c r="AN192" s="16"/>
      <c r="AO192" s="16"/>
      <c r="AP192" s="16"/>
    </row>
    <row r="193" spans="1:42" x14ac:dyDescent="0.25">
      <c r="A193">
        <v>204</v>
      </c>
      <c r="B193" t="s">
        <v>117</v>
      </c>
      <c r="C193" s="13">
        <v>7170</v>
      </c>
      <c r="D193" s="13">
        <v>2013</v>
      </c>
      <c r="E193" s="18">
        <v>25.62</v>
      </c>
      <c r="F193" s="17">
        <v>0</v>
      </c>
      <c r="G193" s="17">
        <v>1211316</v>
      </c>
      <c r="H193" s="17">
        <v>340374</v>
      </c>
      <c r="I193" s="17">
        <v>2470</v>
      </c>
      <c r="J193" s="17">
        <v>80351826</v>
      </c>
      <c r="K193" s="17">
        <v>1195</v>
      </c>
      <c r="L193" s="17">
        <v>5044718</v>
      </c>
      <c r="M193" s="17">
        <v>57162</v>
      </c>
      <c r="N193" s="17">
        <v>210970</v>
      </c>
      <c r="O193" s="17">
        <v>2196219</v>
      </c>
      <c r="P193" s="17">
        <v>0</v>
      </c>
      <c r="Q193" s="17">
        <v>89416250</v>
      </c>
      <c r="R193" s="17">
        <v>30425435</v>
      </c>
      <c r="S193" s="17">
        <v>195937330</v>
      </c>
      <c r="T193" s="17">
        <v>441141</v>
      </c>
      <c r="V193">
        <v>13817</v>
      </c>
      <c r="W193" s="33"/>
      <c r="X193" s="27"/>
      <c r="Y193" s="17"/>
      <c r="Z193" s="16"/>
      <c r="AA193" s="15"/>
      <c r="AB193" s="16"/>
      <c r="AC193" s="16"/>
      <c r="AD193" s="16"/>
      <c r="AE193" s="16"/>
      <c r="AF193" s="16"/>
      <c r="AG193" s="16"/>
      <c r="AH193" s="16"/>
      <c r="AI193" s="16"/>
      <c r="AJ193" s="16"/>
      <c r="AK193" s="16"/>
      <c r="AL193" s="16"/>
      <c r="AM193" s="16"/>
      <c r="AN193" s="16"/>
      <c r="AO193" s="16"/>
      <c r="AP193" s="16"/>
    </row>
    <row r="194" spans="1:42" x14ac:dyDescent="0.25">
      <c r="A194">
        <v>205</v>
      </c>
      <c r="B194" t="s">
        <v>166</v>
      </c>
      <c r="C194" s="13">
        <v>7170</v>
      </c>
      <c r="D194" s="13">
        <v>2013</v>
      </c>
      <c r="E194" s="23">
        <v>6.5</v>
      </c>
      <c r="F194" s="24">
        <v>0</v>
      </c>
      <c r="G194" s="24">
        <v>572449</v>
      </c>
      <c r="H194" s="24">
        <v>143256</v>
      </c>
      <c r="I194" s="24">
        <v>0</v>
      </c>
      <c r="J194" s="24">
        <v>138886</v>
      </c>
      <c r="K194" s="24">
        <v>2168</v>
      </c>
      <c r="L194" s="24">
        <v>120346</v>
      </c>
      <c r="M194" s="24">
        <v>0</v>
      </c>
      <c r="N194" s="24">
        <v>33980</v>
      </c>
      <c r="O194" s="24">
        <v>42562</v>
      </c>
      <c r="P194" s="24">
        <v>0</v>
      </c>
      <c r="Q194" s="24">
        <v>1053647</v>
      </c>
      <c r="R194" s="24">
        <v>164682</v>
      </c>
      <c r="S194" s="24">
        <v>4187649</v>
      </c>
      <c r="T194" s="24">
        <v>898101</v>
      </c>
      <c r="V194">
        <v>12549</v>
      </c>
      <c r="W194" s="26"/>
      <c r="X194" s="27"/>
      <c r="Y194" s="28"/>
      <c r="Z194" s="16"/>
      <c r="AA194" s="15"/>
      <c r="AB194" s="16"/>
      <c r="AC194" s="16"/>
      <c r="AD194" s="16"/>
      <c r="AE194" s="16"/>
      <c r="AF194" s="16"/>
      <c r="AG194" s="16"/>
      <c r="AH194" s="16"/>
      <c r="AI194" s="16"/>
      <c r="AJ194" s="16"/>
      <c r="AK194" s="16"/>
      <c r="AL194" s="16"/>
      <c r="AM194" s="16"/>
      <c r="AN194" s="16"/>
      <c r="AO194" s="16"/>
      <c r="AP194" s="16"/>
    </row>
    <row r="195" spans="1:42" x14ac:dyDescent="0.25">
      <c r="A195">
        <v>206</v>
      </c>
      <c r="B195" t="s">
        <v>167</v>
      </c>
      <c r="C195" s="13">
        <v>7170</v>
      </c>
      <c r="D195" s="13">
        <v>2013</v>
      </c>
      <c r="E195" s="23">
        <v>6.93</v>
      </c>
      <c r="F195" s="24">
        <v>0</v>
      </c>
      <c r="G195" s="24">
        <v>675652</v>
      </c>
      <c r="H195" s="24">
        <v>188511</v>
      </c>
      <c r="I195" s="24">
        <v>375</v>
      </c>
      <c r="J195" s="24">
        <v>4216877</v>
      </c>
      <c r="K195" s="24">
        <v>0</v>
      </c>
      <c r="L195" s="24">
        <v>153813</v>
      </c>
      <c r="M195" s="24">
        <v>6953</v>
      </c>
      <c r="N195" s="24">
        <v>27289</v>
      </c>
      <c r="O195" s="24">
        <v>36042</v>
      </c>
      <c r="P195" s="24">
        <v>47099</v>
      </c>
      <c r="Q195" s="24">
        <v>5258413</v>
      </c>
      <c r="R195" s="24">
        <v>2190736</v>
      </c>
      <c r="S195" s="24">
        <v>13776634</v>
      </c>
      <c r="T195" s="24">
        <v>1937928</v>
      </c>
      <c r="V195">
        <v>3615</v>
      </c>
      <c r="W195" s="33"/>
      <c r="X195" s="27"/>
      <c r="Y195" s="28"/>
      <c r="Z195" s="16"/>
      <c r="AA195" s="18"/>
      <c r="AB195" s="17"/>
      <c r="AC195" s="17"/>
      <c r="AD195" s="17"/>
      <c r="AE195" s="17"/>
      <c r="AF195" s="17"/>
      <c r="AG195" s="17"/>
      <c r="AH195" s="17"/>
      <c r="AI195" s="17"/>
      <c r="AJ195" s="17"/>
      <c r="AK195" s="17"/>
      <c r="AL195" s="17"/>
      <c r="AM195" s="17"/>
      <c r="AN195" s="17"/>
      <c r="AO195" s="17"/>
      <c r="AP195" s="17"/>
    </row>
    <row r="196" spans="1:42" x14ac:dyDescent="0.25">
      <c r="A196">
        <v>207</v>
      </c>
      <c r="B196" t="s">
        <v>109</v>
      </c>
      <c r="C196" s="13">
        <v>7170</v>
      </c>
      <c r="D196" s="13">
        <v>2013</v>
      </c>
      <c r="E196" s="23">
        <v>40.840000000000003</v>
      </c>
      <c r="F196" s="24">
        <v>0</v>
      </c>
      <c r="G196" s="24">
        <v>3308242</v>
      </c>
      <c r="H196" s="24">
        <v>747255</v>
      </c>
      <c r="I196" s="24">
        <v>0</v>
      </c>
      <c r="J196" s="24">
        <v>13626468</v>
      </c>
      <c r="K196" s="24">
        <v>49244</v>
      </c>
      <c r="L196" s="24">
        <v>420797</v>
      </c>
      <c r="M196" s="24">
        <v>467184</v>
      </c>
      <c r="N196" s="24">
        <v>152921</v>
      </c>
      <c r="O196" s="24">
        <v>100115</v>
      </c>
      <c r="P196" s="24">
        <v>0</v>
      </c>
      <c r="Q196" s="24">
        <v>18872226</v>
      </c>
      <c r="R196" s="24">
        <v>5477901</v>
      </c>
      <c r="S196" s="24">
        <v>51133820</v>
      </c>
      <c r="T196" s="24">
        <v>20785539</v>
      </c>
      <c r="V196">
        <v>20806</v>
      </c>
      <c r="W196" s="30"/>
      <c r="X196" s="27"/>
      <c r="Y196" s="28"/>
      <c r="Z196" s="16"/>
      <c r="AA196" s="15"/>
      <c r="AB196" s="16"/>
      <c r="AC196" s="16"/>
      <c r="AD196" s="16"/>
      <c r="AE196" s="16"/>
      <c r="AF196" s="16"/>
      <c r="AG196" s="16"/>
      <c r="AH196" s="16"/>
      <c r="AI196" s="16"/>
      <c r="AJ196" s="16"/>
      <c r="AK196" s="16"/>
      <c r="AL196" s="16"/>
      <c r="AM196" s="16"/>
      <c r="AN196" s="16"/>
      <c r="AO196" s="16"/>
      <c r="AP196" s="16"/>
    </row>
    <row r="197" spans="1:42" x14ac:dyDescent="0.25">
      <c r="A197">
        <v>208</v>
      </c>
      <c r="B197" t="s">
        <v>118</v>
      </c>
      <c r="C197" s="13">
        <v>7170</v>
      </c>
      <c r="D197" s="13">
        <v>2013</v>
      </c>
      <c r="E197" s="23">
        <v>31.54</v>
      </c>
      <c r="F197" s="24">
        <v>0</v>
      </c>
      <c r="G197" s="24">
        <v>2823157</v>
      </c>
      <c r="H197" s="24">
        <v>686245</v>
      </c>
      <c r="I197" s="24">
        <v>0</v>
      </c>
      <c r="J197" s="24">
        <v>4613453</v>
      </c>
      <c r="K197" s="24">
        <v>0</v>
      </c>
      <c r="L197" s="24">
        <v>627120</v>
      </c>
      <c r="M197" s="24">
        <v>15640</v>
      </c>
      <c r="N197" s="24">
        <v>542081</v>
      </c>
      <c r="O197" s="24">
        <v>-407362</v>
      </c>
      <c r="P197" s="24">
        <v>2413937</v>
      </c>
      <c r="Q197" s="24">
        <v>6486397</v>
      </c>
      <c r="R197" s="24">
        <v>3723857</v>
      </c>
      <c r="S197" s="24">
        <v>39810062</v>
      </c>
      <c r="T197" s="24">
        <v>29950610</v>
      </c>
      <c r="V197">
        <v>18334</v>
      </c>
      <c r="W197" s="26"/>
      <c r="X197" s="27"/>
      <c r="Y197" s="28"/>
      <c r="Z197" s="16"/>
      <c r="AA197" s="15"/>
      <c r="AB197" s="16"/>
      <c r="AC197" s="16"/>
      <c r="AD197" s="16"/>
      <c r="AE197" s="16"/>
      <c r="AF197" s="16"/>
      <c r="AG197" s="16"/>
      <c r="AH197" s="16"/>
      <c r="AI197" s="16"/>
      <c r="AJ197" s="16"/>
      <c r="AK197" s="16"/>
      <c r="AL197" s="16"/>
      <c r="AM197" s="16"/>
      <c r="AN197" s="16"/>
      <c r="AO197" s="16"/>
      <c r="AP197" s="16"/>
    </row>
    <row r="198" spans="1:42" x14ac:dyDescent="0.25">
      <c r="A198">
        <v>209</v>
      </c>
      <c r="B198" t="s">
        <v>168</v>
      </c>
      <c r="C198" s="13">
        <v>7170</v>
      </c>
      <c r="D198" s="13">
        <v>2013</v>
      </c>
      <c r="E198" s="23">
        <v>18.829999999999998</v>
      </c>
      <c r="F198" s="24">
        <v>0</v>
      </c>
      <c r="G198" s="24">
        <v>1806429</v>
      </c>
      <c r="H198" s="24">
        <v>404371</v>
      </c>
      <c r="I198" s="24">
        <v>0</v>
      </c>
      <c r="J198" s="24">
        <v>5313284</v>
      </c>
      <c r="K198" s="24">
        <v>2068</v>
      </c>
      <c r="L198" s="24">
        <v>159642</v>
      </c>
      <c r="M198" s="24">
        <v>340218</v>
      </c>
      <c r="N198" s="24">
        <v>139322</v>
      </c>
      <c r="O198" s="24">
        <v>67436</v>
      </c>
      <c r="P198" s="24">
        <v>1708993</v>
      </c>
      <c r="Q198" s="24">
        <v>6523777</v>
      </c>
      <c r="R198" s="24">
        <v>3343404</v>
      </c>
      <c r="S198" s="24">
        <v>60929847</v>
      </c>
      <c r="T198" s="24">
        <v>35496108</v>
      </c>
      <c r="V198">
        <v>9231</v>
      </c>
      <c r="W198" s="30"/>
      <c r="X198" s="27"/>
      <c r="Y198" s="28"/>
      <c r="Z198" s="16"/>
      <c r="AA198" s="15"/>
      <c r="AB198" s="16"/>
      <c r="AC198" s="16"/>
      <c r="AD198" s="16"/>
      <c r="AE198" s="16"/>
      <c r="AF198" s="16"/>
      <c r="AG198" s="16"/>
      <c r="AH198" s="16"/>
      <c r="AI198" s="16"/>
      <c r="AJ198" s="16"/>
      <c r="AK198" s="16"/>
      <c r="AL198" s="16"/>
      <c r="AM198" s="16"/>
      <c r="AN198" s="16"/>
      <c r="AO198" s="16"/>
      <c r="AP198" s="16"/>
    </row>
    <row r="199" spans="1:42" x14ac:dyDescent="0.25">
      <c r="A199">
        <v>210</v>
      </c>
      <c r="B199" t="s">
        <v>169</v>
      </c>
      <c r="C199" s="13">
        <v>7170</v>
      </c>
      <c r="D199" s="13">
        <v>2013</v>
      </c>
      <c r="E199" s="23">
        <v>20.25</v>
      </c>
      <c r="F199" s="24">
        <v>0</v>
      </c>
      <c r="G199" s="24">
        <v>2101621</v>
      </c>
      <c r="H199" s="24">
        <v>412698</v>
      </c>
      <c r="I199" s="24">
        <v>35998</v>
      </c>
      <c r="J199" s="24">
        <v>4822237</v>
      </c>
      <c r="K199" s="24">
        <v>92</v>
      </c>
      <c r="L199" s="24">
        <v>110797</v>
      </c>
      <c r="M199" s="24">
        <v>456827</v>
      </c>
      <c r="N199" s="24">
        <v>0</v>
      </c>
      <c r="O199" s="24">
        <v>38941</v>
      </c>
      <c r="P199" s="24">
        <v>1442749</v>
      </c>
      <c r="Q199" s="24">
        <v>6536462</v>
      </c>
      <c r="R199" s="24">
        <v>4465994</v>
      </c>
      <c r="S199" s="24">
        <v>33666534</v>
      </c>
      <c r="T199" s="24">
        <v>17093936</v>
      </c>
      <c r="V199">
        <v>12277</v>
      </c>
      <c r="W199" s="30"/>
      <c r="X199" s="27"/>
      <c r="Y199" s="28"/>
      <c r="Z199" s="16"/>
      <c r="AA199" s="18"/>
      <c r="AB199" s="17"/>
      <c r="AC199" s="17"/>
      <c r="AD199" s="17"/>
      <c r="AE199" s="17"/>
      <c r="AF199" s="17"/>
      <c r="AG199" s="17"/>
      <c r="AH199" s="17"/>
      <c r="AI199" s="17"/>
      <c r="AJ199" s="17"/>
      <c r="AK199" s="17"/>
      <c r="AL199" s="17"/>
      <c r="AM199" s="17"/>
      <c r="AN199" s="17"/>
      <c r="AO199" s="17"/>
      <c r="AP199" s="17"/>
    </row>
    <row r="200" spans="1:42" x14ac:dyDescent="0.25">
      <c r="A200">
        <v>211</v>
      </c>
      <c r="B200" t="s">
        <v>170</v>
      </c>
      <c r="C200" s="13">
        <v>7170</v>
      </c>
      <c r="D200" s="13">
        <v>2013</v>
      </c>
      <c r="E200" s="23">
        <v>1.06</v>
      </c>
      <c r="F200" s="24">
        <v>0</v>
      </c>
      <c r="G200" s="24">
        <v>102221</v>
      </c>
      <c r="H200" s="24">
        <v>21887</v>
      </c>
      <c r="I200" s="24">
        <v>0</v>
      </c>
      <c r="J200" s="24">
        <v>42583</v>
      </c>
      <c r="K200" s="24">
        <v>0</v>
      </c>
      <c r="L200" s="24">
        <v>80877</v>
      </c>
      <c r="M200" s="24">
        <v>0</v>
      </c>
      <c r="N200" s="24">
        <v>10055</v>
      </c>
      <c r="O200" s="24">
        <v>2645</v>
      </c>
      <c r="P200" s="24">
        <v>0</v>
      </c>
      <c r="Q200" s="24">
        <v>260268</v>
      </c>
      <c r="R200" s="24">
        <v>105987</v>
      </c>
      <c r="S200" s="24">
        <v>348769</v>
      </c>
      <c r="T200" s="24">
        <v>73438</v>
      </c>
      <c r="V200">
        <v>433</v>
      </c>
      <c r="W200" s="26"/>
      <c r="X200" s="27"/>
      <c r="Y200" s="28"/>
      <c r="Z200" s="16"/>
      <c r="AA200" s="18"/>
      <c r="AB200" s="17"/>
      <c r="AC200" s="17"/>
      <c r="AD200" s="17"/>
      <c r="AE200" s="17"/>
      <c r="AF200" s="17"/>
      <c r="AG200" s="17"/>
      <c r="AH200" s="17"/>
      <c r="AI200" s="17"/>
      <c r="AJ200" s="17"/>
      <c r="AK200" s="17"/>
      <c r="AL200" s="17"/>
      <c r="AM200" s="17"/>
      <c r="AN200" s="17"/>
      <c r="AO200" s="17"/>
      <c r="AP200" s="17"/>
    </row>
    <row r="201" spans="1:42" x14ac:dyDescent="0.25">
      <c r="A201">
        <v>904</v>
      </c>
      <c r="B201" t="s">
        <v>74</v>
      </c>
      <c r="C201" s="13">
        <v>7170</v>
      </c>
      <c r="D201" s="13">
        <v>2013</v>
      </c>
      <c r="E201" s="23">
        <v>2.78</v>
      </c>
      <c r="F201" s="24">
        <v>0</v>
      </c>
      <c r="G201" s="24">
        <v>264170</v>
      </c>
      <c r="H201" s="24">
        <v>47876</v>
      </c>
      <c r="I201" s="24">
        <v>0</v>
      </c>
      <c r="J201" s="24">
        <v>300908</v>
      </c>
      <c r="K201" s="24">
        <v>0</v>
      </c>
      <c r="L201" s="24">
        <v>40099</v>
      </c>
      <c r="M201" s="24">
        <v>46245</v>
      </c>
      <c r="N201" s="24">
        <v>2927</v>
      </c>
      <c r="O201" s="24">
        <v>0</v>
      </c>
      <c r="P201" s="24">
        <v>0</v>
      </c>
      <c r="Q201" s="24">
        <v>702225</v>
      </c>
      <c r="R201" s="24">
        <v>172376</v>
      </c>
      <c r="S201" s="24">
        <v>0</v>
      </c>
      <c r="T201" s="24">
        <v>0</v>
      </c>
      <c r="V201">
        <v>2354</v>
      </c>
      <c r="W201" s="26"/>
      <c r="X201" s="27"/>
      <c r="Y201" s="28"/>
      <c r="Z201" s="16"/>
      <c r="AA201" s="15"/>
      <c r="AB201" s="16"/>
      <c r="AC201" s="16"/>
      <c r="AD201" s="16"/>
      <c r="AE201" s="16"/>
      <c r="AF201" s="16"/>
      <c r="AG201" s="16"/>
      <c r="AH201" s="16"/>
      <c r="AI201" s="16"/>
      <c r="AJ201" s="16"/>
      <c r="AK201" s="16"/>
      <c r="AL201" s="16"/>
      <c r="AM201" s="16"/>
      <c r="AN201" s="16"/>
      <c r="AO201" s="16"/>
      <c r="AP201" s="16"/>
    </row>
    <row r="202" spans="1:42" x14ac:dyDescent="0.25">
      <c r="A202">
        <v>915</v>
      </c>
      <c r="B202" t="s">
        <v>89</v>
      </c>
      <c r="C202" s="13">
        <v>7170</v>
      </c>
      <c r="D202" s="13">
        <v>2013</v>
      </c>
      <c r="E202" s="23">
        <v>0</v>
      </c>
      <c r="F202" s="24">
        <v>0</v>
      </c>
      <c r="G202" s="24">
        <v>0</v>
      </c>
      <c r="H202" s="24">
        <v>0</v>
      </c>
      <c r="I202" s="24">
        <v>0</v>
      </c>
      <c r="J202" s="24">
        <v>0</v>
      </c>
      <c r="K202" s="24">
        <v>0</v>
      </c>
      <c r="L202" s="24">
        <v>0</v>
      </c>
      <c r="M202" s="24">
        <v>0</v>
      </c>
      <c r="N202" s="24">
        <v>0</v>
      </c>
      <c r="O202" s="24">
        <v>0</v>
      </c>
      <c r="P202" s="24">
        <v>0</v>
      </c>
      <c r="Q202" s="24">
        <v>0</v>
      </c>
      <c r="R202" s="24">
        <v>87276</v>
      </c>
      <c r="S202" s="24">
        <v>1070581</v>
      </c>
      <c r="T202" s="24">
        <v>1070581</v>
      </c>
      <c r="V202">
        <v>744</v>
      </c>
      <c r="W202" s="29"/>
      <c r="X202" s="27"/>
      <c r="Y202" s="28"/>
      <c r="Z202" s="16"/>
      <c r="AA202" s="18"/>
      <c r="AB202" s="17"/>
      <c r="AC202" s="17"/>
      <c r="AD202" s="17"/>
      <c r="AE202" s="17"/>
      <c r="AF202" s="17"/>
      <c r="AG202" s="17"/>
      <c r="AH202" s="17"/>
      <c r="AI202" s="17"/>
      <c r="AJ202" s="17"/>
      <c r="AK202" s="17"/>
      <c r="AL202" s="17"/>
      <c r="AM202" s="17"/>
      <c r="AN202" s="17"/>
      <c r="AO202" s="17"/>
      <c r="AP202" s="17"/>
    </row>
    <row r="203" spans="1:42" x14ac:dyDescent="0.25">
      <c r="A203" s="13">
        <v>919</v>
      </c>
      <c r="B203" s="14" t="s">
        <v>128</v>
      </c>
      <c r="C203" s="13">
        <v>7170</v>
      </c>
      <c r="D203" s="13">
        <v>2013</v>
      </c>
      <c r="E203" s="23">
        <v>1.74</v>
      </c>
      <c r="F203" s="24">
        <v>0</v>
      </c>
      <c r="G203" s="24">
        <v>166758</v>
      </c>
      <c r="H203" s="24">
        <v>8399</v>
      </c>
      <c r="I203" s="24">
        <v>720</v>
      </c>
      <c r="J203" s="24">
        <v>11759</v>
      </c>
      <c r="K203" s="24">
        <v>697</v>
      </c>
      <c r="L203" s="24">
        <v>219</v>
      </c>
      <c r="M203" s="24">
        <v>2806</v>
      </c>
      <c r="N203" s="24">
        <v>36197</v>
      </c>
      <c r="O203" s="24">
        <v>143201</v>
      </c>
      <c r="P203" s="24">
        <v>1793</v>
      </c>
      <c r="Q203" s="24">
        <v>368963</v>
      </c>
      <c r="R203" s="24">
        <v>65834</v>
      </c>
      <c r="S203" s="24">
        <v>0</v>
      </c>
      <c r="T203" s="24">
        <v>0</v>
      </c>
      <c r="V203">
        <v>1090</v>
      </c>
      <c r="W203" s="26"/>
      <c r="X203" s="27"/>
      <c r="Y203" s="28"/>
      <c r="Z203" s="16"/>
      <c r="AA203" s="15"/>
      <c r="AB203" s="16"/>
      <c r="AC203" s="16"/>
      <c r="AD203" s="16"/>
      <c r="AE203" s="16"/>
      <c r="AF203" s="16"/>
      <c r="AG203" s="16"/>
      <c r="AH203" s="16"/>
      <c r="AI203" s="16"/>
      <c r="AJ203" s="16"/>
      <c r="AK203" s="16"/>
      <c r="AL203" s="16"/>
      <c r="AM203" s="16"/>
      <c r="AN203" s="16"/>
      <c r="AO203" s="16"/>
      <c r="AP203" s="16"/>
    </row>
    <row r="204" spans="1:42" x14ac:dyDescent="0.25">
      <c r="A204" s="13">
        <v>921</v>
      </c>
      <c r="B204" s="14" t="s">
        <v>171</v>
      </c>
      <c r="C204" s="13">
        <v>7170</v>
      </c>
      <c r="D204" s="13">
        <v>2013</v>
      </c>
      <c r="E204" s="23">
        <v>0</v>
      </c>
      <c r="F204" s="24">
        <v>0</v>
      </c>
      <c r="G204" s="24">
        <v>0</v>
      </c>
      <c r="H204" s="24">
        <v>0</v>
      </c>
      <c r="I204" s="24">
        <v>0</v>
      </c>
      <c r="J204" s="24">
        <v>0</v>
      </c>
      <c r="K204" s="24">
        <v>0</v>
      </c>
      <c r="L204" s="24">
        <v>0</v>
      </c>
      <c r="M204" s="24">
        <v>0</v>
      </c>
      <c r="N204" s="24">
        <v>0</v>
      </c>
      <c r="O204" s="24">
        <v>0</v>
      </c>
      <c r="P204" s="24">
        <v>0</v>
      </c>
      <c r="Q204" s="24">
        <v>0</v>
      </c>
      <c r="R204" s="24">
        <v>0</v>
      </c>
      <c r="S204" s="24">
        <v>0</v>
      </c>
      <c r="T204" s="24">
        <v>0</v>
      </c>
      <c r="V204" s="28">
        <v>93</v>
      </c>
      <c r="W204" s="30"/>
      <c r="X204" s="27"/>
      <c r="Y204" s="28"/>
      <c r="Z204" s="16"/>
      <c r="AA204" s="15"/>
      <c r="AB204" s="16"/>
      <c r="AC204" s="16"/>
      <c r="AD204" s="16"/>
      <c r="AE204" s="16"/>
      <c r="AF204" s="16"/>
      <c r="AG204" s="16"/>
      <c r="AH204" s="16"/>
      <c r="AI204" s="16"/>
      <c r="AJ204" s="16"/>
      <c r="AK204" s="16"/>
      <c r="AL204" s="16"/>
      <c r="AM204" s="16"/>
      <c r="AN204" s="16"/>
      <c r="AO204" s="16"/>
      <c r="AP204" s="16"/>
    </row>
    <row r="205" spans="1:42" x14ac:dyDescent="0.25">
      <c r="A205" s="13"/>
      <c r="B205" s="14"/>
      <c r="C205" s="13"/>
      <c r="D205" s="13"/>
      <c r="E205" s="23"/>
      <c r="F205" s="24"/>
      <c r="G205" s="24"/>
      <c r="H205" s="24"/>
      <c r="I205" s="24"/>
      <c r="J205" s="24"/>
      <c r="K205" s="24"/>
      <c r="L205" s="24"/>
      <c r="M205" s="24"/>
      <c r="N205" s="24"/>
      <c r="O205" s="24"/>
      <c r="P205" s="24"/>
      <c r="Q205" s="24"/>
      <c r="R205" s="24"/>
      <c r="S205" s="24"/>
      <c r="T205" s="24"/>
      <c r="V205" s="28"/>
      <c r="W205" s="33"/>
      <c r="X205" s="27"/>
      <c r="Y205" s="28"/>
    </row>
    <row r="206" spans="1:42" x14ac:dyDescent="0.25">
      <c r="A206" s="13"/>
      <c r="B206" s="14"/>
      <c r="C206" s="13"/>
      <c r="D206" s="13"/>
      <c r="E206" s="15"/>
      <c r="F206" s="16"/>
      <c r="G206" s="16"/>
      <c r="H206" s="16"/>
      <c r="I206" s="16"/>
      <c r="J206" s="16"/>
      <c r="K206" s="16"/>
      <c r="L206" s="16"/>
      <c r="M206" s="16"/>
      <c r="N206" s="16"/>
      <c r="O206" s="16"/>
      <c r="P206" s="16"/>
      <c r="Q206" s="16"/>
      <c r="R206" s="16"/>
      <c r="S206" s="16"/>
      <c r="T206" s="16"/>
      <c r="V206" s="28"/>
      <c r="W206" s="19"/>
      <c r="X206" s="16"/>
      <c r="Y206" s="20"/>
    </row>
    <row r="207" spans="1:42" x14ac:dyDescent="0.25">
      <c r="A207"/>
      <c r="B207"/>
      <c r="C207" s="13"/>
      <c r="E207" s="18"/>
      <c r="F207" s="17"/>
      <c r="G207" s="17"/>
      <c r="H207" s="17"/>
      <c r="I207" s="17"/>
      <c r="J207" s="17"/>
      <c r="K207" s="17"/>
      <c r="L207" s="17"/>
      <c r="M207" s="17"/>
      <c r="N207" s="17"/>
      <c r="O207" s="17"/>
      <c r="P207" s="17"/>
      <c r="Q207" s="17"/>
      <c r="R207" s="17"/>
      <c r="S207" s="17"/>
      <c r="T207" s="17"/>
      <c r="V207" s="16"/>
    </row>
    <row r="208" spans="1:42" x14ac:dyDescent="0.25">
      <c r="A208" s="22"/>
      <c r="B208" s="22"/>
      <c r="C208" s="22"/>
      <c r="D208" s="22"/>
      <c r="E208" s="18"/>
      <c r="F208" s="17"/>
      <c r="G208" s="17"/>
      <c r="H208" s="17"/>
      <c r="I208" s="17"/>
      <c r="J208" s="17"/>
      <c r="K208" s="17"/>
      <c r="L208" s="17"/>
      <c r="M208" s="17"/>
      <c r="N208" s="17"/>
      <c r="O208" s="17"/>
      <c r="P208" s="17"/>
      <c r="Q208" s="17"/>
      <c r="R208" s="17"/>
      <c r="S208" s="17"/>
      <c r="T208" s="17"/>
      <c r="V208" s="17"/>
    </row>
    <row r="209" spans="1:22" x14ac:dyDescent="0.25">
      <c r="A209" s="22"/>
      <c r="B209" s="25"/>
      <c r="C209" s="22"/>
      <c r="D209" s="22"/>
      <c r="E209" s="18"/>
      <c r="F209" s="17"/>
      <c r="G209" s="17"/>
      <c r="H209" s="17"/>
      <c r="I209" s="17"/>
      <c r="J209" s="17"/>
      <c r="K209" s="17"/>
      <c r="L209" s="17"/>
      <c r="M209" s="17"/>
      <c r="N209" s="17"/>
      <c r="O209" s="17"/>
      <c r="P209" s="17"/>
      <c r="Q209" s="17"/>
      <c r="R209" s="17"/>
      <c r="S209" s="17"/>
      <c r="T209" s="17"/>
      <c r="V209" s="17"/>
    </row>
    <row r="210" spans="1:22" x14ac:dyDescent="0.25">
      <c r="V210" s="17"/>
    </row>
    <row r="211" spans="1:22" x14ac:dyDescent="0.25">
      <c r="A211" s="22"/>
      <c r="B211" s="22"/>
      <c r="C211" s="22"/>
      <c r="D211" s="22"/>
      <c r="E211" s="23"/>
      <c r="F211" s="24"/>
      <c r="G211" s="24"/>
      <c r="H211" s="24"/>
      <c r="I211" s="24"/>
      <c r="J211" s="24"/>
      <c r="K211" s="24"/>
      <c r="L211" s="24"/>
      <c r="M211" s="24"/>
      <c r="N211" s="24"/>
      <c r="O211" s="24"/>
      <c r="P211" s="24"/>
      <c r="Q211" s="24"/>
      <c r="R211" s="24"/>
      <c r="S211" s="24"/>
      <c r="T211" s="24"/>
    </row>
    <row r="212" spans="1:22" x14ac:dyDescent="0.25">
      <c r="A212" s="22"/>
      <c r="B212" s="22"/>
      <c r="C212" s="22"/>
      <c r="D212" s="22"/>
      <c r="E212" s="23"/>
      <c r="F212" s="24"/>
      <c r="G212" s="24"/>
      <c r="H212" s="24"/>
      <c r="I212" s="24"/>
      <c r="J212" s="24"/>
      <c r="K212" s="24"/>
      <c r="L212" s="24"/>
      <c r="M212" s="24"/>
      <c r="N212" s="24"/>
      <c r="O212" s="24"/>
      <c r="P212" s="24"/>
      <c r="Q212" s="24"/>
      <c r="R212" s="24"/>
      <c r="S212" s="24"/>
      <c r="T212" s="24"/>
    </row>
    <row r="213" spans="1:22" x14ac:dyDescent="0.25">
      <c r="A213" s="22"/>
      <c r="B213" s="22"/>
      <c r="C213" s="22"/>
      <c r="D213" s="22"/>
      <c r="E213" s="23"/>
      <c r="F213" s="24"/>
      <c r="G213" s="24"/>
      <c r="H213" s="24"/>
      <c r="I213" s="24"/>
      <c r="J213" s="24"/>
      <c r="K213" s="24"/>
      <c r="L213" s="24"/>
      <c r="M213" s="24"/>
      <c r="N213" s="24"/>
      <c r="O213" s="24"/>
      <c r="P213" s="24"/>
      <c r="Q213" s="24"/>
      <c r="R213" s="24"/>
      <c r="S213" s="24"/>
      <c r="T213" s="24"/>
    </row>
    <row r="214" spans="1:22" x14ac:dyDescent="0.25">
      <c r="A214" s="22"/>
      <c r="B214" s="22"/>
      <c r="C214" s="22"/>
      <c r="D214" s="22"/>
      <c r="E214" s="23"/>
      <c r="F214" s="24"/>
      <c r="G214" s="24"/>
      <c r="H214" s="24"/>
      <c r="I214" s="24"/>
      <c r="J214" s="24"/>
      <c r="K214" s="24"/>
      <c r="L214" s="24"/>
      <c r="M214" s="24"/>
      <c r="N214" s="24"/>
      <c r="O214" s="24"/>
      <c r="P214" s="24"/>
      <c r="Q214" s="24"/>
      <c r="R214" s="24"/>
      <c r="S214" s="24"/>
      <c r="T214" s="24"/>
    </row>
    <row r="215" spans="1:22" x14ac:dyDescent="0.25">
      <c r="A215" s="22"/>
      <c r="B215" s="22"/>
      <c r="C215" s="22"/>
      <c r="D215" s="22"/>
      <c r="E215" s="23"/>
      <c r="F215" s="24"/>
      <c r="G215" s="24"/>
      <c r="H215" s="24"/>
      <c r="I215" s="24"/>
      <c r="J215" s="24"/>
      <c r="K215" s="24"/>
      <c r="L215" s="24"/>
      <c r="M215" s="24"/>
      <c r="N215" s="24"/>
      <c r="O215" s="24"/>
      <c r="P215" s="24"/>
      <c r="Q215" s="24"/>
      <c r="R215" s="24"/>
      <c r="S215" s="24"/>
      <c r="T215" s="24"/>
    </row>
    <row r="216" spans="1:22" x14ac:dyDescent="0.25">
      <c r="A216" s="22"/>
      <c r="B216" s="22"/>
      <c r="C216" s="22"/>
      <c r="D216" s="22"/>
      <c r="E216" s="23"/>
      <c r="F216" s="24"/>
      <c r="G216" s="24"/>
      <c r="H216" s="24"/>
      <c r="I216" s="24"/>
      <c r="J216" s="24"/>
      <c r="K216" s="24"/>
      <c r="L216" s="24"/>
      <c r="M216" s="24"/>
      <c r="N216" s="24"/>
      <c r="O216" s="24"/>
      <c r="P216" s="24"/>
      <c r="Q216" s="24"/>
      <c r="R216" s="24"/>
      <c r="S216" s="24"/>
      <c r="T216" s="24"/>
    </row>
    <row r="217" spans="1:22" x14ac:dyDescent="0.25">
      <c r="A217" s="22"/>
      <c r="B217" s="22"/>
      <c r="C217" s="22"/>
      <c r="D217" s="22"/>
      <c r="E217" s="23"/>
      <c r="F217" s="24"/>
      <c r="G217" s="24"/>
      <c r="H217" s="24"/>
      <c r="I217" s="24"/>
      <c r="J217" s="24"/>
      <c r="K217" s="24"/>
      <c r="L217" s="24"/>
      <c r="M217" s="24"/>
      <c r="N217" s="24"/>
      <c r="O217" s="24"/>
      <c r="P217" s="24"/>
      <c r="Q217" s="24"/>
      <c r="R217" s="24"/>
      <c r="S217" s="24"/>
      <c r="T217" s="24"/>
    </row>
    <row r="218" spans="1:22" x14ac:dyDescent="0.25">
      <c r="A218" s="22"/>
      <c r="B218" s="22"/>
      <c r="C218" s="22"/>
      <c r="D218" s="22"/>
      <c r="E218" s="23"/>
      <c r="F218" s="24"/>
      <c r="G218" s="24"/>
      <c r="H218" s="24"/>
      <c r="I218" s="24"/>
      <c r="J218" s="24"/>
      <c r="K218" s="24"/>
      <c r="L218" s="24"/>
      <c r="M218" s="24"/>
      <c r="N218" s="24"/>
      <c r="O218" s="24"/>
      <c r="P218" s="24"/>
      <c r="Q218" s="24"/>
      <c r="R218" s="24"/>
      <c r="S218" s="24"/>
      <c r="T218" s="24"/>
    </row>
    <row r="219" spans="1:22" x14ac:dyDescent="0.25">
      <c r="A219" s="22"/>
      <c r="B219" s="22"/>
      <c r="C219" s="22"/>
      <c r="D219" s="22"/>
      <c r="E219" s="23"/>
      <c r="F219" s="24"/>
      <c r="G219" s="24"/>
      <c r="H219" s="24"/>
      <c r="I219" s="24"/>
      <c r="J219" s="24"/>
      <c r="K219" s="24"/>
      <c r="L219" s="24"/>
      <c r="M219" s="24"/>
      <c r="N219" s="24"/>
      <c r="O219" s="24"/>
      <c r="P219" s="24"/>
      <c r="Q219" s="24"/>
      <c r="R219" s="24"/>
      <c r="S219" s="24"/>
      <c r="T219" s="24"/>
    </row>
    <row r="220" spans="1:22" x14ac:dyDescent="0.25">
      <c r="A220" s="22"/>
      <c r="B220" s="22"/>
      <c r="C220" s="22"/>
      <c r="D220" s="22"/>
      <c r="E220" s="23"/>
      <c r="F220" s="24"/>
      <c r="G220" s="24"/>
      <c r="H220" s="24"/>
      <c r="I220" s="24"/>
      <c r="J220" s="24"/>
      <c r="K220" s="24"/>
      <c r="L220" s="24"/>
      <c r="M220" s="24"/>
      <c r="N220" s="24"/>
      <c r="O220" s="24"/>
      <c r="P220" s="24"/>
      <c r="Q220" s="24"/>
      <c r="R220" s="24"/>
      <c r="S220" s="24"/>
      <c r="T220" s="24"/>
    </row>
    <row r="221" spans="1:22" x14ac:dyDescent="0.25">
      <c r="A221" s="22"/>
      <c r="B221" s="22"/>
      <c r="C221" s="22"/>
      <c r="D221" s="22"/>
      <c r="E221" s="23"/>
      <c r="F221" s="24"/>
      <c r="G221" s="24"/>
      <c r="H221" s="24"/>
      <c r="I221" s="24"/>
      <c r="J221" s="24"/>
      <c r="K221" s="24"/>
      <c r="L221" s="24"/>
      <c r="M221" s="24"/>
      <c r="N221" s="24"/>
      <c r="O221" s="24"/>
      <c r="P221" s="24"/>
      <c r="Q221" s="24"/>
      <c r="R221" s="24"/>
      <c r="S221" s="24"/>
      <c r="T221" s="24"/>
    </row>
    <row r="223" spans="1:22" x14ac:dyDescent="0.25">
      <c r="A223" s="22"/>
      <c r="B223" s="22"/>
      <c r="C223" s="22"/>
      <c r="D223" s="22"/>
      <c r="E223" s="23"/>
      <c r="F223" s="24"/>
      <c r="G223" s="24"/>
      <c r="H223" s="24"/>
      <c r="I223" s="24"/>
      <c r="J223" s="24"/>
      <c r="K223" s="24"/>
      <c r="L223" s="24"/>
      <c r="M223" s="24"/>
      <c r="N223" s="24"/>
      <c r="O223" s="24"/>
      <c r="P223" s="24"/>
      <c r="Q223" s="24"/>
      <c r="R223" s="24"/>
      <c r="S223" s="24"/>
      <c r="T223" s="24"/>
    </row>
    <row r="224" spans="1:22" x14ac:dyDescent="0.25">
      <c r="A224" s="22"/>
      <c r="B224" s="22"/>
      <c r="C224" s="22"/>
      <c r="D224" s="22"/>
      <c r="E224" s="23"/>
      <c r="F224" s="24"/>
      <c r="G224" s="24"/>
      <c r="H224" s="24"/>
      <c r="I224" s="24"/>
      <c r="J224" s="24"/>
      <c r="K224" s="24"/>
      <c r="L224" s="24"/>
      <c r="M224" s="24"/>
      <c r="N224" s="24"/>
      <c r="O224" s="24"/>
      <c r="P224" s="24"/>
      <c r="Q224" s="24"/>
      <c r="R224" s="24"/>
      <c r="S224" s="24"/>
      <c r="T224" s="24"/>
    </row>
    <row r="226" spans="1:20" x14ac:dyDescent="0.25">
      <c r="A226" s="22"/>
      <c r="B226" s="22"/>
      <c r="C226" s="22"/>
      <c r="D226" s="22"/>
      <c r="E226" s="23"/>
      <c r="F226" s="24"/>
      <c r="G226" s="24"/>
      <c r="H226" s="24"/>
      <c r="I226" s="24"/>
      <c r="J226" s="24"/>
      <c r="K226" s="24"/>
      <c r="L226" s="24"/>
      <c r="M226" s="24"/>
      <c r="N226" s="24"/>
      <c r="O226" s="24"/>
      <c r="P226" s="24"/>
      <c r="Q226" s="24"/>
      <c r="R226" s="24"/>
      <c r="S226" s="24"/>
      <c r="T226" s="24"/>
    </row>
    <row r="227" spans="1:20" x14ac:dyDescent="0.25">
      <c r="A227" s="22"/>
      <c r="B227" s="22"/>
      <c r="C227" s="22"/>
      <c r="D227" s="22"/>
      <c r="E227" s="23"/>
      <c r="F227" s="24"/>
      <c r="G227" s="24"/>
      <c r="H227" s="24"/>
      <c r="I227" s="24"/>
      <c r="J227" s="24"/>
      <c r="K227" s="24"/>
      <c r="L227" s="24"/>
      <c r="M227" s="24"/>
      <c r="N227" s="24"/>
      <c r="O227" s="24"/>
      <c r="P227" s="24"/>
      <c r="Q227" s="24"/>
      <c r="R227" s="24"/>
      <c r="S227" s="24"/>
      <c r="T227" s="24"/>
    </row>
    <row r="228" spans="1:20" x14ac:dyDescent="0.25">
      <c r="A228" s="22"/>
      <c r="B228" s="22"/>
      <c r="C228" s="22"/>
      <c r="D228" s="22"/>
      <c r="E228" s="23"/>
      <c r="F228" s="24"/>
      <c r="G228" s="24"/>
      <c r="H228" s="24"/>
      <c r="I228" s="24"/>
      <c r="J228" s="24"/>
      <c r="K228" s="24"/>
      <c r="L228" s="24"/>
      <c r="M228" s="24"/>
      <c r="N228" s="24"/>
      <c r="O228" s="24"/>
      <c r="P228" s="24"/>
      <c r="Q228" s="24"/>
      <c r="R228" s="24"/>
      <c r="S228" s="24"/>
      <c r="T228" s="24"/>
    </row>
    <row r="229" spans="1:20" x14ac:dyDescent="0.25">
      <c r="A229" s="22"/>
      <c r="B229" s="22"/>
      <c r="C229" s="22"/>
      <c r="D229" s="22"/>
      <c r="E229" s="23"/>
      <c r="F229" s="24"/>
      <c r="G229" s="24"/>
      <c r="H229" s="24"/>
      <c r="I229" s="24"/>
      <c r="J229" s="24"/>
      <c r="K229" s="24"/>
      <c r="L229" s="24"/>
      <c r="M229" s="24"/>
      <c r="N229" s="24"/>
      <c r="O229" s="24"/>
      <c r="P229" s="24"/>
      <c r="Q229" s="24"/>
      <c r="R229" s="24"/>
      <c r="S229" s="24"/>
      <c r="T229" s="24"/>
    </row>
    <row r="230" spans="1:20" x14ac:dyDescent="0.25">
      <c r="A230" s="22"/>
      <c r="B230" s="22"/>
      <c r="C230" s="22"/>
      <c r="D230" s="22"/>
      <c r="E230" s="23"/>
      <c r="F230" s="24"/>
      <c r="G230" s="24"/>
      <c r="H230" s="24"/>
      <c r="I230" s="24"/>
      <c r="J230" s="24"/>
      <c r="K230" s="24"/>
      <c r="L230" s="24"/>
      <c r="M230" s="24"/>
      <c r="N230" s="24"/>
      <c r="O230" s="24"/>
      <c r="P230" s="24"/>
      <c r="Q230" s="24"/>
      <c r="R230" s="24"/>
      <c r="S230" s="24"/>
      <c r="T230" s="24"/>
    </row>
    <row r="231" spans="1:20" x14ac:dyDescent="0.25">
      <c r="A231" s="22"/>
      <c r="B231" s="22"/>
      <c r="C231" s="22"/>
      <c r="D231" s="22"/>
      <c r="E231" s="23"/>
      <c r="F231" s="24"/>
      <c r="G231" s="24"/>
      <c r="H231" s="24"/>
      <c r="I231" s="24"/>
      <c r="J231" s="24"/>
      <c r="K231" s="24"/>
      <c r="L231" s="24"/>
      <c r="M231" s="24"/>
      <c r="N231" s="24"/>
      <c r="O231" s="24"/>
      <c r="P231" s="24"/>
      <c r="Q231" s="24"/>
      <c r="R231" s="24"/>
      <c r="S231" s="24"/>
      <c r="T231" s="24"/>
    </row>
    <row r="232" spans="1:20" x14ac:dyDescent="0.25">
      <c r="A232" s="22"/>
      <c r="B232" s="22"/>
      <c r="C232" s="22"/>
      <c r="D232" s="22"/>
      <c r="E232" s="23"/>
      <c r="F232" s="24"/>
      <c r="G232" s="24"/>
      <c r="H232" s="24"/>
      <c r="I232" s="24"/>
      <c r="J232" s="24"/>
      <c r="K232" s="24"/>
      <c r="L232" s="24"/>
      <c r="M232" s="24"/>
      <c r="N232" s="24"/>
      <c r="O232" s="24"/>
      <c r="P232" s="24"/>
      <c r="Q232" s="24"/>
      <c r="R232" s="24"/>
      <c r="S232" s="24"/>
      <c r="T232" s="24"/>
    </row>
    <row r="233" spans="1:20" x14ac:dyDescent="0.25">
      <c r="A233" s="22"/>
      <c r="B233" s="22"/>
      <c r="C233" s="22"/>
      <c r="D233" s="22"/>
      <c r="E233" s="23"/>
      <c r="F233" s="24"/>
      <c r="G233" s="24"/>
      <c r="H233" s="24"/>
      <c r="I233" s="24"/>
      <c r="J233" s="24"/>
      <c r="K233" s="24"/>
      <c r="L233" s="24"/>
      <c r="M233" s="24"/>
      <c r="N233" s="24"/>
      <c r="O233" s="24"/>
      <c r="P233" s="24"/>
      <c r="Q233" s="24"/>
      <c r="R233" s="24"/>
      <c r="S233" s="24"/>
      <c r="T233" s="24"/>
    </row>
    <row r="234" spans="1:20" x14ac:dyDescent="0.25">
      <c r="A234" s="22"/>
      <c r="B234" s="22"/>
      <c r="C234" s="22"/>
      <c r="D234" s="22"/>
      <c r="E234" s="23"/>
      <c r="F234" s="24"/>
      <c r="G234" s="24"/>
      <c r="H234" s="24"/>
      <c r="I234" s="24"/>
      <c r="J234" s="24"/>
      <c r="K234" s="24"/>
      <c r="L234" s="24"/>
      <c r="M234" s="24"/>
      <c r="N234" s="24"/>
      <c r="O234" s="24"/>
      <c r="P234" s="24"/>
      <c r="Q234" s="24"/>
      <c r="R234" s="24"/>
      <c r="S234" s="24"/>
      <c r="T234" s="24"/>
    </row>
    <row r="236" spans="1:20" x14ac:dyDescent="0.25">
      <c r="A236" s="22"/>
      <c r="B236" s="22"/>
      <c r="C236" s="22"/>
      <c r="D236" s="22"/>
      <c r="E236" s="23"/>
      <c r="F236" s="24"/>
      <c r="G236" s="24"/>
      <c r="H236" s="24"/>
      <c r="I236" s="24"/>
      <c r="J236" s="24"/>
      <c r="K236" s="24"/>
      <c r="L236" s="24"/>
      <c r="M236" s="24"/>
      <c r="N236" s="24"/>
      <c r="O236" s="24"/>
      <c r="P236" s="24"/>
      <c r="Q236" s="24"/>
      <c r="R236" s="24"/>
      <c r="S236" s="24"/>
      <c r="T236" s="24"/>
    </row>
    <row r="237" spans="1:20" x14ac:dyDescent="0.25">
      <c r="A237" s="22"/>
      <c r="B237" s="22"/>
      <c r="C237" s="22"/>
      <c r="D237" s="22"/>
      <c r="E237" s="23"/>
      <c r="F237" s="24"/>
      <c r="G237" s="24"/>
      <c r="H237" s="24"/>
      <c r="I237" s="24"/>
      <c r="J237" s="24"/>
      <c r="K237" s="24"/>
      <c r="L237" s="24"/>
      <c r="M237" s="24"/>
      <c r="N237" s="24"/>
      <c r="O237" s="24"/>
      <c r="P237" s="24"/>
      <c r="Q237" s="24"/>
      <c r="R237" s="24"/>
      <c r="S237" s="24"/>
      <c r="T237" s="24"/>
    </row>
    <row r="238" spans="1:20" x14ac:dyDescent="0.25">
      <c r="A238" s="22"/>
      <c r="B238" s="22"/>
      <c r="C238" s="22"/>
      <c r="D238" s="22"/>
      <c r="E238" s="23"/>
      <c r="F238" s="24"/>
      <c r="G238" s="24"/>
      <c r="H238" s="24"/>
      <c r="I238" s="24"/>
      <c r="J238" s="24"/>
      <c r="K238" s="24"/>
      <c r="L238" s="24"/>
      <c r="M238" s="24"/>
      <c r="N238" s="24"/>
      <c r="O238" s="24"/>
      <c r="P238" s="24"/>
      <c r="Q238" s="24"/>
      <c r="R238" s="24"/>
      <c r="S238" s="24"/>
      <c r="T238" s="24"/>
    </row>
    <row r="239" spans="1:20" x14ac:dyDescent="0.25">
      <c r="A239" s="22"/>
      <c r="B239" s="22"/>
      <c r="C239" s="22"/>
      <c r="D239" s="22"/>
      <c r="E239" s="23"/>
      <c r="F239" s="24"/>
      <c r="G239" s="24"/>
      <c r="H239" s="24"/>
      <c r="I239" s="24"/>
      <c r="J239" s="24"/>
      <c r="K239" s="24"/>
      <c r="L239" s="24"/>
      <c r="M239" s="24"/>
      <c r="N239" s="24"/>
      <c r="O239" s="24"/>
      <c r="P239" s="24"/>
      <c r="Q239" s="24"/>
      <c r="R239" s="24"/>
      <c r="S239" s="24"/>
      <c r="T239" s="24"/>
    </row>
    <row r="240" spans="1:20" x14ac:dyDescent="0.25">
      <c r="A240" s="22"/>
      <c r="B240" s="22"/>
      <c r="C240" s="22"/>
      <c r="D240" s="22"/>
      <c r="E240" s="23"/>
      <c r="F240" s="24"/>
      <c r="G240" s="24"/>
      <c r="H240" s="24"/>
      <c r="I240" s="24"/>
      <c r="J240" s="24"/>
      <c r="K240" s="24"/>
      <c r="L240" s="24"/>
      <c r="M240" s="24"/>
      <c r="N240" s="24"/>
      <c r="O240" s="24"/>
      <c r="P240" s="24"/>
      <c r="Q240" s="24"/>
      <c r="R240" s="24"/>
      <c r="S240" s="24"/>
      <c r="T240" s="24"/>
    </row>
    <row r="241" spans="1:20" x14ac:dyDescent="0.25">
      <c r="A241" s="22"/>
      <c r="B241" s="22"/>
      <c r="C241" s="22"/>
      <c r="D241" s="22"/>
      <c r="E241" s="23"/>
      <c r="F241" s="24"/>
      <c r="G241" s="24"/>
      <c r="H241" s="24"/>
      <c r="I241" s="24"/>
      <c r="J241" s="24"/>
      <c r="K241" s="24"/>
      <c r="L241" s="24"/>
      <c r="M241" s="24"/>
      <c r="N241" s="24"/>
      <c r="O241" s="24"/>
      <c r="P241" s="24"/>
      <c r="Q241" s="24"/>
      <c r="R241" s="24"/>
      <c r="S241" s="24"/>
      <c r="T241" s="24"/>
    </row>
    <row r="242" spans="1:20" x14ac:dyDescent="0.25">
      <c r="A242" s="22"/>
      <c r="B242" s="22"/>
      <c r="C242" s="22"/>
      <c r="D242" s="22"/>
      <c r="E242" s="23"/>
      <c r="F242" s="24"/>
      <c r="G242" s="24"/>
      <c r="H242" s="24"/>
      <c r="I242" s="24"/>
      <c r="J242" s="24"/>
      <c r="K242" s="24"/>
      <c r="L242" s="24"/>
      <c r="M242" s="24"/>
      <c r="N242" s="24"/>
      <c r="O242" s="24"/>
      <c r="P242" s="24"/>
      <c r="Q242" s="24"/>
      <c r="R242" s="24"/>
      <c r="S242" s="24"/>
      <c r="T242" s="24"/>
    </row>
    <row r="243" spans="1:20" x14ac:dyDescent="0.25">
      <c r="A243" s="22"/>
      <c r="B243" s="22"/>
      <c r="C243" s="22"/>
      <c r="D243" s="22"/>
      <c r="E243" s="23"/>
      <c r="F243" s="24"/>
      <c r="G243" s="24"/>
      <c r="H243" s="24"/>
      <c r="I243" s="24"/>
      <c r="J243" s="24"/>
      <c r="K243" s="24"/>
      <c r="L243" s="24"/>
      <c r="M243" s="24"/>
      <c r="N243" s="24"/>
      <c r="O243" s="24"/>
      <c r="P243" s="24"/>
      <c r="Q243" s="24"/>
      <c r="R243" s="24"/>
      <c r="S243" s="24"/>
      <c r="T243" s="24"/>
    </row>
    <row r="244" spans="1:20" x14ac:dyDescent="0.25">
      <c r="A244" s="22"/>
      <c r="B244" s="22"/>
      <c r="C244" s="22"/>
      <c r="D244" s="22"/>
      <c r="E244" s="23"/>
      <c r="F244" s="24"/>
      <c r="G244" s="24"/>
      <c r="H244" s="24"/>
      <c r="I244" s="24"/>
      <c r="J244" s="24"/>
      <c r="K244" s="24"/>
      <c r="L244" s="24"/>
      <c r="M244" s="24"/>
      <c r="N244" s="24"/>
      <c r="O244" s="24"/>
      <c r="P244" s="24"/>
      <c r="Q244" s="24"/>
      <c r="R244" s="24"/>
      <c r="S244" s="24"/>
      <c r="T244" s="24"/>
    </row>
    <row r="245" spans="1:20" x14ac:dyDescent="0.25">
      <c r="A245" s="22"/>
      <c r="B245" s="22"/>
      <c r="C245" s="22"/>
      <c r="D245" s="22"/>
      <c r="E245" s="23"/>
      <c r="F245" s="24"/>
      <c r="G245" s="24"/>
      <c r="H245" s="24"/>
      <c r="I245" s="24"/>
      <c r="J245" s="24"/>
      <c r="K245" s="24"/>
      <c r="L245" s="24"/>
      <c r="M245" s="24"/>
      <c r="N245" s="24"/>
      <c r="O245" s="24"/>
      <c r="P245" s="24"/>
      <c r="Q245" s="24"/>
      <c r="R245" s="24"/>
      <c r="S245" s="24"/>
      <c r="T245" s="24"/>
    </row>
    <row r="246" spans="1:20" x14ac:dyDescent="0.25">
      <c r="A246" s="22"/>
      <c r="B246" s="22"/>
      <c r="C246" s="22"/>
      <c r="D246" s="22"/>
      <c r="E246" s="23"/>
      <c r="F246" s="24"/>
      <c r="G246" s="24"/>
      <c r="H246" s="24"/>
      <c r="I246" s="24"/>
      <c r="J246" s="24"/>
      <c r="K246" s="24"/>
      <c r="L246" s="24"/>
      <c r="M246" s="24"/>
      <c r="N246" s="24"/>
      <c r="O246" s="24"/>
      <c r="P246" s="24"/>
      <c r="Q246" s="24"/>
      <c r="R246" s="24"/>
      <c r="S246" s="24"/>
      <c r="T246" s="24"/>
    </row>
    <row r="247" spans="1:20" x14ac:dyDescent="0.25">
      <c r="A247" s="22"/>
      <c r="B247" s="22"/>
      <c r="C247" s="22"/>
      <c r="D247" s="22"/>
      <c r="E247" s="23"/>
      <c r="F247" s="24"/>
      <c r="G247" s="24"/>
      <c r="H247" s="24"/>
      <c r="I247" s="24"/>
      <c r="J247" s="24"/>
      <c r="K247" s="24"/>
      <c r="L247" s="24"/>
      <c r="M247" s="24"/>
      <c r="N247" s="24"/>
      <c r="O247" s="24"/>
      <c r="P247" s="24"/>
      <c r="Q247" s="24"/>
      <c r="R247" s="24"/>
      <c r="S247" s="24"/>
      <c r="T247" s="24"/>
    </row>
    <row r="248" spans="1:20" x14ac:dyDescent="0.25">
      <c r="A248" s="22"/>
      <c r="B248" s="22"/>
      <c r="C248" s="22"/>
      <c r="D248" s="22"/>
      <c r="E248" s="23"/>
      <c r="F248" s="24"/>
      <c r="G248" s="24"/>
      <c r="H248" s="24"/>
      <c r="I248" s="24"/>
      <c r="J248" s="24"/>
      <c r="K248" s="24"/>
      <c r="L248" s="24"/>
      <c r="M248" s="24"/>
      <c r="N248" s="24"/>
      <c r="O248" s="24"/>
      <c r="P248" s="24"/>
      <c r="Q248" s="24"/>
      <c r="R248" s="24"/>
      <c r="S248" s="24"/>
      <c r="T248" s="24"/>
    </row>
    <row r="249" spans="1:20" x14ac:dyDescent="0.25">
      <c r="A249" s="22"/>
      <c r="B249" s="22"/>
      <c r="C249" s="22"/>
      <c r="D249" s="22"/>
      <c r="E249" s="23"/>
      <c r="F249" s="24"/>
      <c r="G249" s="24"/>
      <c r="H249" s="24"/>
      <c r="I249" s="24"/>
      <c r="J249" s="24"/>
      <c r="K249" s="24"/>
      <c r="L249" s="24"/>
      <c r="M249" s="24"/>
      <c r="N249" s="24"/>
      <c r="O249" s="24"/>
      <c r="P249" s="24"/>
      <c r="Q249" s="24"/>
      <c r="R249" s="24"/>
      <c r="S249" s="24"/>
      <c r="T249" s="24"/>
    </row>
    <row r="250" spans="1:20" x14ac:dyDescent="0.25">
      <c r="A250" s="22"/>
      <c r="B250" s="22"/>
      <c r="C250" s="22"/>
      <c r="D250" s="22"/>
      <c r="E250" s="23"/>
      <c r="F250" s="24"/>
      <c r="G250" s="24"/>
      <c r="H250" s="24"/>
      <c r="I250" s="24"/>
      <c r="J250" s="24"/>
      <c r="K250" s="24"/>
      <c r="L250" s="24"/>
      <c r="M250" s="24"/>
      <c r="N250" s="24"/>
      <c r="O250" s="24"/>
      <c r="P250" s="24"/>
      <c r="Q250" s="24"/>
      <c r="R250" s="24"/>
      <c r="S250" s="24"/>
      <c r="T250" s="24"/>
    </row>
    <row r="251" spans="1:20" x14ac:dyDescent="0.25">
      <c r="A251" s="22"/>
      <c r="B251" s="22"/>
      <c r="C251" s="22"/>
      <c r="D251" s="22"/>
      <c r="E251" s="23"/>
      <c r="F251" s="24"/>
      <c r="G251" s="24"/>
      <c r="H251" s="24"/>
      <c r="I251" s="24"/>
      <c r="J251" s="24"/>
      <c r="K251" s="24"/>
      <c r="L251" s="24"/>
      <c r="M251" s="24"/>
      <c r="N251" s="24"/>
      <c r="O251" s="24"/>
      <c r="P251" s="24"/>
      <c r="Q251" s="24"/>
      <c r="R251" s="24"/>
      <c r="S251" s="24"/>
      <c r="T251" s="24"/>
    </row>
    <row r="252" spans="1:20" x14ac:dyDescent="0.25">
      <c r="A252" s="22"/>
      <c r="B252" s="22"/>
      <c r="C252" s="22"/>
      <c r="D252" s="22"/>
      <c r="E252" s="23"/>
      <c r="F252" s="24"/>
      <c r="G252" s="24"/>
      <c r="H252" s="24"/>
      <c r="I252" s="24"/>
      <c r="J252" s="24"/>
      <c r="K252" s="24"/>
      <c r="L252" s="24"/>
      <c r="M252" s="24"/>
      <c r="N252" s="24"/>
      <c r="O252" s="24"/>
      <c r="P252" s="24"/>
      <c r="Q252" s="24"/>
      <c r="R252" s="24"/>
      <c r="S252" s="24"/>
      <c r="T252" s="24"/>
    </row>
    <row r="253" spans="1:20" x14ac:dyDescent="0.25">
      <c r="A253" s="22"/>
      <c r="B253" s="22"/>
      <c r="C253" s="22"/>
      <c r="D253" s="22"/>
      <c r="E253" s="23"/>
      <c r="F253" s="24"/>
      <c r="G253" s="24"/>
      <c r="H253" s="24"/>
      <c r="I253" s="24"/>
      <c r="J253" s="24"/>
      <c r="K253" s="24"/>
      <c r="L253" s="24"/>
      <c r="M253" s="24"/>
      <c r="N253" s="24"/>
      <c r="O253" s="24"/>
      <c r="P253" s="24"/>
      <c r="Q253" s="24"/>
      <c r="R253" s="24"/>
      <c r="S253" s="24"/>
      <c r="T253" s="24"/>
    </row>
    <row r="254" spans="1:20" x14ac:dyDescent="0.25">
      <c r="A254" s="22"/>
      <c r="B254" s="22"/>
      <c r="C254" s="22"/>
      <c r="D254" s="22"/>
      <c r="E254" s="23"/>
      <c r="F254" s="24"/>
      <c r="G254" s="24"/>
      <c r="H254" s="24"/>
      <c r="I254" s="24"/>
      <c r="J254" s="24"/>
      <c r="K254" s="24"/>
      <c r="L254" s="24"/>
      <c r="M254" s="24"/>
      <c r="N254" s="24"/>
      <c r="O254" s="24"/>
      <c r="P254" s="24"/>
      <c r="Q254" s="24"/>
      <c r="R254" s="24"/>
      <c r="S254" s="24"/>
      <c r="T254" s="24"/>
    </row>
    <row r="255" spans="1:20" x14ac:dyDescent="0.25">
      <c r="A255" s="22"/>
      <c r="B255" s="22"/>
      <c r="C255" s="22"/>
      <c r="D255" s="22"/>
      <c r="E255" s="23"/>
      <c r="F255" s="24"/>
      <c r="G255" s="24"/>
      <c r="H255" s="24"/>
      <c r="I255" s="24"/>
      <c r="J255" s="24"/>
      <c r="K255" s="24"/>
      <c r="L255" s="24"/>
      <c r="M255" s="24"/>
      <c r="N255" s="24"/>
      <c r="O255" s="24"/>
      <c r="P255" s="24"/>
      <c r="Q255" s="24"/>
      <c r="R255" s="24"/>
      <c r="S255" s="24"/>
      <c r="T255" s="24"/>
    </row>
    <row r="256" spans="1:20" x14ac:dyDescent="0.25">
      <c r="A256" s="22"/>
      <c r="B256" s="22"/>
      <c r="C256" s="22"/>
      <c r="D256" s="22"/>
      <c r="E256" s="23"/>
      <c r="F256" s="24"/>
      <c r="G256" s="24"/>
      <c r="H256" s="24"/>
      <c r="I256" s="24"/>
      <c r="J256" s="24"/>
      <c r="K256" s="24"/>
      <c r="L256" s="24"/>
      <c r="M256" s="24"/>
      <c r="N256" s="24"/>
      <c r="O256" s="24"/>
      <c r="P256" s="24"/>
      <c r="Q256" s="24"/>
      <c r="R256" s="24"/>
      <c r="S256" s="24"/>
      <c r="T256" s="24"/>
    </row>
    <row r="257" spans="1:20" x14ac:dyDescent="0.25">
      <c r="A257" s="22"/>
      <c r="B257" s="22"/>
      <c r="C257" s="22"/>
      <c r="D257" s="22"/>
      <c r="E257" s="23"/>
      <c r="F257" s="24"/>
      <c r="G257" s="24"/>
      <c r="H257" s="24"/>
      <c r="I257" s="24"/>
      <c r="J257" s="24"/>
      <c r="K257" s="24"/>
      <c r="L257" s="24"/>
      <c r="M257" s="24"/>
      <c r="N257" s="24"/>
      <c r="O257" s="24"/>
      <c r="P257" s="24"/>
      <c r="Q257" s="24"/>
      <c r="R257" s="24"/>
      <c r="S257" s="24"/>
      <c r="T257" s="24"/>
    </row>
    <row r="258" spans="1:20" x14ac:dyDescent="0.25">
      <c r="A258" s="22"/>
      <c r="B258" s="22"/>
      <c r="C258" s="22"/>
      <c r="D258" s="22"/>
      <c r="E258" s="23"/>
      <c r="F258" s="24"/>
      <c r="G258" s="24"/>
      <c r="H258" s="24"/>
      <c r="I258" s="24"/>
      <c r="J258" s="24"/>
      <c r="K258" s="24"/>
      <c r="L258" s="24"/>
      <c r="M258" s="24"/>
      <c r="N258" s="24"/>
      <c r="O258" s="24"/>
      <c r="P258" s="24"/>
      <c r="Q258" s="24"/>
      <c r="R258" s="24"/>
      <c r="S258" s="24"/>
      <c r="T258" s="24"/>
    </row>
    <row r="259" spans="1:20" x14ac:dyDescent="0.25">
      <c r="A259" s="22"/>
      <c r="B259" s="22"/>
      <c r="C259" s="22"/>
      <c r="D259" s="22"/>
      <c r="E259" s="23"/>
      <c r="F259" s="24"/>
      <c r="G259" s="24"/>
      <c r="H259" s="24"/>
      <c r="I259" s="24"/>
      <c r="J259" s="24"/>
      <c r="K259" s="24"/>
      <c r="L259" s="24"/>
      <c r="M259" s="24"/>
      <c r="N259" s="24"/>
      <c r="O259" s="24"/>
      <c r="P259" s="24"/>
      <c r="Q259" s="24"/>
      <c r="R259" s="24"/>
      <c r="S259" s="24"/>
      <c r="T259" s="24"/>
    </row>
    <row r="260" spans="1:20" x14ac:dyDescent="0.25">
      <c r="A260" s="22"/>
      <c r="B260" s="22"/>
      <c r="C260" s="22"/>
      <c r="D260" s="22"/>
      <c r="E260" s="23"/>
      <c r="F260" s="24"/>
      <c r="G260" s="24"/>
      <c r="H260" s="24"/>
      <c r="I260" s="24"/>
      <c r="J260" s="24"/>
      <c r="K260" s="24"/>
      <c r="L260" s="24"/>
      <c r="M260" s="24"/>
      <c r="N260" s="24"/>
      <c r="O260" s="24"/>
      <c r="P260" s="24"/>
      <c r="Q260" s="24"/>
      <c r="R260" s="24"/>
      <c r="S260" s="24"/>
      <c r="T260" s="24"/>
    </row>
    <row r="261" spans="1:20" x14ac:dyDescent="0.25">
      <c r="A261" s="22"/>
      <c r="B261" s="22"/>
      <c r="C261" s="22"/>
      <c r="D261" s="22"/>
      <c r="E261" s="23"/>
      <c r="F261" s="24"/>
      <c r="G261" s="24"/>
      <c r="H261" s="24"/>
      <c r="I261" s="24"/>
      <c r="J261" s="24"/>
      <c r="K261" s="24"/>
      <c r="L261" s="24"/>
      <c r="M261" s="24"/>
      <c r="N261" s="24"/>
      <c r="O261" s="24"/>
      <c r="P261" s="24"/>
      <c r="Q261" s="24"/>
      <c r="R261" s="24"/>
      <c r="S261" s="24"/>
      <c r="T261" s="24"/>
    </row>
    <row r="262" spans="1:20" x14ac:dyDescent="0.25">
      <c r="A262" s="22"/>
      <c r="B262" s="22"/>
      <c r="C262" s="22"/>
      <c r="D262" s="22"/>
      <c r="E262" s="23"/>
      <c r="F262" s="24"/>
      <c r="G262" s="24"/>
      <c r="H262" s="24"/>
      <c r="I262" s="24"/>
      <c r="J262" s="24"/>
      <c r="K262" s="24"/>
      <c r="L262" s="24"/>
      <c r="M262" s="24"/>
      <c r="N262" s="24"/>
      <c r="O262" s="24"/>
      <c r="P262" s="24"/>
      <c r="Q262" s="24"/>
      <c r="R262" s="24"/>
      <c r="S262" s="24"/>
      <c r="T262" s="24"/>
    </row>
    <row r="263" spans="1:20" x14ac:dyDescent="0.25">
      <c r="A263" s="22"/>
      <c r="B263" s="22"/>
      <c r="C263" s="22"/>
      <c r="D263" s="22"/>
      <c r="E263" s="23"/>
      <c r="F263" s="24"/>
      <c r="G263" s="24"/>
      <c r="H263" s="24"/>
      <c r="I263" s="24"/>
      <c r="J263" s="24"/>
      <c r="K263" s="24"/>
      <c r="L263" s="24"/>
      <c r="M263" s="24"/>
      <c r="N263" s="24"/>
      <c r="O263" s="24"/>
      <c r="P263" s="24"/>
      <c r="Q263" s="24"/>
      <c r="R263" s="24"/>
      <c r="S263" s="24"/>
      <c r="T263" s="24"/>
    </row>
    <row r="264" spans="1:20" x14ac:dyDescent="0.25">
      <c r="A264" s="22"/>
      <c r="B264" s="22"/>
      <c r="C264" s="22"/>
      <c r="D264" s="22"/>
      <c r="E264" s="23"/>
      <c r="F264" s="24"/>
      <c r="G264" s="24"/>
      <c r="H264" s="24"/>
      <c r="I264" s="24"/>
      <c r="J264" s="24"/>
      <c r="K264" s="24"/>
      <c r="L264" s="24"/>
      <c r="M264" s="24"/>
      <c r="N264" s="24"/>
      <c r="O264" s="24"/>
      <c r="P264" s="24"/>
      <c r="Q264" s="24"/>
      <c r="R264" s="24"/>
      <c r="S264" s="24"/>
      <c r="T264" s="24"/>
    </row>
    <row r="265" spans="1:20" x14ac:dyDescent="0.25">
      <c r="A265" s="22"/>
      <c r="B265" s="22"/>
      <c r="C265" s="22"/>
      <c r="D265" s="22"/>
      <c r="E265" s="23"/>
      <c r="F265" s="24"/>
      <c r="G265" s="24"/>
      <c r="H265" s="24"/>
      <c r="I265" s="24"/>
      <c r="J265" s="24"/>
      <c r="K265" s="24"/>
      <c r="L265" s="24"/>
      <c r="M265" s="24"/>
      <c r="N265" s="24"/>
      <c r="O265" s="24"/>
      <c r="P265" s="24"/>
      <c r="Q265" s="24"/>
      <c r="R265" s="24"/>
      <c r="S265" s="24"/>
      <c r="T265" s="24"/>
    </row>
    <row r="266" spans="1:20" x14ac:dyDescent="0.25">
      <c r="A266" s="22"/>
      <c r="B266" s="22"/>
      <c r="C266" s="22"/>
      <c r="D266" s="22"/>
      <c r="E266" s="23"/>
      <c r="F266" s="24"/>
      <c r="G266" s="24"/>
      <c r="H266" s="24"/>
      <c r="I266" s="24"/>
      <c r="J266" s="24"/>
      <c r="K266" s="24"/>
      <c r="L266" s="24"/>
      <c r="M266" s="24"/>
      <c r="N266" s="24"/>
      <c r="O266" s="24"/>
      <c r="P266" s="24"/>
      <c r="Q266" s="24"/>
      <c r="R266" s="24"/>
      <c r="S266" s="24"/>
      <c r="T266" s="24"/>
    </row>
    <row r="268" spans="1:20" x14ac:dyDescent="0.25">
      <c r="A268" s="22"/>
      <c r="B268" s="22"/>
      <c r="C268" s="22"/>
      <c r="D268" s="22"/>
      <c r="E268" s="23"/>
      <c r="F268" s="24"/>
      <c r="G268" s="24"/>
      <c r="H268" s="24"/>
      <c r="I268" s="24"/>
      <c r="J268" s="24"/>
      <c r="K268" s="24"/>
      <c r="L268" s="24"/>
      <c r="M268" s="24"/>
      <c r="N268" s="24"/>
      <c r="O268" s="24"/>
      <c r="P268" s="24"/>
      <c r="Q268" s="24"/>
      <c r="R268" s="24"/>
      <c r="S268" s="24"/>
      <c r="T268" s="24"/>
    </row>
    <row r="269" spans="1:20" x14ac:dyDescent="0.25">
      <c r="A269" s="22"/>
      <c r="B269" s="22"/>
      <c r="C269" s="22"/>
      <c r="D269" s="22"/>
      <c r="E269" s="23"/>
      <c r="F269" s="24"/>
      <c r="G269" s="24"/>
      <c r="H269" s="24"/>
      <c r="I269" s="24"/>
      <c r="J269" s="24"/>
      <c r="K269" s="24"/>
      <c r="L269" s="24"/>
      <c r="M269" s="24"/>
      <c r="N269" s="24"/>
      <c r="O269" s="24"/>
      <c r="P269" s="24"/>
      <c r="Q269" s="24"/>
      <c r="R269" s="24"/>
      <c r="S269" s="24"/>
      <c r="T269" s="24"/>
    </row>
    <row r="270" spans="1:20" x14ac:dyDescent="0.25">
      <c r="A270" s="22"/>
      <c r="B270" s="22"/>
      <c r="C270" s="22"/>
      <c r="D270" s="22"/>
      <c r="E270" s="23"/>
      <c r="F270" s="24"/>
      <c r="G270" s="24"/>
      <c r="H270" s="24"/>
      <c r="I270" s="24"/>
      <c r="J270" s="24"/>
      <c r="K270" s="24"/>
      <c r="L270" s="24"/>
      <c r="M270" s="24"/>
      <c r="N270" s="24"/>
      <c r="O270" s="24"/>
      <c r="P270" s="24"/>
      <c r="Q270" s="24"/>
      <c r="R270" s="24"/>
      <c r="S270" s="24"/>
      <c r="T270" s="24"/>
    </row>
    <row r="271" spans="1:20" x14ac:dyDescent="0.25">
      <c r="A271" s="22"/>
      <c r="B271" s="22"/>
      <c r="C271" s="22"/>
      <c r="D271" s="22"/>
      <c r="E271" s="23"/>
      <c r="F271" s="24"/>
      <c r="G271" s="24"/>
      <c r="H271" s="24"/>
      <c r="I271" s="24"/>
      <c r="J271" s="24"/>
      <c r="K271" s="24"/>
      <c r="L271" s="24"/>
      <c r="M271" s="24"/>
      <c r="N271" s="24"/>
      <c r="O271" s="24"/>
      <c r="P271" s="24"/>
      <c r="Q271" s="24"/>
      <c r="R271" s="24"/>
      <c r="S271" s="24"/>
      <c r="T271" s="24"/>
    </row>
    <row r="272" spans="1:20" x14ac:dyDescent="0.25">
      <c r="A272" s="22"/>
      <c r="B272" s="22"/>
      <c r="C272" s="22"/>
      <c r="D272" s="22"/>
      <c r="E272" s="23"/>
      <c r="F272" s="24"/>
      <c r="G272" s="24"/>
      <c r="H272" s="24"/>
      <c r="I272" s="24"/>
      <c r="J272" s="24"/>
      <c r="K272" s="24"/>
      <c r="L272" s="24"/>
      <c r="M272" s="24"/>
      <c r="N272" s="24"/>
      <c r="O272" s="24"/>
      <c r="P272" s="24"/>
      <c r="Q272" s="24"/>
      <c r="R272" s="24"/>
      <c r="S272" s="24"/>
      <c r="T272" s="24"/>
    </row>
    <row r="273" spans="1:20" x14ac:dyDescent="0.25">
      <c r="A273" s="22"/>
      <c r="B273" s="22"/>
      <c r="C273" s="22"/>
      <c r="D273" s="22"/>
      <c r="E273" s="23"/>
      <c r="F273" s="24"/>
      <c r="G273" s="24"/>
      <c r="H273" s="24"/>
      <c r="I273" s="24"/>
      <c r="J273" s="24"/>
      <c r="K273" s="24"/>
      <c r="L273" s="24"/>
      <c r="M273" s="24"/>
      <c r="N273" s="24"/>
      <c r="O273" s="24"/>
      <c r="P273" s="24"/>
      <c r="Q273" s="24"/>
      <c r="R273" s="24"/>
      <c r="S273" s="24"/>
      <c r="T273" s="24"/>
    </row>
    <row r="274" spans="1:20" x14ac:dyDescent="0.25">
      <c r="A274" s="22"/>
      <c r="B274" s="22"/>
      <c r="C274" s="22"/>
      <c r="D274" s="22"/>
      <c r="E274" s="23"/>
      <c r="F274" s="24"/>
      <c r="G274" s="24"/>
      <c r="H274" s="24"/>
      <c r="I274" s="24"/>
      <c r="J274" s="24"/>
      <c r="K274" s="24"/>
      <c r="L274" s="24"/>
      <c r="M274" s="24"/>
      <c r="N274" s="24"/>
      <c r="O274" s="24"/>
      <c r="P274" s="24"/>
      <c r="Q274" s="24"/>
      <c r="R274" s="24"/>
      <c r="S274" s="24"/>
      <c r="T274" s="24"/>
    </row>
    <row r="276" spans="1:20" x14ac:dyDescent="0.25">
      <c r="A276" s="22"/>
      <c r="B276" s="22"/>
      <c r="C276" s="22"/>
      <c r="D276" s="22"/>
      <c r="E276" s="23"/>
      <c r="F276" s="24"/>
      <c r="G276" s="24"/>
      <c r="H276" s="24"/>
      <c r="I276" s="24"/>
      <c r="J276" s="24"/>
      <c r="K276" s="24"/>
      <c r="L276" s="24"/>
      <c r="M276" s="24"/>
      <c r="N276" s="24"/>
      <c r="O276" s="24"/>
      <c r="P276" s="24"/>
      <c r="Q276" s="24"/>
      <c r="R276" s="24"/>
      <c r="S276" s="24"/>
      <c r="T276" s="24"/>
    </row>
    <row r="277" spans="1:20" x14ac:dyDescent="0.25">
      <c r="A277" s="22"/>
      <c r="B277" s="22"/>
      <c r="C277" s="22"/>
      <c r="D277" s="22"/>
      <c r="E277" s="23"/>
      <c r="F277" s="24"/>
      <c r="G277" s="24"/>
      <c r="H277" s="24"/>
      <c r="I277" s="24"/>
      <c r="J277" s="24"/>
      <c r="K277" s="24"/>
      <c r="L277" s="24"/>
      <c r="M277" s="24"/>
      <c r="N277" s="24"/>
      <c r="O277" s="24"/>
      <c r="P277" s="24"/>
      <c r="Q277" s="24"/>
      <c r="R277" s="24"/>
      <c r="S277" s="24"/>
      <c r="T277" s="24"/>
    </row>
    <row r="278" spans="1:20" x14ac:dyDescent="0.25">
      <c r="A278" s="22"/>
      <c r="B278" s="22"/>
      <c r="C278" s="22"/>
      <c r="D278" s="22"/>
      <c r="E278" s="23"/>
      <c r="F278" s="24"/>
      <c r="G278" s="24"/>
      <c r="H278" s="24"/>
      <c r="I278" s="24"/>
      <c r="J278" s="24"/>
      <c r="K278" s="24"/>
      <c r="L278" s="24"/>
      <c r="M278" s="24"/>
      <c r="N278" s="24"/>
      <c r="O278" s="24"/>
      <c r="P278" s="24"/>
      <c r="Q278" s="24"/>
      <c r="R278" s="24"/>
      <c r="S278" s="24"/>
      <c r="T278" s="24"/>
    </row>
    <row r="279" spans="1:20" x14ac:dyDescent="0.25">
      <c r="A279" s="22"/>
      <c r="B279" s="22"/>
      <c r="C279" s="22"/>
      <c r="D279" s="22"/>
      <c r="E279" s="23"/>
      <c r="F279" s="24"/>
      <c r="G279" s="24"/>
      <c r="H279" s="24"/>
      <c r="I279" s="24"/>
      <c r="J279" s="24"/>
      <c r="K279" s="24"/>
      <c r="L279" s="24"/>
      <c r="M279" s="24"/>
      <c r="N279" s="24"/>
      <c r="O279" s="24"/>
      <c r="P279" s="24"/>
      <c r="Q279" s="24"/>
      <c r="R279" s="24"/>
      <c r="S279" s="24"/>
      <c r="T279" s="24"/>
    </row>
    <row r="280" spans="1:20" x14ac:dyDescent="0.25">
      <c r="A280" s="22"/>
      <c r="B280" s="22"/>
      <c r="C280" s="22"/>
      <c r="D280" s="22"/>
      <c r="E280" s="23"/>
      <c r="F280" s="24"/>
      <c r="G280" s="24"/>
      <c r="H280" s="24"/>
      <c r="I280" s="24"/>
      <c r="J280" s="24"/>
      <c r="K280" s="24"/>
      <c r="L280" s="24"/>
      <c r="M280" s="24"/>
      <c r="N280" s="24"/>
      <c r="O280" s="24"/>
      <c r="P280" s="24"/>
      <c r="Q280" s="24"/>
      <c r="R280" s="24"/>
      <c r="S280" s="24"/>
      <c r="T280" s="24"/>
    </row>
    <row r="281" spans="1:20" x14ac:dyDescent="0.25">
      <c r="A281" s="22"/>
      <c r="B281" s="22"/>
      <c r="C281" s="22"/>
      <c r="D281" s="22"/>
      <c r="E281" s="23"/>
      <c r="F281" s="24"/>
      <c r="G281" s="24"/>
      <c r="H281" s="24"/>
      <c r="I281" s="24"/>
      <c r="J281" s="24"/>
      <c r="K281" s="24"/>
      <c r="L281" s="24"/>
      <c r="M281" s="24"/>
      <c r="N281" s="24"/>
      <c r="O281" s="24"/>
      <c r="P281" s="24"/>
      <c r="Q281" s="24"/>
      <c r="R281" s="24"/>
      <c r="S281" s="24"/>
      <c r="T281" s="24"/>
    </row>
    <row r="282" spans="1:20" x14ac:dyDescent="0.25">
      <c r="A282" s="22"/>
      <c r="B282" s="22"/>
      <c r="C282" s="22"/>
      <c r="D282" s="22"/>
      <c r="E282" s="23"/>
      <c r="F282" s="24"/>
      <c r="G282" s="24"/>
      <c r="H282" s="24"/>
      <c r="I282" s="24"/>
      <c r="J282" s="24"/>
      <c r="K282" s="24"/>
      <c r="L282" s="24"/>
      <c r="M282" s="24"/>
      <c r="N282" s="24"/>
      <c r="O282" s="24"/>
      <c r="P282" s="24"/>
      <c r="Q282" s="24"/>
      <c r="R282" s="24"/>
      <c r="S282" s="24"/>
      <c r="T282" s="24"/>
    </row>
    <row r="284" spans="1:20" x14ac:dyDescent="0.25">
      <c r="A284" s="22"/>
      <c r="B284" s="22"/>
      <c r="C284" s="22"/>
      <c r="D284" s="22"/>
      <c r="E284" s="23"/>
      <c r="F284" s="24"/>
      <c r="G284" s="24"/>
      <c r="H284" s="24"/>
      <c r="I284" s="24"/>
      <c r="J284" s="24"/>
      <c r="K284" s="24"/>
      <c r="L284" s="24"/>
      <c r="M284" s="24"/>
      <c r="N284" s="24"/>
      <c r="O284" s="24"/>
      <c r="P284" s="24"/>
      <c r="Q284" s="24"/>
      <c r="R284" s="24"/>
      <c r="S284" s="24"/>
      <c r="T284" s="24"/>
    </row>
    <row r="285" spans="1:20" x14ac:dyDescent="0.25">
      <c r="A285" s="22"/>
      <c r="B285" s="22"/>
      <c r="C285" s="22"/>
      <c r="D285" s="22"/>
      <c r="E285" s="23"/>
      <c r="F285" s="24"/>
      <c r="G285" s="24"/>
      <c r="H285" s="24"/>
      <c r="I285" s="24"/>
      <c r="J285" s="24"/>
      <c r="K285" s="24"/>
      <c r="L285" s="24"/>
      <c r="M285" s="24"/>
      <c r="N285" s="24"/>
      <c r="O285" s="24"/>
      <c r="P285" s="24"/>
      <c r="Q285" s="24"/>
      <c r="R285" s="24"/>
      <c r="S285" s="24"/>
      <c r="T285" s="24"/>
    </row>
    <row r="286" spans="1:20" x14ac:dyDescent="0.25">
      <c r="A286" s="22"/>
      <c r="B286" s="22"/>
      <c r="C286" s="22"/>
      <c r="D286" s="22"/>
      <c r="E286" s="23"/>
      <c r="F286" s="24"/>
      <c r="G286" s="24"/>
      <c r="H286" s="24"/>
      <c r="I286" s="24"/>
      <c r="J286" s="24"/>
      <c r="K286" s="24"/>
      <c r="L286" s="24"/>
      <c r="M286" s="24"/>
      <c r="N286" s="24"/>
      <c r="O286" s="24"/>
      <c r="P286" s="24"/>
      <c r="Q286" s="24"/>
      <c r="R286" s="24"/>
      <c r="S286" s="24"/>
      <c r="T286" s="24"/>
    </row>
    <row r="287" spans="1:20" x14ac:dyDescent="0.25">
      <c r="A287" s="22"/>
      <c r="B287" s="22"/>
      <c r="C287" s="22"/>
      <c r="D287" s="22"/>
      <c r="E287" s="23"/>
      <c r="F287" s="24"/>
      <c r="G287" s="24"/>
      <c r="H287" s="24"/>
      <c r="I287" s="24"/>
      <c r="J287" s="24"/>
      <c r="K287" s="24"/>
      <c r="L287" s="24"/>
      <c r="M287" s="24"/>
      <c r="N287" s="24"/>
      <c r="O287" s="24"/>
      <c r="P287" s="24"/>
      <c r="Q287" s="24"/>
      <c r="R287" s="24"/>
      <c r="S287" s="24"/>
      <c r="T287" s="24"/>
    </row>
    <row r="288" spans="1:20" x14ac:dyDescent="0.25">
      <c r="A288" s="22"/>
      <c r="B288" s="22"/>
      <c r="C288" s="22"/>
      <c r="D288" s="22"/>
      <c r="E288" s="23"/>
      <c r="F288" s="24"/>
      <c r="G288" s="24"/>
      <c r="H288" s="24"/>
      <c r="I288" s="24"/>
      <c r="J288" s="24"/>
      <c r="K288" s="24"/>
      <c r="L288" s="24"/>
      <c r="M288" s="24"/>
      <c r="N288" s="24"/>
      <c r="O288" s="24"/>
      <c r="P288" s="24"/>
      <c r="Q288" s="24"/>
      <c r="R288" s="24"/>
      <c r="S288" s="24"/>
      <c r="T288" s="24"/>
    </row>
    <row r="290" spans="1:20" x14ac:dyDescent="0.25">
      <c r="A290" s="22"/>
      <c r="B290" s="22"/>
      <c r="C290" s="22"/>
      <c r="D290" s="22"/>
      <c r="E290" s="23"/>
      <c r="F290" s="24"/>
      <c r="G290" s="24"/>
      <c r="H290" s="24"/>
      <c r="I290" s="24"/>
      <c r="J290" s="24"/>
      <c r="K290" s="24"/>
      <c r="L290" s="24"/>
      <c r="M290" s="24"/>
      <c r="N290" s="24"/>
      <c r="O290" s="24"/>
      <c r="P290" s="24"/>
      <c r="Q290" s="24"/>
      <c r="R290" s="24"/>
      <c r="S290" s="24"/>
      <c r="T290" s="24"/>
    </row>
    <row r="291" spans="1:20" x14ac:dyDescent="0.25">
      <c r="A291" s="22"/>
      <c r="B291" s="22"/>
      <c r="C291" s="22"/>
      <c r="D291" s="22"/>
      <c r="E291" s="23"/>
      <c r="F291" s="24"/>
      <c r="G291" s="24"/>
      <c r="H291" s="24"/>
      <c r="I291" s="24"/>
      <c r="J291" s="24"/>
      <c r="K291" s="24"/>
      <c r="L291" s="24"/>
      <c r="M291" s="24"/>
      <c r="N291" s="24"/>
      <c r="O291" s="24"/>
      <c r="P291" s="24"/>
      <c r="Q291" s="24"/>
      <c r="R291" s="24"/>
      <c r="S291" s="24"/>
      <c r="T291" s="24"/>
    </row>
    <row r="292" spans="1:20" x14ac:dyDescent="0.25">
      <c r="A292" s="22"/>
      <c r="B292" s="22"/>
      <c r="C292" s="22"/>
      <c r="D292" s="22"/>
      <c r="E292" s="23"/>
      <c r="F292" s="24"/>
      <c r="G292" s="24"/>
      <c r="H292" s="24"/>
      <c r="I292" s="24"/>
      <c r="J292" s="24"/>
      <c r="K292" s="24"/>
      <c r="L292" s="24"/>
      <c r="M292" s="24"/>
      <c r="N292" s="24"/>
      <c r="O292" s="24"/>
      <c r="P292" s="24"/>
      <c r="Q292" s="24"/>
      <c r="R292" s="24"/>
      <c r="S292" s="24"/>
      <c r="T292" s="24"/>
    </row>
    <row r="293" spans="1:20" x14ac:dyDescent="0.25">
      <c r="A293" s="22"/>
      <c r="B293" s="22"/>
      <c r="C293" s="22"/>
      <c r="D293" s="22"/>
      <c r="E293" s="23"/>
      <c r="F293" s="24"/>
      <c r="G293" s="24"/>
      <c r="H293" s="24"/>
      <c r="I293" s="24"/>
      <c r="J293" s="24"/>
      <c r="K293" s="24"/>
      <c r="L293" s="24"/>
      <c r="M293" s="24"/>
      <c r="N293" s="24"/>
      <c r="O293" s="24"/>
      <c r="P293" s="24"/>
      <c r="Q293" s="24"/>
      <c r="R293" s="24"/>
      <c r="S293" s="24"/>
      <c r="T293" s="24"/>
    </row>
    <row r="294" spans="1:20" x14ac:dyDescent="0.25">
      <c r="A294" s="22"/>
      <c r="B294" s="22"/>
      <c r="C294" s="22"/>
      <c r="D294" s="22"/>
      <c r="E294" s="23"/>
      <c r="F294" s="24"/>
      <c r="G294" s="24"/>
      <c r="H294" s="24"/>
      <c r="I294" s="24"/>
      <c r="J294" s="24"/>
      <c r="K294" s="24"/>
      <c r="L294" s="24"/>
      <c r="M294" s="24"/>
      <c r="N294" s="24"/>
      <c r="O294" s="24"/>
      <c r="P294" s="24"/>
      <c r="Q294" s="24"/>
      <c r="R294" s="24"/>
      <c r="S294" s="24"/>
      <c r="T294" s="24"/>
    </row>
    <row r="295" spans="1:20" x14ac:dyDescent="0.25">
      <c r="A295" s="22"/>
      <c r="B295" s="22"/>
      <c r="C295" s="22"/>
      <c r="D295" s="22"/>
      <c r="E295" s="23"/>
      <c r="F295" s="24"/>
      <c r="G295" s="24"/>
      <c r="H295" s="24"/>
      <c r="I295" s="24"/>
      <c r="J295" s="24"/>
      <c r="K295" s="24"/>
      <c r="L295" s="24"/>
      <c r="M295" s="24"/>
      <c r="N295" s="24"/>
      <c r="O295" s="24"/>
      <c r="P295" s="24"/>
      <c r="Q295" s="24"/>
      <c r="R295" s="24"/>
      <c r="S295" s="24"/>
      <c r="T295" s="24"/>
    </row>
    <row r="296" spans="1:20" x14ac:dyDescent="0.25">
      <c r="A296" s="22"/>
      <c r="B296" s="22"/>
      <c r="C296" s="22"/>
      <c r="D296" s="22"/>
      <c r="E296" s="23"/>
      <c r="F296" s="24"/>
      <c r="G296" s="24"/>
      <c r="H296" s="24"/>
      <c r="I296" s="24"/>
      <c r="J296" s="24"/>
      <c r="K296" s="24"/>
      <c r="L296" s="24"/>
      <c r="M296" s="24"/>
      <c r="N296" s="24"/>
      <c r="O296" s="24"/>
      <c r="P296" s="24"/>
      <c r="Q296" s="24"/>
      <c r="R296" s="24"/>
      <c r="S296" s="24"/>
      <c r="T296" s="24"/>
    </row>
    <row r="297" spans="1:20" x14ac:dyDescent="0.25">
      <c r="A297" s="22"/>
      <c r="B297" s="22"/>
      <c r="C297" s="22"/>
      <c r="D297" s="22"/>
      <c r="E297" s="23"/>
      <c r="F297" s="24"/>
      <c r="G297" s="24"/>
      <c r="H297" s="24"/>
      <c r="I297" s="24"/>
      <c r="J297" s="24"/>
      <c r="K297" s="24"/>
      <c r="L297" s="24"/>
      <c r="M297" s="24"/>
      <c r="N297" s="24"/>
      <c r="O297" s="24"/>
      <c r="P297" s="24"/>
      <c r="Q297" s="24"/>
      <c r="R297" s="24"/>
      <c r="S297" s="24"/>
      <c r="T297" s="24"/>
    </row>
    <row r="298" spans="1:20" x14ac:dyDescent="0.25">
      <c r="A298" s="22"/>
      <c r="B298" s="22"/>
      <c r="C298" s="22"/>
      <c r="D298" s="22"/>
      <c r="E298" s="23"/>
      <c r="F298" s="24"/>
      <c r="G298" s="24"/>
      <c r="H298" s="24"/>
      <c r="I298" s="24"/>
      <c r="J298" s="24"/>
      <c r="K298" s="24"/>
      <c r="L298" s="24"/>
      <c r="M298" s="24"/>
      <c r="N298" s="24"/>
      <c r="O298" s="24"/>
      <c r="P298" s="24"/>
      <c r="Q298" s="24"/>
      <c r="R298" s="24"/>
      <c r="S298" s="24"/>
      <c r="T298" s="24"/>
    </row>
    <row r="300" spans="1:20" x14ac:dyDescent="0.25">
      <c r="A300" s="22"/>
      <c r="B300" s="22"/>
      <c r="C300" s="22"/>
      <c r="D300" s="22"/>
      <c r="E300" s="23"/>
      <c r="F300" s="24"/>
      <c r="G300" s="24"/>
      <c r="H300" s="24"/>
      <c r="I300" s="24"/>
      <c r="J300" s="24"/>
      <c r="K300" s="24"/>
      <c r="L300" s="24"/>
      <c r="M300" s="24"/>
      <c r="N300" s="24"/>
      <c r="O300" s="24"/>
      <c r="P300" s="24"/>
      <c r="Q300" s="24"/>
      <c r="R300" s="24"/>
      <c r="S300" s="24"/>
      <c r="T300" s="24"/>
    </row>
    <row r="301" spans="1:20" x14ac:dyDescent="0.25">
      <c r="A301" s="22"/>
      <c r="B301" s="22"/>
      <c r="C301" s="22"/>
      <c r="D301" s="22"/>
      <c r="E301" s="23"/>
      <c r="F301" s="24"/>
      <c r="G301" s="24"/>
      <c r="H301" s="24"/>
      <c r="I301" s="24"/>
      <c r="J301" s="24"/>
      <c r="K301" s="24"/>
      <c r="L301" s="24"/>
      <c r="M301" s="24"/>
      <c r="N301" s="24"/>
      <c r="O301" s="24"/>
      <c r="P301" s="24"/>
      <c r="Q301" s="24"/>
      <c r="R301" s="24"/>
      <c r="S301" s="24"/>
      <c r="T301" s="24"/>
    </row>
    <row r="302" spans="1:20" x14ac:dyDescent="0.25">
      <c r="A302" s="22"/>
      <c r="B302" s="22"/>
      <c r="C302" s="22"/>
      <c r="D302" s="22"/>
      <c r="E302" s="23"/>
      <c r="F302" s="24"/>
      <c r="G302" s="24"/>
      <c r="H302" s="24"/>
      <c r="I302" s="24"/>
      <c r="J302" s="24"/>
      <c r="K302" s="24"/>
      <c r="L302" s="24"/>
      <c r="M302" s="24"/>
      <c r="N302" s="24"/>
      <c r="O302" s="24"/>
      <c r="P302" s="24"/>
      <c r="Q302" s="24"/>
      <c r="R302" s="24"/>
      <c r="S302" s="24"/>
      <c r="T302" s="24"/>
    </row>
    <row r="303" spans="1:20" x14ac:dyDescent="0.25">
      <c r="A303" s="22"/>
      <c r="B303" s="22"/>
      <c r="C303" s="22"/>
      <c r="D303" s="22"/>
      <c r="E303" s="23"/>
      <c r="F303" s="24"/>
      <c r="G303" s="24"/>
      <c r="H303" s="24"/>
      <c r="I303" s="24"/>
      <c r="J303" s="24"/>
      <c r="K303" s="24"/>
      <c r="L303" s="24"/>
      <c r="M303" s="24"/>
      <c r="N303" s="24"/>
      <c r="O303" s="24"/>
      <c r="P303" s="24"/>
      <c r="Q303" s="24"/>
      <c r="R303" s="24"/>
      <c r="S303" s="24"/>
      <c r="T303" s="24"/>
    </row>
  </sheetData>
  <phoneticPr fontId="0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7"/>
  <sheetViews>
    <sheetView zoomScale="75" workbookViewId="0">
      <selection activeCell="A10" sqref="A10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0.88671875" bestFit="1" customWidth="1"/>
    <col min="5" max="5" width="6.88671875" bestFit="1" customWidth="1"/>
    <col min="6" max="6" width="8.88671875" bestFit="1" customWidth="1"/>
    <col min="7" max="7" width="10.88671875" bestFit="1" customWidth="1"/>
    <col min="8" max="8" width="6.88671875" bestFit="1" customWidth="1"/>
    <col min="9" max="9" width="8.88671875" bestFit="1" customWidth="1"/>
    <col min="10" max="10" width="2.6640625" customWidth="1"/>
    <col min="11" max="11" width="8.109375" bestFit="1" customWidth="1"/>
  </cols>
  <sheetData>
    <row r="1" spans="1:11" x14ac:dyDescent="0.2">
      <c r="A1" s="3" t="s">
        <v>5</v>
      </c>
      <c r="B1" s="4"/>
      <c r="C1" s="4"/>
      <c r="D1" s="4"/>
      <c r="E1" s="4"/>
      <c r="F1" s="4"/>
      <c r="G1" s="4"/>
      <c r="H1" s="4"/>
      <c r="I1" s="4"/>
      <c r="J1" s="4"/>
    </row>
    <row r="2" spans="1:11" x14ac:dyDescent="0.2">
      <c r="A2" s="4"/>
      <c r="B2" s="4"/>
      <c r="C2" s="4"/>
      <c r="D2" s="4"/>
      <c r="E2" s="4"/>
      <c r="F2" s="3"/>
      <c r="G2" s="4"/>
      <c r="H2" s="4"/>
      <c r="I2" s="4"/>
      <c r="J2" s="4"/>
      <c r="K2" s="2" t="s">
        <v>42</v>
      </c>
    </row>
    <row r="3" spans="1:11" x14ac:dyDescent="0.2">
      <c r="A3" s="4"/>
      <c r="B3" s="4"/>
      <c r="C3" s="4"/>
      <c r="D3" s="4"/>
      <c r="E3" s="4"/>
      <c r="F3" s="3"/>
      <c r="G3" s="4"/>
      <c r="H3" s="4"/>
      <c r="I3" s="4"/>
      <c r="J3" s="4"/>
      <c r="K3">
        <v>282</v>
      </c>
    </row>
    <row r="4" spans="1:11" x14ac:dyDescent="0.2">
      <c r="A4" s="3" t="s">
        <v>43</v>
      </c>
      <c r="B4" s="4"/>
      <c r="C4" s="4"/>
      <c r="D4" s="5"/>
      <c r="E4" s="4"/>
      <c r="F4" s="4"/>
      <c r="G4" s="4"/>
      <c r="H4" s="4"/>
      <c r="I4" s="4"/>
      <c r="J4" s="4"/>
    </row>
    <row r="5" spans="1:11" x14ac:dyDescent="0.2">
      <c r="A5" s="3" t="s">
        <v>45</v>
      </c>
      <c r="B5" s="4"/>
      <c r="C5" s="4"/>
      <c r="D5" s="4"/>
      <c r="E5" s="4"/>
      <c r="F5" s="4"/>
      <c r="G5" s="4"/>
      <c r="H5" s="4"/>
      <c r="I5" s="4"/>
      <c r="J5" s="4"/>
    </row>
    <row r="7" spans="1:11" x14ac:dyDescent="0.2">
      <c r="E7" s="21">
        <f>ROUND(+Pharmacy!D5,0)</f>
        <v>2012</v>
      </c>
      <c r="F7" s="2">
        <f>+E7</f>
        <v>2012</v>
      </c>
      <c r="G7" s="2"/>
      <c r="H7" s="1">
        <f>+F7+1</f>
        <v>2013</v>
      </c>
      <c r="I7" s="2">
        <f>+H7</f>
        <v>2013</v>
      </c>
    </row>
    <row r="8" spans="1:11" x14ac:dyDescent="0.2">
      <c r="A8" s="2"/>
      <c r="B8" s="2"/>
      <c r="C8" s="2"/>
      <c r="D8" s="1" t="s">
        <v>6</v>
      </c>
      <c r="F8" s="1" t="s">
        <v>2</v>
      </c>
      <c r="G8" s="1" t="s">
        <v>6</v>
      </c>
      <c r="I8" s="1" t="s">
        <v>2</v>
      </c>
      <c r="J8" s="1"/>
      <c r="K8" s="2" t="s">
        <v>72</v>
      </c>
    </row>
    <row r="9" spans="1:11" x14ac:dyDescent="0.2">
      <c r="A9" s="2"/>
      <c r="B9" s="2" t="s">
        <v>40</v>
      </c>
      <c r="C9" s="2" t="s">
        <v>41</v>
      </c>
      <c r="D9" s="1" t="s">
        <v>7</v>
      </c>
      <c r="E9" s="1" t="s">
        <v>4</v>
      </c>
      <c r="F9" s="1" t="s">
        <v>4</v>
      </c>
      <c r="G9" s="1" t="s">
        <v>7</v>
      </c>
      <c r="H9" s="1" t="s">
        <v>4</v>
      </c>
      <c r="I9" s="1" t="s">
        <v>4</v>
      </c>
      <c r="J9" s="1"/>
      <c r="K9" s="2" t="s">
        <v>73</v>
      </c>
    </row>
    <row r="10" spans="1:11" x14ac:dyDescent="0.2">
      <c r="B10">
        <f>+Pharmacy!A5</f>
        <v>1</v>
      </c>
      <c r="C10" t="str">
        <f>+Pharmacy!B5</f>
        <v>SWEDISH MEDICAL CENTER - FIRST HILL</v>
      </c>
      <c r="D10" s="6">
        <f>ROUND(SUM(Pharmacy!Q5:R5),0)</f>
        <v>107373506</v>
      </c>
      <c r="E10" s="6">
        <f>ROUND(+Pharmacy!V5,0)</f>
        <v>69385</v>
      </c>
      <c r="F10" s="7">
        <f>IF(D10=0,"",IF(E10=0,"",ROUND(D10/E10,2)))</f>
        <v>1547.5</v>
      </c>
      <c r="G10" s="6">
        <f>ROUND(SUM(Pharmacy!Q107:R107),0)</f>
        <v>114259035</v>
      </c>
      <c r="H10" s="6">
        <f>ROUND(+Pharmacy!V107,0)</f>
        <v>67759</v>
      </c>
      <c r="I10" s="7">
        <f>IF(G10=0,"",IF(H10=0,"",ROUND(G10/H10,2)))</f>
        <v>1686.26</v>
      </c>
      <c r="J10" s="7"/>
      <c r="K10" s="8">
        <f>IF(D10=0,"",IF(E10=0,"",IF(G10=0,"",IF(H10=0,"",ROUND(I10/F10-1,4)))))</f>
        <v>8.9700000000000002E-2</v>
      </c>
    </row>
    <row r="11" spans="1:11" x14ac:dyDescent="0.2">
      <c r="B11">
        <f>+Pharmacy!A6</f>
        <v>3</v>
      </c>
      <c r="C11" t="str">
        <f>+Pharmacy!B6</f>
        <v>SWEDISH MEDICAL CENTER - CHERRY HILL</v>
      </c>
      <c r="D11" s="6">
        <f>ROUND(SUM(Pharmacy!Q6:R6),0)</f>
        <v>19769881</v>
      </c>
      <c r="E11" s="6">
        <f>ROUND(+Pharmacy!V6,0)</f>
        <v>24129</v>
      </c>
      <c r="F11" s="7">
        <f t="shared" ref="F11:F74" si="0">IF(D11=0,"",IF(E11=0,"",ROUND(D11/E11,2)))</f>
        <v>819.34</v>
      </c>
      <c r="G11" s="6">
        <f>ROUND(SUM(Pharmacy!Q108:R108),0)</f>
        <v>21213026</v>
      </c>
      <c r="H11" s="6">
        <f>ROUND(+Pharmacy!V108,0)</f>
        <v>28415</v>
      </c>
      <c r="I11" s="7">
        <f t="shared" ref="I11:I74" si="1">IF(G11=0,"",IF(H11=0,"",ROUND(G11/H11,2)))</f>
        <v>746.54</v>
      </c>
      <c r="J11" s="7"/>
      <c r="K11" s="8">
        <f t="shared" ref="K11:K74" si="2">IF(D11=0,"",IF(E11=0,"",IF(G11=0,"",IF(H11=0,"",ROUND(I11/F11-1,4)))))</f>
        <v>-8.8900000000000007E-2</v>
      </c>
    </row>
    <row r="12" spans="1:11" x14ac:dyDescent="0.2">
      <c r="B12">
        <f>+Pharmacy!A7</f>
        <v>8</v>
      </c>
      <c r="C12" t="str">
        <f>+Pharmacy!B7</f>
        <v>KLICKITAT VALLEY HEALTH</v>
      </c>
      <c r="D12" s="6">
        <f>ROUND(SUM(Pharmacy!Q7:R7),0)</f>
        <v>408036</v>
      </c>
      <c r="E12" s="6">
        <f>ROUND(+Pharmacy!V7,0)</f>
        <v>1777</v>
      </c>
      <c r="F12" s="7">
        <f t="shared" si="0"/>
        <v>229.62</v>
      </c>
      <c r="G12" s="6">
        <f>ROUND(SUM(Pharmacy!Q109:R109),0)</f>
        <v>454546</v>
      </c>
      <c r="H12" s="6">
        <f>ROUND(+Pharmacy!V109,0)</f>
        <v>1281</v>
      </c>
      <c r="I12" s="7">
        <f t="shared" si="1"/>
        <v>354.84</v>
      </c>
      <c r="J12" s="7"/>
      <c r="K12" s="8">
        <f t="shared" si="2"/>
        <v>0.54530000000000001</v>
      </c>
    </row>
    <row r="13" spans="1:11" x14ac:dyDescent="0.2">
      <c r="B13">
        <f>+Pharmacy!A8</f>
        <v>10</v>
      </c>
      <c r="C13" t="str">
        <f>+Pharmacy!B8</f>
        <v>VIRGINIA MASON MEDICAL CENTER</v>
      </c>
      <c r="D13" s="6">
        <f>ROUND(SUM(Pharmacy!Q8:R8),0)</f>
        <v>23888781</v>
      </c>
      <c r="E13" s="6">
        <f>ROUND(+Pharmacy!V8,0)</f>
        <v>72231</v>
      </c>
      <c r="F13" s="7">
        <f t="shared" si="0"/>
        <v>330.73</v>
      </c>
      <c r="G13" s="6">
        <f>ROUND(SUM(Pharmacy!Q110:R110),0)</f>
        <v>23512827</v>
      </c>
      <c r="H13" s="6">
        <f>ROUND(+Pharmacy!V110,0)</f>
        <v>70317</v>
      </c>
      <c r="I13" s="7">
        <f t="shared" si="1"/>
        <v>334.38</v>
      </c>
      <c r="J13" s="7"/>
      <c r="K13" s="8">
        <f t="shared" si="2"/>
        <v>1.0999999999999999E-2</v>
      </c>
    </row>
    <row r="14" spans="1:11" x14ac:dyDescent="0.2">
      <c r="B14">
        <f>+Pharmacy!A9</f>
        <v>14</v>
      </c>
      <c r="C14" t="str">
        <f>+Pharmacy!B9</f>
        <v>SEATTLE CHILDRENS HOSPITAL</v>
      </c>
      <c r="D14" s="6">
        <f>ROUND(SUM(Pharmacy!Q9:R9),0)</f>
        <v>99419347</v>
      </c>
      <c r="E14" s="6">
        <f>ROUND(+Pharmacy!V9,0)</f>
        <v>30610</v>
      </c>
      <c r="F14" s="7">
        <f t="shared" si="0"/>
        <v>3247.94</v>
      </c>
      <c r="G14" s="6">
        <f>ROUND(SUM(Pharmacy!Q111:R111),0)</f>
        <v>106114772</v>
      </c>
      <c r="H14" s="6">
        <f>ROUND(+Pharmacy!V111,0)</f>
        <v>31340</v>
      </c>
      <c r="I14" s="7">
        <f t="shared" si="1"/>
        <v>3385.92</v>
      </c>
      <c r="J14" s="7"/>
      <c r="K14" s="8">
        <f t="shared" si="2"/>
        <v>4.2500000000000003E-2</v>
      </c>
    </row>
    <row r="15" spans="1:11" x14ac:dyDescent="0.2">
      <c r="B15">
        <f>+Pharmacy!A10</f>
        <v>20</v>
      </c>
      <c r="C15" t="str">
        <f>+Pharmacy!B10</f>
        <v>GROUP HEALTH CENTRAL HOSPITAL</v>
      </c>
      <c r="D15" s="6">
        <f>ROUND(SUM(Pharmacy!Q10:R10),0)</f>
        <v>0</v>
      </c>
      <c r="E15" s="6">
        <f>ROUND(+Pharmacy!V10,0)</f>
        <v>1260</v>
      </c>
      <c r="F15" s="7" t="str">
        <f t="shared" si="0"/>
        <v/>
      </c>
      <c r="G15" s="6">
        <f>ROUND(SUM(Pharmacy!Q112:R112),0)</f>
        <v>0</v>
      </c>
      <c r="H15" s="6">
        <f>ROUND(+Pharmacy!V112,0)</f>
        <v>1104</v>
      </c>
      <c r="I15" s="7" t="str">
        <f t="shared" si="1"/>
        <v/>
      </c>
      <c r="J15" s="7"/>
      <c r="K15" s="8" t="str">
        <f t="shared" si="2"/>
        <v/>
      </c>
    </row>
    <row r="16" spans="1:11" x14ac:dyDescent="0.2">
      <c r="B16">
        <f>+Pharmacy!A11</f>
        <v>21</v>
      </c>
      <c r="C16" t="str">
        <f>+Pharmacy!B11</f>
        <v>NEWPORT HOSPITAL AND HEALTH SERVICES</v>
      </c>
      <c r="D16" s="6">
        <f>ROUND(SUM(Pharmacy!Q11:R11),0)</f>
        <v>1133614</v>
      </c>
      <c r="E16" s="6">
        <f>ROUND(+Pharmacy!V11,0)</f>
        <v>1991</v>
      </c>
      <c r="F16" s="7">
        <f t="shared" si="0"/>
        <v>569.37</v>
      </c>
      <c r="G16" s="6">
        <f>ROUND(SUM(Pharmacy!Q113:R113),0)</f>
        <v>1030779</v>
      </c>
      <c r="H16" s="6">
        <f>ROUND(+Pharmacy!V113,0)</f>
        <v>1924</v>
      </c>
      <c r="I16" s="7">
        <f t="shared" si="1"/>
        <v>535.75</v>
      </c>
      <c r="J16" s="7"/>
      <c r="K16" s="8">
        <f t="shared" si="2"/>
        <v>-5.8999999999999997E-2</v>
      </c>
    </row>
    <row r="17" spans="2:11" x14ac:dyDescent="0.2">
      <c r="B17">
        <f>+Pharmacy!A12</f>
        <v>22</v>
      </c>
      <c r="C17" t="str">
        <f>+Pharmacy!B12</f>
        <v>LOURDES MEDICAL CENTER</v>
      </c>
      <c r="D17" s="6">
        <f>ROUND(SUM(Pharmacy!Q12:R12),0)</f>
        <v>3105759</v>
      </c>
      <c r="E17" s="6">
        <f>ROUND(+Pharmacy!V12,0)</f>
        <v>5695</v>
      </c>
      <c r="F17" s="7">
        <f t="shared" si="0"/>
        <v>545.35</v>
      </c>
      <c r="G17" s="6">
        <f>ROUND(SUM(Pharmacy!Q114:R114),0)</f>
        <v>3092101</v>
      </c>
      <c r="H17" s="6">
        <f>ROUND(+Pharmacy!V114,0)</f>
        <v>7861</v>
      </c>
      <c r="I17" s="7">
        <f t="shared" si="1"/>
        <v>393.35</v>
      </c>
      <c r="J17" s="7"/>
      <c r="K17" s="8">
        <f t="shared" si="2"/>
        <v>-0.2787</v>
      </c>
    </row>
    <row r="18" spans="2:11" x14ac:dyDescent="0.2">
      <c r="B18">
        <f>+Pharmacy!A13</f>
        <v>23</v>
      </c>
      <c r="C18" t="str">
        <f>+Pharmacy!B13</f>
        <v>THREE RIVERS HOSPITAL</v>
      </c>
      <c r="D18" s="6">
        <f>ROUND(SUM(Pharmacy!Q13:R13),0)</f>
        <v>753695</v>
      </c>
      <c r="E18" s="6">
        <f>ROUND(+Pharmacy!V13,0)</f>
        <v>875</v>
      </c>
      <c r="F18" s="7">
        <f t="shared" si="0"/>
        <v>861.37</v>
      </c>
      <c r="G18" s="6">
        <f>ROUND(SUM(Pharmacy!Q115:R115),0)</f>
        <v>570043</v>
      </c>
      <c r="H18" s="6">
        <f>ROUND(+Pharmacy!V115,0)</f>
        <v>943</v>
      </c>
      <c r="I18" s="7">
        <f t="shared" si="1"/>
        <v>604.5</v>
      </c>
      <c r="J18" s="7"/>
      <c r="K18" s="8">
        <f t="shared" si="2"/>
        <v>-0.29820000000000002</v>
      </c>
    </row>
    <row r="19" spans="2:11" x14ac:dyDescent="0.2">
      <c r="B19">
        <f>+Pharmacy!A14</f>
        <v>26</v>
      </c>
      <c r="C19" t="str">
        <f>+Pharmacy!B14</f>
        <v>PEACEHEALTH ST JOHN MEDICAL CENTER</v>
      </c>
      <c r="D19" s="6">
        <f>ROUND(SUM(Pharmacy!Q14:R14),0)</f>
        <v>21521279</v>
      </c>
      <c r="E19" s="6">
        <f>ROUND(+Pharmacy!V14,0)</f>
        <v>22828</v>
      </c>
      <c r="F19" s="7">
        <f t="shared" si="0"/>
        <v>942.76</v>
      </c>
      <c r="G19" s="6">
        <f>ROUND(SUM(Pharmacy!Q116:R116),0)</f>
        <v>15494108</v>
      </c>
      <c r="H19" s="6">
        <f>ROUND(+Pharmacy!V116,0)</f>
        <v>21531</v>
      </c>
      <c r="I19" s="7">
        <f t="shared" si="1"/>
        <v>719.62</v>
      </c>
      <c r="J19" s="7"/>
      <c r="K19" s="8">
        <f t="shared" si="2"/>
        <v>-0.23669999999999999</v>
      </c>
    </row>
    <row r="20" spans="2:11" x14ac:dyDescent="0.2">
      <c r="B20">
        <f>+Pharmacy!A15</f>
        <v>29</v>
      </c>
      <c r="C20" t="str">
        <f>+Pharmacy!B15</f>
        <v>HARBORVIEW MEDICAL CENTER</v>
      </c>
      <c r="D20" s="6">
        <f>ROUND(SUM(Pharmacy!Q15:R15),0)</f>
        <v>89581980</v>
      </c>
      <c r="E20" s="6">
        <f>ROUND(+Pharmacy!V15,0)</f>
        <v>43704</v>
      </c>
      <c r="F20" s="7">
        <f t="shared" si="0"/>
        <v>2049.7399999999998</v>
      </c>
      <c r="G20" s="6">
        <f>ROUND(SUM(Pharmacy!Q117:R117),0)</f>
        <v>92427138</v>
      </c>
      <c r="H20" s="6">
        <f>ROUND(+Pharmacy!V117,0)</f>
        <v>42448</v>
      </c>
      <c r="I20" s="7">
        <f t="shared" si="1"/>
        <v>2177.42</v>
      </c>
      <c r="J20" s="7"/>
      <c r="K20" s="8">
        <f t="shared" si="2"/>
        <v>6.2300000000000001E-2</v>
      </c>
    </row>
    <row r="21" spans="2:11" x14ac:dyDescent="0.2">
      <c r="B21">
        <f>+Pharmacy!A16</f>
        <v>32</v>
      </c>
      <c r="C21" t="str">
        <f>+Pharmacy!B16</f>
        <v>ST JOSEPH MEDICAL CENTER</v>
      </c>
      <c r="D21" s="6">
        <f>ROUND(SUM(Pharmacy!Q16:R16),0)</f>
        <v>35495861</v>
      </c>
      <c r="E21" s="6">
        <f>ROUND(+Pharmacy!V16,0)</f>
        <v>45992</v>
      </c>
      <c r="F21" s="7">
        <f t="shared" si="0"/>
        <v>771.78</v>
      </c>
      <c r="G21" s="6">
        <f>ROUND(SUM(Pharmacy!Q118:R118),0)</f>
        <v>40899362</v>
      </c>
      <c r="H21" s="6">
        <f>ROUND(+Pharmacy!V118,0)</f>
        <v>43782</v>
      </c>
      <c r="I21" s="7">
        <f t="shared" si="1"/>
        <v>934.16</v>
      </c>
      <c r="J21" s="7"/>
      <c r="K21" s="8">
        <f t="shared" si="2"/>
        <v>0.2104</v>
      </c>
    </row>
    <row r="22" spans="2:11" x14ac:dyDescent="0.2">
      <c r="B22">
        <f>+Pharmacy!A17</f>
        <v>35</v>
      </c>
      <c r="C22" t="str">
        <f>+Pharmacy!B17</f>
        <v>ST ELIZABETH HOSPITAL</v>
      </c>
      <c r="D22" s="6">
        <f>ROUND(SUM(Pharmacy!Q17:R17),0)</f>
        <v>2239389</v>
      </c>
      <c r="E22" s="6">
        <f>ROUND(+Pharmacy!V17,0)</f>
        <v>3807</v>
      </c>
      <c r="F22" s="7">
        <f t="shared" si="0"/>
        <v>588.23</v>
      </c>
      <c r="G22" s="6">
        <f>ROUND(SUM(Pharmacy!Q119:R119),0)</f>
        <v>2389759</v>
      </c>
      <c r="H22" s="6">
        <f>ROUND(+Pharmacy!V119,0)</f>
        <v>3457</v>
      </c>
      <c r="I22" s="7">
        <f t="shared" si="1"/>
        <v>691.28</v>
      </c>
      <c r="J22" s="7"/>
      <c r="K22" s="8">
        <f t="shared" si="2"/>
        <v>0.17519999999999999</v>
      </c>
    </row>
    <row r="23" spans="2:11" x14ac:dyDescent="0.2">
      <c r="B23">
        <f>+Pharmacy!A18</f>
        <v>37</v>
      </c>
      <c r="C23" t="str">
        <f>+Pharmacy!B18</f>
        <v>DEACONESS HOSPITAL</v>
      </c>
      <c r="D23" s="6">
        <f>ROUND(SUM(Pharmacy!Q18:R18),0)</f>
        <v>22629507</v>
      </c>
      <c r="E23" s="6">
        <f>ROUND(+Pharmacy!V18,0)</f>
        <v>24589</v>
      </c>
      <c r="F23" s="7">
        <f t="shared" si="0"/>
        <v>920.31</v>
      </c>
      <c r="G23" s="6">
        <f>ROUND(SUM(Pharmacy!Q120:R120),0)</f>
        <v>17360735</v>
      </c>
      <c r="H23" s="6">
        <f>ROUND(+Pharmacy!V120,0)</f>
        <v>23505</v>
      </c>
      <c r="I23" s="7">
        <f t="shared" si="1"/>
        <v>738.6</v>
      </c>
      <c r="J23" s="7"/>
      <c r="K23" s="8">
        <f t="shared" si="2"/>
        <v>-0.19739999999999999</v>
      </c>
    </row>
    <row r="24" spans="2:11" x14ac:dyDescent="0.2">
      <c r="B24">
        <f>+Pharmacy!A19</f>
        <v>38</v>
      </c>
      <c r="C24" t="str">
        <f>+Pharmacy!B19</f>
        <v>OLYMPIC MEDICAL CENTER</v>
      </c>
      <c r="D24" s="6">
        <f>ROUND(SUM(Pharmacy!Q19:R19),0)</f>
        <v>12697660</v>
      </c>
      <c r="E24" s="6">
        <f>ROUND(+Pharmacy!V19,0)</f>
        <v>12477</v>
      </c>
      <c r="F24" s="7">
        <f t="shared" si="0"/>
        <v>1017.69</v>
      </c>
      <c r="G24" s="6">
        <f>ROUND(SUM(Pharmacy!Q121:R121),0)</f>
        <v>14002302</v>
      </c>
      <c r="H24" s="6">
        <f>ROUND(+Pharmacy!V121,0)</f>
        <v>12980</v>
      </c>
      <c r="I24" s="7">
        <f t="shared" si="1"/>
        <v>1078.76</v>
      </c>
      <c r="J24" s="7"/>
      <c r="K24" s="8">
        <f t="shared" si="2"/>
        <v>0.06</v>
      </c>
    </row>
    <row r="25" spans="2:11" x14ac:dyDescent="0.2">
      <c r="B25">
        <f>+Pharmacy!A20</f>
        <v>39</v>
      </c>
      <c r="C25" t="str">
        <f>+Pharmacy!B20</f>
        <v>TRIOS HEALTH</v>
      </c>
      <c r="D25" s="6">
        <f>ROUND(SUM(Pharmacy!Q20:R20),0)</f>
        <v>6976841</v>
      </c>
      <c r="E25" s="6">
        <f>ROUND(+Pharmacy!V20,0)</f>
        <v>13397</v>
      </c>
      <c r="F25" s="7">
        <f t="shared" si="0"/>
        <v>520.78</v>
      </c>
      <c r="G25" s="6">
        <f>ROUND(SUM(Pharmacy!Q122:R122),0)</f>
        <v>7059669</v>
      </c>
      <c r="H25" s="6">
        <f>ROUND(+Pharmacy!V122,0)</f>
        <v>13307</v>
      </c>
      <c r="I25" s="7">
        <f t="shared" si="1"/>
        <v>530.52</v>
      </c>
      <c r="J25" s="7"/>
      <c r="K25" s="8">
        <f t="shared" si="2"/>
        <v>1.8700000000000001E-2</v>
      </c>
    </row>
    <row r="26" spans="2:11" x14ac:dyDescent="0.2">
      <c r="B26">
        <f>+Pharmacy!A21</f>
        <v>43</v>
      </c>
      <c r="C26" t="str">
        <f>+Pharmacy!B21</f>
        <v>WALLA WALLA GENERAL HOSPITAL</v>
      </c>
      <c r="D26" s="6">
        <f>ROUND(SUM(Pharmacy!Q21:R21),0)</f>
        <v>0</v>
      </c>
      <c r="E26" s="6">
        <f>ROUND(+Pharmacy!V21,0)</f>
        <v>0</v>
      </c>
      <c r="F26" s="7" t="str">
        <f t="shared" si="0"/>
        <v/>
      </c>
      <c r="G26" s="6">
        <f>ROUND(SUM(Pharmacy!Q123:R123),0)</f>
        <v>0</v>
      </c>
      <c r="H26" s="6">
        <f>ROUND(+Pharmacy!V123,0)</f>
        <v>0</v>
      </c>
      <c r="I26" s="7" t="str">
        <f t="shared" si="1"/>
        <v/>
      </c>
      <c r="J26" s="7"/>
      <c r="K26" s="8" t="str">
        <f t="shared" si="2"/>
        <v/>
      </c>
    </row>
    <row r="27" spans="2:11" x14ac:dyDescent="0.2">
      <c r="B27">
        <f>+Pharmacy!A22</f>
        <v>45</v>
      </c>
      <c r="C27" t="str">
        <f>+Pharmacy!B22</f>
        <v>COLUMBIA BASIN HOSPITAL</v>
      </c>
      <c r="D27" s="6">
        <f>ROUND(SUM(Pharmacy!Q22:R22),0)</f>
        <v>331349</v>
      </c>
      <c r="E27" s="6">
        <f>ROUND(+Pharmacy!V22,0)</f>
        <v>1016</v>
      </c>
      <c r="F27" s="7">
        <f t="shared" si="0"/>
        <v>326.13</v>
      </c>
      <c r="G27" s="6">
        <f>ROUND(SUM(Pharmacy!Q124:R124),0)</f>
        <v>383985</v>
      </c>
      <c r="H27" s="6">
        <f>ROUND(+Pharmacy!V124,0)</f>
        <v>1075</v>
      </c>
      <c r="I27" s="7">
        <f t="shared" si="1"/>
        <v>357.2</v>
      </c>
      <c r="J27" s="7"/>
      <c r="K27" s="8">
        <f t="shared" si="2"/>
        <v>9.5299999999999996E-2</v>
      </c>
    </row>
    <row r="28" spans="2:11" x14ac:dyDescent="0.2">
      <c r="B28">
        <f>+Pharmacy!A23</f>
        <v>46</v>
      </c>
      <c r="C28" t="str">
        <f>+Pharmacy!B23</f>
        <v>PMH MEDICAL CENTER</v>
      </c>
      <c r="D28" s="6">
        <f>ROUND(SUM(Pharmacy!Q23:R23),0)</f>
        <v>794161</v>
      </c>
      <c r="E28" s="6">
        <f>ROUND(+Pharmacy!V23,0)</f>
        <v>2055</v>
      </c>
      <c r="F28" s="7">
        <f t="shared" si="0"/>
        <v>386.45</v>
      </c>
      <c r="G28" s="6">
        <f>ROUND(SUM(Pharmacy!Q125:R125),0)</f>
        <v>808098</v>
      </c>
      <c r="H28" s="6">
        <f>ROUND(+Pharmacy!V125,0)</f>
        <v>2094</v>
      </c>
      <c r="I28" s="7">
        <f t="shared" si="1"/>
        <v>385.91</v>
      </c>
      <c r="J28" s="7"/>
      <c r="K28" s="8">
        <f t="shared" si="2"/>
        <v>-1.4E-3</v>
      </c>
    </row>
    <row r="29" spans="2:11" x14ac:dyDescent="0.2">
      <c r="B29">
        <f>+Pharmacy!A24</f>
        <v>50</v>
      </c>
      <c r="C29" t="str">
        <f>+Pharmacy!B24</f>
        <v>PROVIDENCE ST MARY MEDICAL CENTER</v>
      </c>
      <c r="D29" s="6">
        <f>ROUND(SUM(Pharmacy!Q24:R24),0)</f>
        <v>18817923</v>
      </c>
      <c r="E29" s="6">
        <f>ROUND(+Pharmacy!V24,0)</f>
        <v>23451</v>
      </c>
      <c r="F29" s="7">
        <f t="shared" si="0"/>
        <v>802.44</v>
      </c>
      <c r="G29" s="6">
        <f>ROUND(SUM(Pharmacy!Q126:R126),0)</f>
        <v>18317680</v>
      </c>
      <c r="H29" s="6">
        <f>ROUND(+Pharmacy!V126,0)</f>
        <v>9836</v>
      </c>
      <c r="I29" s="7">
        <f t="shared" si="1"/>
        <v>1862.31</v>
      </c>
      <c r="J29" s="7"/>
      <c r="K29" s="8">
        <f t="shared" si="2"/>
        <v>1.3208</v>
      </c>
    </row>
    <row r="30" spans="2:11" x14ac:dyDescent="0.2">
      <c r="B30">
        <f>+Pharmacy!A25</f>
        <v>54</v>
      </c>
      <c r="C30" t="str">
        <f>+Pharmacy!B25</f>
        <v>FORKS COMMUNITY HOSPITAL</v>
      </c>
      <c r="D30" s="6">
        <f>ROUND(SUM(Pharmacy!Q25:R25),0)</f>
        <v>0</v>
      </c>
      <c r="E30" s="6">
        <f>ROUND(+Pharmacy!V25,0)</f>
        <v>0</v>
      </c>
      <c r="F30" s="7" t="str">
        <f t="shared" si="0"/>
        <v/>
      </c>
      <c r="G30" s="6">
        <f>ROUND(SUM(Pharmacy!Q127:R127),0)</f>
        <v>0</v>
      </c>
      <c r="H30" s="6">
        <f>ROUND(+Pharmacy!V127,0)</f>
        <v>0</v>
      </c>
      <c r="I30" s="7" t="str">
        <f t="shared" si="1"/>
        <v/>
      </c>
      <c r="J30" s="7"/>
      <c r="K30" s="8" t="str">
        <f t="shared" si="2"/>
        <v/>
      </c>
    </row>
    <row r="31" spans="2:11" x14ac:dyDescent="0.2">
      <c r="B31">
        <f>+Pharmacy!A26</f>
        <v>56</v>
      </c>
      <c r="C31" t="str">
        <f>+Pharmacy!B26</f>
        <v>WILLAPA HARBOR HOSPITAL</v>
      </c>
      <c r="D31" s="6">
        <f>ROUND(SUM(Pharmacy!Q26:R26),0)</f>
        <v>512048</v>
      </c>
      <c r="E31" s="6">
        <f>ROUND(+Pharmacy!V26,0)</f>
        <v>1945</v>
      </c>
      <c r="F31" s="7">
        <f t="shared" si="0"/>
        <v>263.26</v>
      </c>
      <c r="G31" s="6">
        <f>ROUND(SUM(Pharmacy!Q128:R128),0)</f>
        <v>660087</v>
      </c>
      <c r="H31" s="6">
        <f>ROUND(+Pharmacy!V128,0)</f>
        <v>1010</v>
      </c>
      <c r="I31" s="7">
        <f t="shared" si="1"/>
        <v>653.54999999999995</v>
      </c>
      <c r="J31" s="7"/>
      <c r="K31" s="8">
        <f t="shared" si="2"/>
        <v>1.4824999999999999</v>
      </c>
    </row>
    <row r="32" spans="2:11" x14ac:dyDescent="0.2">
      <c r="B32">
        <f>+Pharmacy!A27</f>
        <v>58</v>
      </c>
      <c r="C32" t="str">
        <f>+Pharmacy!B27</f>
        <v>YAKIMA VALLEY MEMORIAL HOSPITAL</v>
      </c>
      <c r="D32" s="6">
        <f>ROUND(SUM(Pharmacy!Q27:R27),0)</f>
        <v>15210974</v>
      </c>
      <c r="E32" s="6">
        <f>ROUND(+Pharmacy!V27,0)</f>
        <v>34726</v>
      </c>
      <c r="F32" s="7">
        <f t="shared" si="0"/>
        <v>438.03</v>
      </c>
      <c r="G32" s="6">
        <f>ROUND(SUM(Pharmacy!Q129:R129),0)</f>
        <v>16496038</v>
      </c>
      <c r="H32" s="6">
        <f>ROUND(+Pharmacy!V129,0)</f>
        <v>33150</v>
      </c>
      <c r="I32" s="7">
        <f t="shared" si="1"/>
        <v>497.62</v>
      </c>
      <c r="J32" s="7"/>
      <c r="K32" s="8">
        <f t="shared" si="2"/>
        <v>0.13600000000000001</v>
      </c>
    </row>
    <row r="33" spans="2:11" x14ac:dyDescent="0.2">
      <c r="B33">
        <f>+Pharmacy!A28</f>
        <v>63</v>
      </c>
      <c r="C33" t="str">
        <f>+Pharmacy!B28</f>
        <v>GRAYS HARBOR COMMUNITY HOSPITAL</v>
      </c>
      <c r="D33" s="6">
        <f>ROUND(SUM(Pharmacy!Q28:R28),0)</f>
        <v>7220553</v>
      </c>
      <c r="E33" s="6">
        <f>ROUND(+Pharmacy!V28,0)</f>
        <v>11451</v>
      </c>
      <c r="F33" s="7">
        <f t="shared" si="0"/>
        <v>630.55999999999995</v>
      </c>
      <c r="G33" s="6">
        <f>ROUND(SUM(Pharmacy!Q130:R130),0)</f>
        <v>6224260</v>
      </c>
      <c r="H33" s="6">
        <f>ROUND(+Pharmacy!V130,0)</f>
        <v>10592</v>
      </c>
      <c r="I33" s="7">
        <f t="shared" si="1"/>
        <v>587.64</v>
      </c>
      <c r="J33" s="7"/>
      <c r="K33" s="8">
        <f t="shared" si="2"/>
        <v>-6.8099999999999994E-2</v>
      </c>
    </row>
    <row r="34" spans="2:11" x14ac:dyDescent="0.2">
      <c r="B34">
        <f>+Pharmacy!A29</f>
        <v>78</v>
      </c>
      <c r="C34" t="str">
        <f>+Pharmacy!B29</f>
        <v>SAMARITAN HEALTHCARE</v>
      </c>
      <c r="D34" s="6">
        <f>ROUND(SUM(Pharmacy!Q29:R29),0)</f>
        <v>3146521</v>
      </c>
      <c r="E34" s="6">
        <f>ROUND(+Pharmacy!V29,0)</f>
        <v>5725</v>
      </c>
      <c r="F34" s="7">
        <f t="shared" si="0"/>
        <v>549.61</v>
      </c>
      <c r="G34" s="6">
        <f>ROUND(SUM(Pharmacy!Q131:R131),0)</f>
        <v>2570404</v>
      </c>
      <c r="H34" s="6">
        <f>ROUND(+Pharmacy!V131,0)</f>
        <v>5653</v>
      </c>
      <c r="I34" s="7">
        <f t="shared" si="1"/>
        <v>454.7</v>
      </c>
      <c r="J34" s="7"/>
      <c r="K34" s="8">
        <f t="shared" si="2"/>
        <v>-0.17269999999999999</v>
      </c>
    </row>
    <row r="35" spans="2:11" x14ac:dyDescent="0.2">
      <c r="B35">
        <f>+Pharmacy!A30</f>
        <v>79</v>
      </c>
      <c r="C35" t="str">
        <f>+Pharmacy!B30</f>
        <v>OCEAN BEACH HOSPITAL</v>
      </c>
      <c r="D35" s="6">
        <f>ROUND(SUM(Pharmacy!Q30:R30),0)</f>
        <v>0</v>
      </c>
      <c r="E35" s="6">
        <f>ROUND(+Pharmacy!V30,0)</f>
        <v>0</v>
      </c>
      <c r="F35" s="7" t="str">
        <f t="shared" si="0"/>
        <v/>
      </c>
      <c r="G35" s="6">
        <f>ROUND(SUM(Pharmacy!Q132:R132),0)</f>
        <v>1149394</v>
      </c>
      <c r="H35" s="6">
        <f>ROUND(+Pharmacy!V132,0)</f>
        <v>1211</v>
      </c>
      <c r="I35" s="7">
        <f t="shared" si="1"/>
        <v>949.13</v>
      </c>
      <c r="J35" s="7"/>
      <c r="K35" s="8" t="str">
        <f t="shared" si="2"/>
        <v/>
      </c>
    </row>
    <row r="36" spans="2:11" x14ac:dyDescent="0.2">
      <c r="B36">
        <f>+Pharmacy!A31</f>
        <v>80</v>
      </c>
      <c r="C36" t="str">
        <f>+Pharmacy!B31</f>
        <v>ODESSA MEMORIAL HEALTHCARE CENTER</v>
      </c>
      <c r="D36" s="6">
        <f>ROUND(SUM(Pharmacy!Q31:R31),0)</f>
        <v>276017</v>
      </c>
      <c r="E36" s="6">
        <f>ROUND(+Pharmacy!V31,0)</f>
        <v>103</v>
      </c>
      <c r="F36" s="7">
        <f t="shared" si="0"/>
        <v>2679.78</v>
      </c>
      <c r="G36" s="6">
        <f>ROUND(SUM(Pharmacy!Q133:R133),0)</f>
        <v>368597</v>
      </c>
      <c r="H36" s="6">
        <f>ROUND(+Pharmacy!V133,0)</f>
        <v>103</v>
      </c>
      <c r="I36" s="7">
        <f t="shared" si="1"/>
        <v>3578.61</v>
      </c>
      <c r="J36" s="7"/>
      <c r="K36" s="8">
        <f t="shared" si="2"/>
        <v>0.33539999999999998</v>
      </c>
    </row>
    <row r="37" spans="2:11" x14ac:dyDescent="0.2">
      <c r="B37">
        <f>+Pharmacy!A32</f>
        <v>81</v>
      </c>
      <c r="C37" t="str">
        <f>+Pharmacy!B32</f>
        <v>MULTICARE GOOD SAMARITAN</v>
      </c>
      <c r="D37" s="6">
        <f>ROUND(SUM(Pharmacy!Q32:R32),0)</f>
        <v>23336492</v>
      </c>
      <c r="E37" s="6">
        <f>ROUND(+Pharmacy!V32,0)</f>
        <v>28945</v>
      </c>
      <c r="F37" s="7">
        <f t="shared" si="0"/>
        <v>806.24</v>
      </c>
      <c r="G37" s="6">
        <f>ROUND(SUM(Pharmacy!Q134:R134),0)</f>
        <v>22915767</v>
      </c>
      <c r="H37" s="6">
        <f>ROUND(+Pharmacy!V134,0)</f>
        <v>30512</v>
      </c>
      <c r="I37" s="7">
        <f t="shared" si="1"/>
        <v>751.04</v>
      </c>
      <c r="J37" s="7"/>
      <c r="K37" s="8">
        <f t="shared" si="2"/>
        <v>-6.8500000000000005E-2</v>
      </c>
    </row>
    <row r="38" spans="2:11" x14ac:dyDescent="0.2">
      <c r="B38">
        <f>+Pharmacy!A33</f>
        <v>82</v>
      </c>
      <c r="C38" t="str">
        <f>+Pharmacy!B33</f>
        <v>GARFIELD COUNTY MEMORIAL HOSPITAL</v>
      </c>
      <c r="D38" s="6">
        <f>ROUND(SUM(Pharmacy!Q33:R33),0)</f>
        <v>256092</v>
      </c>
      <c r="E38" s="6">
        <f>ROUND(+Pharmacy!V33,0)</f>
        <v>130</v>
      </c>
      <c r="F38" s="7">
        <f t="shared" si="0"/>
        <v>1969.94</v>
      </c>
      <c r="G38" s="6">
        <f>ROUND(SUM(Pharmacy!Q135:R135),0)</f>
        <v>257282</v>
      </c>
      <c r="H38" s="6">
        <f>ROUND(+Pharmacy!V135,0)</f>
        <v>131</v>
      </c>
      <c r="I38" s="7">
        <f t="shared" si="1"/>
        <v>1963.98</v>
      </c>
      <c r="J38" s="7"/>
      <c r="K38" s="8">
        <f t="shared" si="2"/>
        <v>-3.0000000000000001E-3</v>
      </c>
    </row>
    <row r="39" spans="2:11" x14ac:dyDescent="0.2">
      <c r="B39">
        <f>+Pharmacy!A34</f>
        <v>84</v>
      </c>
      <c r="C39" t="str">
        <f>+Pharmacy!B34</f>
        <v>PROVIDENCE REGIONAL MEDICAL CENTER EVERETT</v>
      </c>
      <c r="D39" s="6">
        <f>ROUND(SUM(Pharmacy!Q34:R34),0)</f>
        <v>39644455</v>
      </c>
      <c r="E39" s="6">
        <f>ROUND(+Pharmacy!V34,0)</f>
        <v>75807</v>
      </c>
      <c r="F39" s="7">
        <f t="shared" si="0"/>
        <v>522.97</v>
      </c>
      <c r="G39" s="6">
        <f>ROUND(SUM(Pharmacy!Q136:R136),0)</f>
        <v>40796607</v>
      </c>
      <c r="H39" s="6">
        <f>ROUND(+Pharmacy!V136,0)</f>
        <v>49191</v>
      </c>
      <c r="I39" s="7">
        <f t="shared" si="1"/>
        <v>829.35</v>
      </c>
      <c r="J39" s="7"/>
      <c r="K39" s="8">
        <f t="shared" si="2"/>
        <v>0.58579999999999999</v>
      </c>
    </row>
    <row r="40" spans="2:11" x14ac:dyDescent="0.2">
      <c r="B40">
        <f>+Pharmacy!A35</f>
        <v>85</v>
      </c>
      <c r="C40" t="str">
        <f>+Pharmacy!B35</f>
        <v>JEFFERSON HEALTHCARE</v>
      </c>
      <c r="D40" s="6">
        <f>ROUND(SUM(Pharmacy!Q35:R35),0)</f>
        <v>7066463</v>
      </c>
      <c r="E40" s="6">
        <f>ROUND(+Pharmacy!V35,0)</f>
        <v>4691</v>
      </c>
      <c r="F40" s="7">
        <f t="shared" si="0"/>
        <v>1506.39</v>
      </c>
      <c r="G40" s="6">
        <f>ROUND(SUM(Pharmacy!Q137:R137),0)</f>
        <v>9150133</v>
      </c>
      <c r="H40" s="6">
        <f>ROUND(+Pharmacy!V137,0)</f>
        <v>4845</v>
      </c>
      <c r="I40" s="7">
        <f t="shared" si="1"/>
        <v>1888.57</v>
      </c>
      <c r="J40" s="7"/>
      <c r="K40" s="8">
        <f t="shared" si="2"/>
        <v>0.25369999999999998</v>
      </c>
    </row>
    <row r="41" spans="2:11" x14ac:dyDescent="0.2">
      <c r="B41">
        <f>+Pharmacy!A36</f>
        <v>96</v>
      </c>
      <c r="C41" t="str">
        <f>+Pharmacy!B36</f>
        <v>SKYLINE HOSPITAL</v>
      </c>
      <c r="D41" s="6">
        <f>ROUND(SUM(Pharmacy!Q36:R36),0)</f>
        <v>987193</v>
      </c>
      <c r="E41" s="6">
        <f>ROUND(+Pharmacy!V36,0)</f>
        <v>1282</v>
      </c>
      <c r="F41" s="7">
        <f t="shared" si="0"/>
        <v>770.04</v>
      </c>
      <c r="G41" s="6">
        <f>ROUND(SUM(Pharmacy!Q138:R138),0)</f>
        <v>1079602</v>
      </c>
      <c r="H41" s="6">
        <f>ROUND(+Pharmacy!V138,0)</f>
        <v>1213</v>
      </c>
      <c r="I41" s="7">
        <f t="shared" si="1"/>
        <v>890.03</v>
      </c>
      <c r="J41" s="7"/>
      <c r="K41" s="8">
        <f t="shared" si="2"/>
        <v>0.15579999999999999</v>
      </c>
    </row>
    <row r="42" spans="2:11" x14ac:dyDescent="0.2">
      <c r="B42">
        <f>+Pharmacy!A37</f>
        <v>102</v>
      </c>
      <c r="C42" t="str">
        <f>+Pharmacy!B37</f>
        <v>YAKIMA REGIONAL MEDICAL AND CARDIAC CENTER</v>
      </c>
      <c r="D42" s="6">
        <f>ROUND(SUM(Pharmacy!Q37:R37),0)</f>
        <v>4407123</v>
      </c>
      <c r="E42" s="6">
        <f>ROUND(+Pharmacy!V37,0)</f>
        <v>13611</v>
      </c>
      <c r="F42" s="7">
        <f t="shared" si="0"/>
        <v>323.79000000000002</v>
      </c>
      <c r="G42" s="6">
        <f>ROUND(SUM(Pharmacy!Q139:R139),0)</f>
        <v>3887133</v>
      </c>
      <c r="H42" s="6">
        <f>ROUND(+Pharmacy!V139,0)</f>
        <v>12486</v>
      </c>
      <c r="I42" s="7">
        <f t="shared" si="1"/>
        <v>311.32</v>
      </c>
      <c r="J42" s="7"/>
      <c r="K42" s="8">
        <f t="shared" si="2"/>
        <v>-3.85E-2</v>
      </c>
    </row>
    <row r="43" spans="2:11" x14ac:dyDescent="0.2">
      <c r="B43">
        <f>+Pharmacy!A38</f>
        <v>104</v>
      </c>
      <c r="C43" t="str">
        <f>+Pharmacy!B38</f>
        <v>VALLEY GENERAL HOSPITAL</v>
      </c>
      <c r="D43" s="6">
        <f>ROUND(SUM(Pharmacy!Q38:R38),0)</f>
        <v>0</v>
      </c>
      <c r="E43" s="6">
        <f>ROUND(+Pharmacy!V38,0)</f>
        <v>0</v>
      </c>
      <c r="F43" s="7" t="str">
        <f t="shared" si="0"/>
        <v/>
      </c>
      <c r="G43" s="6">
        <f>ROUND(SUM(Pharmacy!Q140:R140),0)</f>
        <v>0</v>
      </c>
      <c r="H43" s="6">
        <f>ROUND(+Pharmacy!V140,0)</f>
        <v>0</v>
      </c>
      <c r="I43" s="7" t="str">
        <f t="shared" si="1"/>
        <v/>
      </c>
      <c r="J43" s="7"/>
      <c r="K43" s="8" t="str">
        <f t="shared" si="2"/>
        <v/>
      </c>
    </row>
    <row r="44" spans="2:11" x14ac:dyDescent="0.2">
      <c r="B44">
        <f>+Pharmacy!A39</f>
        <v>106</v>
      </c>
      <c r="C44" t="str">
        <f>+Pharmacy!B39</f>
        <v>CASCADE VALLEY HOSPITAL</v>
      </c>
      <c r="D44" s="6">
        <f>ROUND(SUM(Pharmacy!Q39:R39),0)</f>
        <v>2241358</v>
      </c>
      <c r="E44" s="6">
        <f>ROUND(+Pharmacy!V39,0)</f>
        <v>4364</v>
      </c>
      <c r="F44" s="7">
        <f t="shared" si="0"/>
        <v>513.6</v>
      </c>
      <c r="G44" s="6">
        <f>ROUND(SUM(Pharmacy!Q141:R141),0)</f>
        <v>2197726</v>
      </c>
      <c r="H44" s="6">
        <f>ROUND(+Pharmacy!V141,0)</f>
        <v>3957</v>
      </c>
      <c r="I44" s="7">
        <f t="shared" si="1"/>
        <v>555.4</v>
      </c>
      <c r="J44" s="7"/>
      <c r="K44" s="8">
        <f t="shared" si="2"/>
        <v>8.14E-2</v>
      </c>
    </row>
    <row r="45" spans="2:11" x14ac:dyDescent="0.2">
      <c r="B45">
        <f>+Pharmacy!A40</f>
        <v>107</v>
      </c>
      <c r="C45" t="str">
        <f>+Pharmacy!B40</f>
        <v>NORTH VALLEY HOSPITAL</v>
      </c>
      <c r="D45" s="6">
        <f>ROUND(SUM(Pharmacy!Q40:R40),0)</f>
        <v>639762</v>
      </c>
      <c r="E45" s="6">
        <f>ROUND(+Pharmacy!V40,0)</f>
        <v>2329</v>
      </c>
      <c r="F45" s="7">
        <f t="shared" si="0"/>
        <v>274.69</v>
      </c>
      <c r="G45" s="6">
        <f>ROUND(SUM(Pharmacy!Q142:R142),0)</f>
        <v>665707</v>
      </c>
      <c r="H45" s="6">
        <f>ROUND(+Pharmacy!V142,0)</f>
        <v>2549</v>
      </c>
      <c r="I45" s="7">
        <f t="shared" si="1"/>
        <v>261.16000000000003</v>
      </c>
      <c r="J45" s="7"/>
      <c r="K45" s="8">
        <f t="shared" si="2"/>
        <v>-4.9299999999999997E-2</v>
      </c>
    </row>
    <row r="46" spans="2:11" x14ac:dyDescent="0.2">
      <c r="B46">
        <f>+Pharmacy!A41</f>
        <v>108</v>
      </c>
      <c r="C46" t="str">
        <f>+Pharmacy!B41</f>
        <v>TRI-STATE MEMORIAL HOSPITAL</v>
      </c>
      <c r="D46" s="6">
        <f>ROUND(SUM(Pharmacy!Q41:R41),0)</f>
        <v>4228859</v>
      </c>
      <c r="E46" s="6">
        <f>ROUND(+Pharmacy!V41,0)</f>
        <v>5258</v>
      </c>
      <c r="F46" s="7">
        <f t="shared" si="0"/>
        <v>804.27</v>
      </c>
      <c r="G46" s="6">
        <f>ROUND(SUM(Pharmacy!Q143:R143),0)</f>
        <v>2828792</v>
      </c>
      <c r="H46" s="6">
        <f>ROUND(+Pharmacy!V143,0)</f>
        <v>5633</v>
      </c>
      <c r="I46" s="7">
        <f t="shared" si="1"/>
        <v>502.18</v>
      </c>
      <c r="J46" s="7"/>
      <c r="K46" s="8">
        <f t="shared" si="2"/>
        <v>-0.37559999999999999</v>
      </c>
    </row>
    <row r="47" spans="2:11" x14ac:dyDescent="0.2">
      <c r="B47">
        <f>+Pharmacy!A42</f>
        <v>111</v>
      </c>
      <c r="C47" t="str">
        <f>+Pharmacy!B42</f>
        <v>EAST ADAMS RURAL HEALTHCARE</v>
      </c>
      <c r="D47" s="6">
        <f>ROUND(SUM(Pharmacy!Q42:R42),0)</f>
        <v>259263</v>
      </c>
      <c r="E47" s="6">
        <f>ROUND(+Pharmacy!V42,0)</f>
        <v>285</v>
      </c>
      <c r="F47" s="7">
        <f t="shared" si="0"/>
        <v>909.69</v>
      </c>
      <c r="G47" s="6">
        <f>ROUND(SUM(Pharmacy!Q144:R144),0)</f>
        <v>211260</v>
      </c>
      <c r="H47" s="6">
        <f>ROUND(+Pharmacy!V144,0)</f>
        <v>318</v>
      </c>
      <c r="I47" s="7">
        <f t="shared" si="1"/>
        <v>664.34</v>
      </c>
      <c r="J47" s="7"/>
      <c r="K47" s="8">
        <f t="shared" si="2"/>
        <v>-0.2697</v>
      </c>
    </row>
    <row r="48" spans="2:11" x14ac:dyDescent="0.2">
      <c r="B48">
        <f>+Pharmacy!A43</f>
        <v>125</v>
      </c>
      <c r="C48" t="str">
        <f>+Pharmacy!B43</f>
        <v>OTHELLO COMMUNITY HOSPITAL</v>
      </c>
      <c r="D48" s="6">
        <f>ROUND(SUM(Pharmacy!Q43:R43),0)</f>
        <v>0</v>
      </c>
      <c r="E48" s="6">
        <f>ROUND(+Pharmacy!V43,0)</f>
        <v>0</v>
      </c>
      <c r="F48" s="7" t="str">
        <f t="shared" si="0"/>
        <v/>
      </c>
      <c r="G48" s="6">
        <f>ROUND(SUM(Pharmacy!Q145:R145),0)</f>
        <v>0</v>
      </c>
      <c r="H48" s="6">
        <f>ROUND(+Pharmacy!V145,0)</f>
        <v>0</v>
      </c>
      <c r="I48" s="7" t="str">
        <f t="shared" si="1"/>
        <v/>
      </c>
      <c r="J48" s="7"/>
      <c r="K48" s="8" t="str">
        <f t="shared" si="2"/>
        <v/>
      </c>
    </row>
    <row r="49" spans="2:11" x14ac:dyDescent="0.2">
      <c r="B49">
        <f>+Pharmacy!A44</f>
        <v>126</v>
      </c>
      <c r="C49" t="str">
        <f>+Pharmacy!B44</f>
        <v>HIGHLINE MEDICAL CENTER</v>
      </c>
      <c r="D49" s="6">
        <f>ROUND(SUM(Pharmacy!Q44:R44),0)</f>
        <v>16486837</v>
      </c>
      <c r="E49" s="6">
        <f>ROUND(+Pharmacy!V44,0)</f>
        <v>17455</v>
      </c>
      <c r="F49" s="7">
        <f t="shared" si="0"/>
        <v>944.53</v>
      </c>
      <c r="G49" s="6">
        <f>ROUND(SUM(Pharmacy!Q146:R146),0)</f>
        <v>8002188</v>
      </c>
      <c r="H49" s="6">
        <f>ROUND(+Pharmacy!V146,0)</f>
        <v>9121</v>
      </c>
      <c r="I49" s="7">
        <f t="shared" si="1"/>
        <v>877.34</v>
      </c>
      <c r="J49" s="7"/>
      <c r="K49" s="8">
        <f t="shared" si="2"/>
        <v>-7.1099999999999997E-2</v>
      </c>
    </row>
    <row r="50" spans="2:11" x14ac:dyDescent="0.2">
      <c r="B50">
        <f>+Pharmacy!A45</f>
        <v>128</v>
      </c>
      <c r="C50" t="str">
        <f>+Pharmacy!B45</f>
        <v>UNIVERSITY OF WASHINGTON MEDICAL CENTER</v>
      </c>
      <c r="D50" s="6">
        <f>ROUND(SUM(Pharmacy!Q45:R45),0)</f>
        <v>94240027</v>
      </c>
      <c r="E50" s="6">
        <f>ROUND(+Pharmacy!V45,0)</f>
        <v>50232</v>
      </c>
      <c r="F50" s="7">
        <f t="shared" si="0"/>
        <v>1876.1</v>
      </c>
      <c r="G50" s="6">
        <f>ROUND(SUM(Pharmacy!Q147:R147),0)</f>
        <v>106157402</v>
      </c>
      <c r="H50" s="6">
        <f>ROUND(+Pharmacy!V147,0)</f>
        <v>51747</v>
      </c>
      <c r="I50" s="7">
        <f t="shared" si="1"/>
        <v>2051.4699999999998</v>
      </c>
      <c r="J50" s="7"/>
      <c r="K50" s="8">
        <f t="shared" si="2"/>
        <v>9.35E-2</v>
      </c>
    </row>
    <row r="51" spans="2:11" x14ac:dyDescent="0.2">
      <c r="B51">
        <f>+Pharmacy!A46</f>
        <v>129</v>
      </c>
      <c r="C51" t="str">
        <f>+Pharmacy!B46</f>
        <v>QUINCY VALLEY MEDICAL CENTER</v>
      </c>
      <c r="D51" s="6">
        <f>ROUND(SUM(Pharmacy!Q46:R46),0)</f>
        <v>407056</v>
      </c>
      <c r="E51" s="6">
        <f>ROUND(+Pharmacy!V46,0)</f>
        <v>391</v>
      </c>
      <c r="F51" s="7">
        <f t="shared" si="0"/>
        <v>1041.06</v>
      </c>
      <c r="G51" s="6">
        <f>ROUND(SUM(Pharmacy!Q148:R148),0)</f>
        <v>0</v>
      </c>
      <c r="H51" s="6">
        <f>ROUND(+Pharmacy!V148,0)</f>
        <v>0</v>
      </c>
      <c r="I51" s="7" t="str">
        <f t="shared" si="1"/>
        <v/>
      </c>
      <c r="J51" s="7"/>
      <c r="K51" s="8" t="str">
        <f t="shared" si="2"/>
        <v/>
      </c>
    </row>
    <row r="52" spans="2:11" x14ac:dyDescent="0.2">
      <c r="B52">
        <f>+Pharmacy!A47</f>
        <v>130</v>
      </c>
      <c r="C52" t="str">
        <f>+Pharmacy!B47</f>
        <v>UW MEDICINE/NORTHWEST HOSPITAL</v>
      </c>
      <c r="D52" s="6">
        <f>ROUND(SUM(Pharmacy!Q47:R47),0)</f>
        <v>15815351</v>
      </c>
      <c r="E52" s="6">
        <f>ROUND(+Pharmacy!V47,0)</f>
        <v>22493</v>
      </c>
      <c r="F52" s="7">
        <f t="shared" si="0"/>
        <v>703.12</v>
      </c>
      <c r="G52" s="6">
        <f>ROUND(SUM(Pharmacy!Q149:R149),0)</f>
        <v>16328529</v>
      </c>
      <c r="H52" s="6">
        <f>ROUND(+Pharmacy!V149,0)</f>
        <v>23935</v>
      </c>
      <c r="I52" s="7">
        <f t="shared" si="1"/>
        <v>682.2</v>
      </c>
      <c r="J52" s="7"/>
      <c r="K52" s="8">
        <f t="shared" si="2"/>
        <v>-2.98E-2</v>
      </c>
    </row>
    <row r="53" spans="2:11" x14ac:dyDescent="0.2">
      <c r="B53">
        <f>+Pharmacy!A48</f>
        <v>131</v>
      </c>
      <c r="C53" t="str">
        <f>+Pharmacy!B48</f>
        <v>OVERLAKE HOSPITAL MEDICAL CENTER</v>
      </c>
      <c r="D53" s="6">
        <f>ROUND(SUM(Pharmacy!Q48:R48),0)</f>
        <v>16222384</v>
      </c>
      <c r="E53" s="6">
        <f>ROUND(+Pharmacy!V48,0)</f>
        <v>38887</v>
      </c>
      <c r="F53" s="7">
        <f t="shared" si="0"/>
        <v>417.17</v>
      </c>
      <c r="G53" s="6">
        <f>ROUND(SUM(Pharmacy!Q150:R150),0)</f>
        <v>16319479</v>
      </c>
      <c r="H53" s="6">
        <f>ROUND(+Pharmacy!V150,0)</f>
        <v>36167</v>
      </c>
      <c r="I53" s="7">
        <f t="shared" si="1"/>
        <v>451.23</v>
      </c>
      <c r="J53" s="7"/>
      <c r="K53" s="8">
        <f t="shared" si="2"/>
        <v>8.1600000000000006E-2</v>
      </c>
    </row>
    <row r="54" spans="2:11" x14ac:dyDescent="0.2">
      <c r="B54">
        <f>+Pharmacy!A49</f>
        <v>132</v>
      </c>
      <c r="C54" t="str">
        <f>+Pharmacy!B49</f>
        <v>ST CLARE HOSPITAL</v>
      </c>
      <c r="D54" s="6">
        <f>ROUND(SUM(Pharmacy!Q49:R49),0)</f>
        <v>12674268</v>
      </c>
      <c r="E54" s="6">
        <f>ROUND(+Pharmacy!V49,0)</f>
        <v>12826</v>
      </c>
      <c r="F54" s="7">
        <f t="shared" si="0"/>
        <v>988.17</v>
      </c>
      <c r="G54" s="6">
        <f>ROUND(SUM(Pharmacy!Q151:R151),0)</f>
        <v>14018521</v>
      </c>
      <c r="H54" s="6">
        <f>ROUND(+Pharmacy!V151,0)</f>
        <v>11781</v>
      </c>
      <c r="I54" s="7">
        <f t="shared" si="1"/>
        <v>1189.93</v>
      </c>
      <c r="J54" s="7"/>
      <c r="K54" s="8">
        <f t="shared" si="2"/>
        <v>0.20419999999999999</v>
      </c>
    </row>
    <row r="55" spans="2:11" x14ac:dyDescent="0.2">
      <c r="B55">
        <f>+Pharmacy!A50</f>
        <v>134</v>
      </c>
      <c r="C55" t="str">
        <f>+Pharmacy!B50</f>
        <v>ISLAND HOSPITAL</v>
      </c>
      <c r="D55" s="6">
        <f>ROUND(SUM(Pharmacy!Q50:R50),0)</f>
        <v>7675132</v>
      </c>
      <c r="E55" s="6">
        <f>ROUND(+Pharmacy!V50,0)</f>
        <v>9561</v>
      </c>
      <c r="F55" s="7">
        <f t="shared" si="0"/>
        <v>802.75</v>
      </c>
      <c r="G55" s="6">
        <f>ROUND(SUM(Pharmacy!Q152:R152),0)</f>
        <v>7472538</v>
      </c>
      <c r="H55" s="6">
        <f>ROUND(+Pharmacy!V152,0)</f>
        <v>9429</v>
      </c>
      <c r="I55" s="7">
        <f t="shared" si="1"/>
        <v>792.51</v>
      </c>
      <c r="J55" s="7"/>
      <c r="K55" s="8">
        <f t="shared" si="2"/>
        <v>-1.2800000000000001E-2</v>
      </c>
    </row>
    <row r="56" spans="2:11" x14ac:dyDescent="0.2">
      <c r="B56">
        <f>+Pharmacy!A51</f>
        <v>137</v>
      </c>
      <c r="C56" t="str">
        <f>+Pharmacy!B51</f>
        <v>LINCOLN HOSPITAL</v>
      </c>
      <c r="D56" s="6">
        <f>ROUND(SUM(Pharmacy!Q51:R51),0)</f>
        <v>714423</v>
      </c>
      <c r="E56" s="6">
        <f>ROUND(+Pharmacy!V51,0)</f>
        <v>1220</v>
      </c>
      <c r="F56" s="7">
        <f t="shared" si="0"/>
        <v>585.59</v>
      </c>
      <c r="G56" s="6">
        <f>ROUND(SUM(Pharmacy!Q153:R153),0)</f>
        <v>1019344</v>
      </c>
      <c r="H56" s="6">
        <f>ROUND(+Pharmacy!V153,0)</f>
        <v>1029</v>
      </c>
      <c r="I56" s="7">
        <f t="shared" si="1"/>
        <v>990.62</v>
      </c>
      <c r="J56" s="7"/>
      <c r="K56" s="8">
        <f t="shared" si="2"/>
        <v>0.69169999999999998</v>
      </c>
    </row>
    <row r="57" spans="2:11" x14ac:dyDescent="0.2">
      <c r="B57">
        <f>+Pharmacy!A52</f>
        <v>138</v>
      </c>
      <c r="C57" t="str">
        <f>+Pharmacy!B52</f>
        <v>SWEDISH EDMONDS</v>
      </c>
      <c r="D57" s="6">
        <f>ROUND(SUM(Pharmacy!Q52:R52),0)</f>
        <v>22861531</v>
      </c>
      <c r="E57" s="6">
        <f>ROUND(+Pharmacy!V52,0)</f>
        <v>9622</v>
      </c>
      <c r="F57" s="7">
        <f t="shared" si="0"/>
        <v>2375.96</v>
      </c>
      <c r="G57" s="6">
        <f>ROUND(SUM(Pharmacy!Q154:R154),0)</f>
        <v>32887443</v>
      </c>
      <c r="H57" s="6">
        <f>ROUND(+Pharmacy!V154,0)</f>
        <v>17222</v>
      </c>
      <c r="I57" s="7">
        <f t="shared" si="1"/>
        <v>1909.62</v>
      </c>
      <c r="J57" s="7"/>
      <c r="K57" s="8">
        <f t="shared" si="2"/>
        <v>-0.1963</v>
      </c>
    </row>
    <row r="58" spans="2:11" x14ac:dyDescent="0.2">
      <c r="B58">
        <f>+Pharmacy!A53</f>
        <v>139</v>
      </c>
      <c r="C58" t="str">
        <f>+Pharmacy!B53</f>
        <v>PROVIDENCE HOLY FAMILY HOSPITAL</v>
      </c>
      <c r="D58" s="6">
        <f>ROUND(SUM(Pharmacy!Q53:R53),0)</f>
        <v>8501433</v>
      </c>
      <c r="E58" s="6">
        <f>ROUND(+Pharmacy!V53,0)</f>
        <v>20054</v>
      </c>
      <c r="F58" s="7">
        <f t="shared" si="0"/>
        <v>423.93</v>
      </c>
      <c r="G58" s="6">
        <f>ROUND(SUM(Pharmacy!Q155:R155),0)</f>
        <v>11592704</v>
      </c>
      <c r="H58" s="6">
        <f>ROUND(+Pharmacy!V155,0)</f>
        <v>18640</v>
      </c>
      <c r="I58" s="7">
        <f t="shared" si="1"/>
        <v>621.92999999999995</v>
      </c>
      <c r="J58" s="7"/>
      <c r="K58" s="8">
        <f t="shared" si="2"/>
        <v>0.46710000000000002</v>
      </c>
    </row>
    <row r="59" spans="2:11" x14ac:dyDescent="0.2">
      <c r="B59">
        <f>+Pharmacy!A54</f>
        <v>140</v>
      </c>
      <c r="C59" t="str">
        <f>+Pharmacy!B54</f>
        <v>KITTITAS VALLEY HEALTHCARE</v>
      </c>
      <c r="D59" s="6">
        <f>ROUND(SUM(Pharmacy!Q54:R54),0)</f>
        <v>3559017</v>
      </c>
      <c r="E59" s="6">
        <f>ROUND(+Pharmacy!V54,0)</f>
        <v>4943</v>
      </c>
      <c r="F59" s="7">
        <f t="shared" si="0"/>
        <v>720.01</v>
      </c>
      <c r="G59" s="6">
        <f>ROUND(SUM(Pharmacy!Q156:R156),0)</f>
        <v>3538560</v>
      </c>
      <c r="H59" s="6">
        <f>ROUND(+Pharmacy!V156,0)</f>
        <v>5064</v>
      </c>
      <c r="I59" s="7">
        <f t="shared" si="1"/>
        <v>698.77</v>
      </c>
      <c r="J59" s="7"/>
      <c r="K59" s="8">
        <f t="shared" si="2"/>
        <v>-2.9499999999999998E-2</v>
      </c>
    </row>
    <row r="60" spans="2:11" x14ac:dyDescent="0.2">
      <c r="B60">
        <f>+Pharmacy!A55</f>
        <v>141</v>
      </c>
      <c r="C60" t="str">
        <f>+Pharmacy!B55</f>
        <v>DAYTON GENERAL HOSPITAL</v>
      </c>
      <c r="D60" s="6">
        <f>ROUND(SUM(Pharmacy!Q55:R55),0)</f>
        <v>329870</v>
      </c>
      <c r="E60" s="6">
        <f>ROUND(+Pharmacy!V55,0)</f>
        <v>122</v>
      </c>
      <c r="F60" s="7">
        <f t="shared" si="0"/>
        <v>2703.85</v>
      </c>
      <c r="G60" s="6">
        <f>ROUND(SUM(Pharmacy!Q157:R157),0)</f>
        <v>0</v>
      </c>
      <c r="H60" s="6">
        <f>ROUND(+Pharmacy!V157,0)</f>
        <v>0</v>
      </c>
      <c r="I60" s="7" t="str">
        <f t="shared" si="1"/>
        <v/>
      </c>
      <c r="J60" s="7"/>
      <c r="K60" s="8" t="str">
        <f t="shared" si="2"/>
        <v/>
      </c>
    </row>
    <row r="61" spans="2:11" x14ac:dyDescent="0.2">
      <c r="B61">
        <f>+Pharmacy!A56</f>
        <v>142</v>
      </c>
      <c r="C61" t="str">
        <f>+Pharmacy!B56</f>
        <v>HARRISON MEDICAL CENTER</v>
      </c>
      <c r="D61" s="6">
        <f>ROUND(SUM(Pharmacy!Q56:R56),0)</f>
        <v>46865340</v>
      </c>
      <c r="E61" s="6">
        <f>ROUND(+Pharmacy!V56,0)</f>
        <v>28256</v>
      </c>
      <c r="F61" s="7">
        <f t="shared" si="0"/>
        <v>1658.6</v>
      </c>
      <c r="G61" s="6">
        <f>ROUND(SUM(Pharmacy!Q158:R158),0)</f>
        <v>45606570</v>
      </c>
      <c r="H61" s="6">
        <f>ROUND(+Pharmacy!V158,0)</f>
        <v>27923</v>
      </c>
      <c r="I61" s="7">
        <f t="shared" si="1"/>
        <v>1633.3</v>
      </c>
      <c r="J61" s="7"/>
      <c r="K61" s="8">
        <f t="shared" si="2"/>
        <v>-1.5299999999999999E-2</v>
      </c>
    </row>
    <row r="62" spans="2:11" x14ac:dyDescent="0.2">
      <c r="B62">
        <f>+Pharmacy!A57</f>
        <v>145</v>
      </c>
      <c r="C62" t="str">
        <f>+Pharmacy!B57</f>
        <v>PEACEHEALTH ST JOSEPH HOSPITAL</v>
      </c>
      <c r="D62" s="6">
        <f>ROUND(SUM(Pharmacy!Q57:R57),0)</f>
        <v>32012783</v>
      </c>
      <c r="E62" s="6">
        <f>ROUND(+Pharmacy!V57,0)</f>
        <v>33112</v>
      </c>
      <c r="F62" s="7">
        <f t="shared" si="0"/>
        <v>966.8</v>
      </c>
      <c r="G62" s="6">
        <f>ROUND(SUM(Pharmacy!Q159:R159),0)</f>
        <v>31106872</v>
      </c>
      <c r="H62" s="6">
        <f>ROUND(+Pharmacy!V159,0)</f>
        <v>32561</v>
      </c>
      <c r="I62" s="7">
        <f t="shared" si="1"/>
        <v>955.34</v>
      </c>
      <c r="J62" s="7"/>
      <c r="K62" s="8">
        <f t="shared" si="2"/>
        <v>-1.1900000000000001E-2</v>
      </c>
    </row>
    <row r="63" spans="2:11" x14ac:dyDescent="0.2">
      <c r="B63">
        <f>+Pharmacy!A58</f>
        <v>147</v>
      </c>
      <c r="C63" t="str">
        <f>+Pharmacy!B58</f>
        <v>MID VALLEY HOSPITAL</v>
      </c>
      <c r="D63" s="6">
        <f>ROUND(SUM(Pharmacy!Q58:R58),0)</f>
        <v>1121497</v>
      </c>
      <c r="E63" s="6">
        <f>ROUND(+Pharmacy!V58,0)</f>
        <v>2585</v>
      </c>
      <c r="F63" s="7">
        <f t="shared" si="0"/>
        <v>433.85</v>
      </c>
      <c r="G63" s="6">
        <f>ROUND(SUM(Pharmacy!Q160:R160),0)</f>
        <v>1045996</v>
      </c>
      <c r="H63" s="6">
        <f>ROUND(+Pharmacy!V160,0)</f>
        <v>2557</v>
      </c>
      <c r="I63" s="7">
        <f t="shared" si="1"/>
        <v>409.07</v>
      </c>
      <c r="J63" s="7"/>
      <c r="K63" s="8">
        <f t="shared" si="2"/>
        <v>-5.7099999999999998E-2</v>
      </c>
    </row>
    <row r="64" spans="2:11" x14ac:dyDescent="0.2">
      <c r="B64">
        <f>+Pharmacy!A59</f>
        <v>148</v>
      </c>
      <c r="C64" t="str">
        <f>+Pharmacy!B59</f>
        <v>KINDRED HOSPITAL SEATTLE - NORTHGATE</v>
      </c>
      <c r="D64" s="6">
        <f>ROUND(SUM(Pharmacy!Q59:R59),0)</f>
        <v>3936427</v>
      </c>
      <c r="E64" s="6">
        <f>ROUND(+Pharmacy!V59,0)</f>
        <v>1133</v>
      </c>
      <c r="F64" s="7">
        <f t="shared" si="0"/>
        <v>3474.34</v>
      </c>
      <c r="G64" s="6">
        <f>ROUND(SUM(Pharmacy!Q161:R161),0)</f>
        <v>4246540</v>
      </c>
      <c r="H64" s="6">
        <f>ROUND(+Pharmacy!V161,0)</f>
        <v>898</v>
      </c>
      <c r="I64" s="7">
        <f t="shared" si="1"/>
        <v>4728.8900000000003</v>
      </c>
      <c r="J64" s="7"/>
      <c r="K64" s="8">
        <f t="shared" si="2"/>
        <v>0.36109999999999998</v>
      </c>
    </row>
    <row r="65" spans="2:11" x14ac:dyDescent="0.2">
      <c r="B65">
        <f>+Pharmacy!A60</f>
        <v>150</v>
      </c>
      <c r="C65" t="str">
        <f>+Pharmacy!B60</f>
        <v>COULEE MEDICAL CENTER</v>
      </c>
      <c r="D65" s="6">
        <f>ROUND(SUM(Pharmacy!Q60:R60),0)</f>
        <v>927678</v>
      </c>
      <c r="E65" s="6">
        <f>ROUND(+Pharmacy!V60,0)</f>
        <v>1419</v>
      </c>
      <c r="F65" s="7">
        <f t="shared" si="0"/>
        <v>653.75</v>
      </c>
      <c r="G65" s="6">
        <f>ROUND(SUM(Pharmacy!Q162:R162),0)</f>
        <v>1160962</v>
      </c>
      <c r="H65" s="6">
        <f>ROUND(+Pharmacy!V162,0)</f>
        <v>1288</v>
      </c>
      <c r="I65" s="7">
        <f t="shared" si="1"/>
        <v>901.37</v>
      </c>
      <c r="J65" s="7"/>
      <c r="K65" s="8">
        <f t="shared" si="2"/>
        <v>0.37880000000000003</v>
      </c>
    </row>
    <row r="66" spans="2:11" x14ac:dyDescent="0.2">
      <c r="B66">
        <f>+Pharmacy!A61</f>
        <v>152</v>
      </c>
      <c r="C66" t="str">
        <f>+Pharmacy!B61</f>
        <v>MASON GENERAL HOSPITAL</v>
      </c>
      <c r="D66" s="6">
        <f>ROUND(SUM(Pharmacy!Q61:R61),0)</f>
        <v>2015835</v>
      </c>
      <c r="E66" s="6">
        <f>ROUND(+Pharmacy!V61,0)</f>
        <v>4217</v>
      </c>
      <c r="F66" s="7">
        <f t="shared" si="0"/>
        <v>478.03</v>
      </c>
      <c r="G66" s="6">
        <f>ROUND(SUM(Pharmacy!Q163:R163),0)</f>
        <v>1733605</v>
      </c>
      <c r="H66" s="6">
        <f>ROUND(+Pharmacy!V163,0)</f>
        <v>4287</v>
      </c>
      <c r="I66" s="7">
        <f t="shared" si="1"/>
        <v>404.39</v>
      </c>
      <c r="J66" s="7"/>
      <c r="K66" s="8">
        <f t="shared" si="2"/>
        <v>-0.154</v>
      </c>
    </row>
    <row r="67" spans="2:11" x14ac:dyDescent="0.2">
      <c r="B67">
        <f>+Pharmacy!A62</f>
        <v>153</v>
      </c>
      <c r="C67" t="str">
        <f>+Pharmacy!B62</f>
        <v>WHITMAN HOSPITAL AND MEDICAL CENTER</v>
      </c>
      <c r="D67" s="6">
        <f>ROUND(SUM(Pharmacy!Q62:R62),0)</f>
        <v>1464606</v>
      </c>
      <c r="E67" s="6">
        <f>ROUND(+Pharmacy!V62,0)</f>
        <v>1426</v>
      </c>
      <c r="F67" s="7">
        <f t="shared" si="0"/>
        <v>1027.07</v>
      </c>
      <c r="G67" s="6">
        <f>ROUND(SUM(Pharmacy!Q164:R164),0)</f>
        <v>1413257</v>
      </c>
      <c r="H67" s="6">
        <f>ROUND(+Pharmacy!V164,0)</f>
        <v>1377</v>
      </c>
      <c r="I67" s="7">
        <f t="shared" si="1"/>
        <v>1026.33</v>
      </c>
      <c r="J67" s="7"/>
      <c r="K67" s="8">
        <f t="shared" si="2"/>
        <v>-6.9999999999999999E-4</v>
      </c>
    </row>
    <row r="68" spans="2:11" x14ac:dyDescent="0.2">
      <c r="B68">
        <f>+Pharmacy!A63</f>
        <v>155</v>
      </c>
      <c r="C68" t="str">
        <f>+Pharmacy!B63</f>
        <v>UW MEDICINE/VALLEY MEDICAL CENTER</v>
      </c>
      <c r="D68" s="6">
        <f>ROUND(SUM(Pharmacy!Q63:R63),0)</f>
        <v>14706110</v>
      </c>
      <c r="E68" s="6">
        <f>ROUND(+Pharmacy!V63,0)</f>
        <v>17416</v>
      </c>
      <c r="F68" s="7">
        <f t="shared" si="0"/>
        <v>844.4</v>
      </c>
      <c r="G68" s="6">
        <f>ROUND(SUM(Pharmacy!Q165:R165),0)</f>
        <v>30176620</v>
      </c>
      <c r="H68" s="6">
        <f>ROUND(+Pharmacy!V165,0)</f>
        <v>37373</v>
      </c>
      <c r="I68" s="7">
        <f t="shared" si="1"/>
        <v>807.44</v>
      </c>
      <c r="J68" s="7"/>
      <c r="K68" s="8">
        <f t="shared" si="2"/>
        <v>-4.3799999999999999E-2</v>
      </c>
    </row>
    <row r="69" spans="2:11" x14ac:dyDescent="0.2">
      <c r="B69">
        <f>+Pharmacy!A64</f>
        <v>156</v>
      </c>
      <c r="C69" t="str">
        <f>+Pharmacy!B64</f>
        <v>WHIDBEY GENERAL HOSPITAL</v>
      </c>
      <c r="D69" s="6">
        <f>ROUND(SUM(Pharmacy!Q64:R64),0)</f>
        <v>6898839</v>
      </c>
      <c r="E69" s="6">
        <f>ROUND(+Pharmacy!V64,0)</f>
        <v>8294</v>
      </c>
      <c r="F69" s="7">
        <f t="shared" si="0"/>
        <v>831.79</v>
      </c>
      <c r="G69" s="6">
        <f>ROUND(SUM(Pharmacy!Q166:R166),0)</f>
        <v>0</v>
      </c>
      <c r="H69" s="6">
        <f>ROUND(+Pharmacy!V166,0)</f>
        <v>0</v>
      </c>
      <c r="I69" s="7" t="str">
        <f t="shared" si="1"/>
        <v/>
      </c>
      <c r="J69" s="7"/>
      <c r="K69" s="8" t="str">
        <f t="shared" si="2"/>
        <v/>
      </c>
    </row>
    <row r="70" spans="2:11" x14ac:dyDescent="0.2">
      <c r="B70">
        <f>+Pharmacy!A65</f>
        <v>157</v>
      </c>
      <c r="C70" t="str">
        <f>+Pharmacy!B65</f>
        <v>ST LUKES REHABILIATION INSTITUTE</v>
      </c>
      <c r="D70" s="6">
        <f>ROUND(SUM(Pharmacy!Q65:R65),0)</f>
        <v>1764188</v>
      </c>
      <c r="E70" s="6">
        <f>ROUND(+Pharmacy!V65,0)</f>
        <v>2559</v>
      </c>
      <c r="F70" s="7">
        <f t="shared" si="0"/>
        <v>689.41</v>
      </c>
      <c r="G70" s="6">
        <f>ROUND(SUM(Pharmacy!Q167:R167),0)</f>
        <v>1739295</v>
      </c>
      <c r="H70" s="6">
        <f>ROUND(+Pharmacy!V167,0)</f>
        <v>2467</v>
      </c>
      <c r="I70" s="7">
        <f t="shared" si="1"/>
        <v>705.02</v>
      </c>
      <c r="J70" s="7"/>
      <c r="K70" s="8">
        <f t="shared" si="2"/>
        <v>2.2599999999999999E-2</v>
      </c>
    </row>
    <row r="71" spans="2:11" x14ac:dyDescent="0.2">
      <c r="B71">
        <f>+Pharmacy!A66</f>
        <v>158</v>
      </c>
      <c r="C71" t="str">
        <f>+Pharmacy!B66</f>
        <v>CASCADE MEDICAL CENTER</v>
      </c>
      <c r="D71" s="6">
        <f>ROUND(SUM(Pharmacy!Q66:R66),0)</f>
        <v>641085</v>
      </c>
      <c r="E71" s="6">
        <f>ROUND(+Pharmacy!V66,0)</f>
        <v>472</v>
      </c>
      <c r="F71" s="7">
        <f t="shared" si="0"/>
        <v>1358.23</v>
      </c>
      <c r="G71" s="6">
        <f>ROUND(SUM(Pharmacy!Q168:R168),0)</f>
        <v>533153</v>
      </c>
      <c r="H71" s="6">
        <f>ROUND(+Pharmacy!V168,0)</f>
        <v>573</v>
      </c>
      <c r="I71" s="7">
        <f t="shared" si="1"/>
        <v>930.46</v>
      </c>
      <c r="J71" s="7"/>
      <c r="K71" s="8">
        <f t="shared" si="2"/>
        <v>-0.31490000000000001</v>
      </c>
    </row>
    <row r="72" spans="2:11" x14ac:dyDescent="0.2">
      <c r="B72">
        <f>+Pharmacy!A67</f>
        <v>159</v>
      </c>
      <c r="C72" t="str">
        <f>+Pharmacy!B67</f>
        <v>PROVIDENCE ST PETER HOSPITAL</v>
      </c>
      <c r="D72" s="6">
        <f>ROUND(SUM(Pharmacy!Q67:R67),0)</f>
        <v>27660879</v>
      </c>
      <c r="E72" s="6">
        <f>ROUND(+Pharmacy!V67,0)</f>
        <v>36893</v>
      </c>
      <c r="F72" s="7">
        <f t="shared" si="0"/>
        <v>749.76</v>
      </c>
      <c r="G72" s="6">
        <f>ROUND(SUM(Pharmacy!Q169:R169),0)</f>
        <v>28493022</v>
      </c>
      <c r="H72" s="6">
        <f>ROUND(+Pharmacy!V169,0)</f>
        <v>33274</v>
      </c>
      <c r="I72" s="7">
        <f t="shared" si="1"/>
        <v>856.31</v>
      </c>
      <c r="J72" s="7"/>
      <c r="K72" s="8">
        <f t="shared" si="2"/>
        <v>0.1421</v>
      </c>
    </row>
    <row r="73" spans="2:11" x14ac:dyDescent="0.2">
      <c r="B73">
        <f>+Pharmacy!A68</f>
        <v>161</v>
      </c>
      <c r="C73" t="str">
        <f>+Pharmacy!B68</f>
        <v>KADLEC REGIONAL MEDICAL CENTER</v>
      </c>
      <c r="D73" s="6">
        <f>ROUND(SUM(Pharmacy!Q68:R68),0)</f>
        <v>21891454</v>
      </c>
      <c r="E73" s="6">
        <f>ROUND(+Pharmacy!V68,0)</f>
        <v>31196</v>
      </c>
      <c r="F73" s="7">
        <f t="shared" si="0"/>
        <v>701.74</v>
      </c>
      <c r="G73" s="6">
        <f>ROUND(SUM(Pharmacy!Q170:R170),0)</f>
        <v>22761521</v>
      </c>
      <c r="H73" s="6">
        <f>ROUND(+Pharmacy!V170,0)</f>
        <v>35689</v>
      </c>
      <c r="I73" s="7">
        <f t="shared" si="1"/>
        <v>637.77</v>
      </c>
      <c r="J73" s="7"/>
      <c r="K73" s="8">
        <f t="shared" si="2"/>
        <v>-9.1200000000000003E-2</v>
      </c>
    </row>
    <row r="74" spans="2:11" x14ac:dyDescent="0.2">
      <c r="B74">
        <f>+Pharmacy!A69</f>
        <v>162</v>
      </c>
      <c r="C74" t="str">
        <f>+Pharmacy!B69</f>
        <v>PROVIDENCE SACRED HEART MEDICAL CENTER</v>
      </c>
      <c r="D74" s="6">
        <f>ROUND(SUM(Pharmacy!Q69:R69),0)</f>
        <v>40056329</v>
      </c>
      <c r="E74" s="6">
        <f>ROUND(+Pharmacy!V69,0)</f>
        <v>63456</v>
      </c>
      <c r="F74" s="7">
        <f t="shared" si="0"/>
        <v>631.25</v>
      </c>
      <c r="G74" s="6">
        <f>ROUND(SUM(Pharmacy!Q171:R171),0)</f>
        <v>46537803</v>
      </c>
      <c r="H74" s="6">
        <f>ROUND(+Pharmacy!V171,0)</f>
        <v>61703</v>
      </c>
      <c r="I74" s="7">
        <f t="shared" si="1"/>
        <v>754.22</v>
      </c>
      <c r="J74" s="7"/>
      <c r="K74" s="8">
        <f t="shared" si="2"/>
        <v>0.1948</v>
      </c>
    </row>
    <row r="75" spans="2:11" x14ac:dyDescent="0.2">
      <c r="B75">
        <f>+Pharmacy!A70</f>
        <v>164</v>
      </c>
      <c r="C75" t="str">
        <f>+Pharmacy!B70</f>
        <v>EVERGREENHEALTH MEDICAL CENTER</v>
      </c>
      <c r="D75" s="6">
        <f>ROUND(SUM(Pharmacy!Q70:R70),0)</f>
        <v>21087270</v>
      </c>
      <c r="E75" s="6">
        <f>ROUND(+Pharmacy!V70,0)</f>
        <v>32912</v>
      </c>
      <c r="F75" s="7">
        <f t="shared" ref="F75:F107" si="3">IF(D75=0,"",IF(E75=0,"",ROUND(D75/E75,2)))</f>
        <v>640.72</v>
      </c>
      <c r="G75" s="6">
        <f>ROUND(SUM(Pharmacy!Q172:R172),0)</f>
        <v>21550293</v>
      </c>
      <c r="H75" s="6">
        <f>ROUND(+Pharmacy!V172,0)</f>
        <v>33213</v>
      </c>
      <c r="I75" s="7">
        <f t="shared" ref="I75:I107" si="4">IF(G75=0,"",IF(H75=0,"",ROUND(G75/H75,2)))</f>
        <v>648.85</v>
      </c>
      <c r="J75" s="7"/>
      <c r="K75" s="8">
        <f t="shared" ref="K75:K107" si="5">IF(D75=0,"",IF(E75=0,"",IF(G75=0,"",IF(H75=0,"",ROUND(I75/F75-1,4)))))</f>
        <v>1.2699999999999999E-2</v>
      </c>
    </row>
    <row r="76" spans="2:11" x14ac:dyDescent="0.2">
      <c r="B76">
        <f>+Pharmacy!A71</f>
        <v>165</v>
      </c>
      <c r="C76" t="str">
        <f>+Pharmacy!B71</f>
        <v>LAKE CHELAN COMMUNITY HOSPITAL</v>
      </c>
      <c r="D76" s="6">
        <f>ROUND(SUM(Pharmacy!Q71:R71),0)</f>
        <v>984027</v>
      </c>
      <c r="E76" s="6">
        <f>ROUND(+Pharmacy!V71,0)</f>
        <v>1504</v>
      </c>
      <c r="F76" s="7">
        <f t="shared" si="3"/>
        <v>654.27</v>
      </c>
      <c r="G76" s="6">
        <f>ROUND(SUM(Pharmacy!Q173:R173),0)</f>
        <v>865167</v>
      </c>
      <c r="H76" s="6">
        <f>ROUND(+Pharmacy!V173,0)</f>
        <v>1122</v>
      </c>
      <c r="I76" s="7">
        <f t="shared" si="4"/>
        <v>771.09</v>
      </c>
      <c r="J76" s="7"/>
      <c r="K76" s="8">
        <f t="shared" si="5"/>
        <v>0.17860000000000001</v>
      </c>
    </row>
    <row r="77" spans="2:11" x14ac:dyDescent="0.2">
      <c r="B77">
        <f>+Pharmacy!A72</f>
        <v>167</v>
      </c>
      <c r="C77" t="str">
        <f>+Pharmacy!B72</f>
        <v>FERRY COUNTY MEMORIAL HOSPITAL</v>
      </c>
      <c r="D77" s="6">
        <f>ROUND(SUM(Pharmacy!Q72:R72),0)</f>
        <v>0</v>
      </c>
      <c r="E77" s="6">
        <f>ROUND(+Pharmacy!V72,0)</f>
        <v>0</v>
      </c>
      <c r="F77" s="7" t="str">
        <f t="shared" si="3"/>
        <v/>
      </c>
      <c r="G77" s="6">
        <f>ROUND(SUM(Pharmacy!Q174:R174),0)</f>
        <v>0</v>
      </c>
      <c r="H77" s="6">
        <f>ROUND(+Pharmacy!V174,0)</f>
        <v>0</v>
      </c>
      <c r="I77" s="7" t="str">
        <f t="shared" si="4"/>
        <v/>
      </c>
      <c r="J77" s="7"/>
      <c r="K77" s="8" t="str">
        <f t="shared" si="5"/>
        <v/>
      </c>
    </row>
    <row r="78" spans="2:11" x14ac:dyDescent="0.2">
      <c r="B78">
        <f>+Pharmacy!A73</f>
        <v>168</v>
      </c>
      <c r="C78" t="str">
        <f>+Pharmacy!B73</f>
        <v>CENTRAL WASHINGTON HOSPITAL</v>
      </c>
      <c r="D78" s="6">
        <f>ROUND(SUM(Pharmacy!Q73:R73),0)</f>
        <v>14093268</v>
      </c>
      <c r="E78" s="6">
        <f>ROUND(+Pharmacy!V73,0)</f>
        <v>19877</v>
      </c>
      <c r="F78" s="7">
        <f t="shared" si="3"/>
        <v>709.02</v>
      </c>
      <c r="G78" s="6">
        <f>ROUND(SUM(Pharmacy!Q175:R175),0)</f>
        <v>16616795</v>
      </c>
      <c r="H78" s="6">
        <f>ROUND(+Pharmacy!V175,0)</f>
        <v>20242</v>
      </c>
      <c r="I78" s="7">
        <f t="shared" si="4"/>
        <v>820.91</v>
      </c>
      <c r="J78" s="7"/>
      <c r="K78" s="8">
        <f t="shared" si="5"/>
        <v>0.1578</v>
      </c>
    </row>
    <row r="79" spans="2:11" x14ac:dyDescent="0.2">
      <c r="B79">
        <f>+Pharmacy!A74</f>
        <v>170</v>
      </c>
      <c r="C79" t="str">
        <f>+Pharmacy!B74</f>
        <v>PEACEHEALTH SOUTHWEST MEDICAL CENTER</v>
      </c>
      <c r="D79" s="6">
        <f>ROUND(SUM(Pharmacy!Q74:R74),0)</f>
        <v>30537065</v>
      </c>
      <c r="E79" s="6">
        <f>ROUND(+Pharmacy!V74,0)</f>
        <v>50767</v>
      </c>
      <c r="F79" s="7">
        <f t="shared" si="3"/>
        <v>601.51</v>
      </c>
      <c r="G79" s="6">
        <f>ROUND(SUM(Pharmacy!Q176:R176),0)</f>
        <v>31608471</v>
      </c>
      <c r="H79" s="6">
        <f>ROUND(+Pharmacy!V176,0)</f>
        <v>48533</v>
      </c>
      <c r="I79" s="7">
        <f t="shared" si="4"/>
        <v>651.28</v>
      </c>
      <c r="J79" s="7"/>
      <c r="K79" s="8">
        <f t="shared" si="5"/>
        <v>8.2699999999999996E-2</v>
      </c>
    </row>
    <row r="80" spans="2:11" x14ac:dyDescent="0.2">
      <c r="B80">
        <f>+Pharmacy!A75</f>
        <v>172</v>
      </c>
      <c r="C80" t="str">
        <f>+Pharmacy!B75</f>
        <v>PULLMAN REGIONAL HOSPITAL</v>
      </c>
      <c r="D80" s="6">
        <f>ROUND(SUM(Pharmacy!Q75:R75),0)</f>
        <v>4609437</v>
      </c>
      <c r="E80" s="6">
        <f>ROUND(+Pharmacy!V75,0)</f>
        <v>3623</v>
      </c>
      <c r="F80" s="7">
        <f t="shared" si="3"/>
        <v>1272.27</v>
      </c>
      <c r="G80" s="6">
        <f>ROUND(SUM(Pharmacy!Q177:R177),0)</f>
        <v>4874285</v>
      </c>
      <c r="H80" s="6">
        <f>ROUND(+Pharmacy!V177,0)</f>
        <v>3914</v>
      </c>
      <c r="I80" s="7">
        <f t="shared" si="4"/>
        <v>1245.3499999999999</v>
      </c>
      <c r="J80" s="7"/>
      <c r="K80" s="8">
        <f t="shared" si="5"/>
        <v>-2.12E-2</v>
      </c>
    </row>
    <row r="81" spans="2:11" x14ac:dyDescent="0.2">
      <c r="B81">
        <f>+Pharmacy!A76</f>
        <v>173</v>
      </c>
      <c r="C81" t="str">
        <f>+Pharmacy!B76</f>
        <v>MORTON GENERAL HOSPITAL</v>
      </c>
      <c r="D81" s="6">
        <f>ROUND(SUM(Pharmacy!Q76:R76),0)</f>
        <v>819329</v>
      </c>
      <c r="E81" s="6">
        <f>ROUND(+Pharmacy!V76,0)</f>
        <v>1101</v>
      </c>
      <c r="F81" s="7">
        <f t="shared" si="3"/>
        <v>744.17</v>
      </c>
      <c r="G81" s="6">
        <f>ROUND(SUM(Pharmacy!Q178:R178),0)</f>
        <v>885497</v>
      </c>
      <c r="H81" s="6">
        <f>ROUND(+Pharmacy!V178,0)</f>
        <v>1070</v>
      </c>
      <c r="I81" s="7">
        <f t="shared" si="4"/>
        <v>827.57</v>
      </c>
      <c r="J81" s="7"/>
      <c r="K81" s="8">
        <f t="shared" si="5"/>
        <v>0.11210000000000001</v>
      </c>
    </row>
    <row r="82" spans="2:11" x14ac:dyDescent="0.2">
      <c r="B82">
        <f>+Pharmacy!A77</f>
        <v>175</v>
      </c>
      <c r="C82" t="str">
        <f>+Pharmacy!B77</f>
        <v>MARY BRIDGE CHILDRENS HEALTH CENTER</v>
      </c>
      <c r="D82" s="6">
        <f>ROUND(SUM(Pharmacy!Q77:R77),0)</f>
        <v>6807978</v>
      </c>
      <c r="E82" s="6">
        <f>ROUND(+Pharmacy!V77,0)</f>
        <v>9620</v>
      </c>
      <c r="F82" s="7">
        <f t="shared" si="3"/>
        <v>707.69</v>
      </c>
      <c r="G82" s="6">
        <f>ROUND(SUM(Pharmacy!Q179:R179),0)</f>
        <v>6703022</v>
      </c>
      <c r="H82" s="6">
        <f>ROUND(+Pharmacy!V179,0)</f>
        <v>10786</v>
      </c>
      <c r="I82" s="7">
        <f t="shared" si="4"/>
        <v>621.46</v>
      </c>
      <c r="J82" s="7"/>
      <c r="K82" s="8">
        <f t="shared" si="5"/>
        <v>-0.12180000000000001</v>
      </c>
    </row>
    <row r="83" spans="2:11" x14ac:dyDescent="0.2">
      <c r="B83">
        <f>+Pharmacy!A78</f>
        <v>176</v>
      </c>
      <c r="C83" t="str">
        <f>+Pharmacy!B78</f>
        <v>TACOMA GENERAL/ALLENMORE HOSPITAL</v>
      </c>
      <c r="D83" s="6">
        <f>ROUND(SUM(Pharmacy!Q78:R78),0)</f>
        <v>56689182</v>
      </c>
      <c r="E83" s="6">
        <f>ROUND(+Pharmacy!V78,0)</f>
        <v>48651</v>
      </c>
      <c r="F83" s="7">
        <f t="shared" si="3"/>
        <v>1165.22</v>
      </c>
      <c r="G83" s="6">
        <f>ROUND(SUM(Pharmacy!Q180:R180),0)</f>
        <v>65420101</v>
      </c>
      <c r="H83" s="6">
        <f>ROUND(+Pharmacy!V180,0)</f>
        <v>41823</v>
      </c>
      <c r="I83" s="7">
        <f t="shared" si="4"/>
        <v>1564.21</v>
      </c>
      <c r="J83" s="7"/>
      <c r="K83" s="8">
        <f t="shared" si="5"/>
        <v>0.34239999999999998</v>
      </c>
    </row>
    <row r="84" spans="2:11" x14ac:dyDescent="0.2">
      <c r="B84">
        <f>+Pharmacy!A79</f>
        <v>180</v>
      </c>
      <c r="C84" t="str">
        <f>+Pharmacy!B79</f>
        <v>VALLEY HOSPITAL</v>
      </c>
      <c r="D84" s="6">
        <f>ROUND(SUM(Pharmacy!Q79:R79),0)</f>
        <v>7841440</v>
      </c>
      <c r="E84" s="6">
        <f>ROUND(+Pharmacy!V79,0)</f>
        <v>10946</v>
      </c>
      <c r="F84" s="7">
        <f t="shared" si="3"/>
        <v>716.37</v>
      </c>
      <c r="G84" s="6">
        <f>ROUND(SUM(Pharmacy!Q181:R181),0)</f>
        <v>6972558</v>
      </c>
      <c r="H84" s="6">
        <f>ROUND(+Pharmacy!V181,0)</f>
        <v>11479</v>
      </c>
      <c r="I84" s="7">
        <f t="shared" si="4"/>
        <v>607.41999999999996</v>
      </c>
      <c r="J84" s="7"/>
      <c r="K84" s="8">
        <f t="shared" si="5"/>
        <v>-0.15210000000000001</v>
      </c>
    </row>
    <row r="85" spans="2:11" x14ac:dyDescent="0.2">
      <c r="B85">
        <f>+Pharmacy!A80</f>
        <v>183</v>
      </c>
      <c r="C85" t="str">
        <f>+Pharmacy!B80</f>
        <v>MULTICARE AUBURN MEDICAL CENTER</v>
      </c>
      <c r="D85" s="6">
        <f>ROUND(SUM(Pharmacy!Q80:R80),0)</f>
        <v>7983964</v>
      </c>
      <c r="E85" s="6">
        <f>ROUND(+Pharmacy!V80,0)</f>
        <v>11784</v>
      </c>
      <c r="F85" s="7">
        <f t="shared" si="3"/>
        <v>677.53</v>
      </c>
      <c r="G85" s="6">
        <f>ROUND(SUM(Pharmacy!Q182:R182),0)</f>
        <v>9398101</v>
      </c>
      <c r="H85" s="6">
        <f>ROUND(+Pharmacy!V182,0)</f>
        <v>10417</v>
      </c>
      <c r="I85" s="7">
        <f t="shared" si="4"/>
        <v>902.19</v>
      </c>
      <c r="J85" s="7"/>
      <c r="K85" s="8">
        <f t="shared" si="5"/>
        <v>0.33160000000000001</v>
      </c>
    </row>
    <row r="86" spans="2:11" x14ac:dyDescent="0.2">
      <c r="B86">
        <f>+Pharmacy!A81</f>
        <v>186</v>
      </c>
      <c r="C86" t="str">
        <f>+Pharmacy!B81</f>
        <v>SUMMIT PACIFIC MEDICAL CENTER</v>
      </c>
      <c r="D86" s="6">
        <f>ROUND(SUM(Pharmacy!Q81:R81),0)</f>
        <v>208676</v>
      </c>
      <c r="E86" s="6">
        <f>ROUND(+Pharmacy!V81,0)</f>
        <v>1238</v>
      </c>
      <c r="F86" s="7">
        <f t="shared" si="3"/>
        <v>168.56</v>
      </c>
      <c r="G86" s="6">
        <f>ROUND(SUM(Pharmacy!Q183:R183),0)</f>
        <v>343278</v>
      </c>
      <c r="H86" s="6">
        <f>ROUND(+Pharmacy!V183,0)</f>
        <v>1042</v>
      </c>
      <c r="I86" s="7">
        <f t="shared" si="4"/>
        <v>329.44</v>
      </c>
      <c r="J86" s="7"/>
      <c r="K86" s="8">
        <f t="shared" si="5"/>
        <v>0.95440000000000003</v>
      </c>
    </row>
    <row r="87" spans="2:11" x14ac:dyDescent="0.2">
      <c r="B87">
        <f>+Pharmacy!A82</f>
        <v>191</v>
      </c>
      <c r="C87" t="str">
        <f>+Pharmacy!B82</f>
        <v>PROVIDENCE CENTRALIA HOSPITAL</v>
      </c>
      <c r="D87" s="6">
        <f>ROUND(SUM(Pharmacy!Q82:R82),0)</f>
        <v>25588032</v>
      </c>
      <c r="E87" s="6">
        <f>ROUND(+Pharmacy!V82,0)</f>
        <v>12024</v>
      </c>
      <c r="F87" s="7">
        <f t="shared" si="3"/>
        <v>2128.08</v>
      </c>
      <c r="G87" s="6">
        <f>ROUND(SUM(Pharmacy!Q184:R184),0)</f>
        <v>23682616</v>
      </c>
      <c r="H87" s="6">
        <f>ROUND(+Pharmacy!V184,0)</f>
        <v>12339</v>
      </c>
      <c r="I87" s="7">
        <f t="shared" si="4"/>
        <v>1919.33</v>
      </c>
      <c r="J87" s="7"/>
      <c r="K87" s="8">
        <f t="shared" si="5"/>
        <v>-9.8100000000000007E-2</v>
      </c>
    </row>
    <row r="88" spans="2:11" x14ac:dyDescent="0.2">
      <c r="B88">
        <f>+Pharmacy!A83</f>
        <v>193</v>
      </c>
      <c r="C88" t="str">
        <f>+Pharmacy!B83</f>
        <v>PROVIDENCE MOUNT CARMEL HOSPITAL</v>
      </c>
      <c r="D88" s="6">
        <f>ROUND(SUM(Pharmacy!Q83:R83),0)</f>
        <v>2910857</v>
      </c>
      <c r="E88" s="6">
        <f>ROUND(+Pharmacy!V83,0)</f>
        <v>3409</v>
      </c>
      <c r="F88" s="7">
        <f t="shared" si="3"/>
        <v>853.87</v>
      </c>
      <c r="G88" s="6">
        <f>ROUND(SUM(Pharmacy!Q185:R185),0)</f>
        <v>2818681</v>
      </c>
      <c r="H88" s="6">
        <f>ROUND(+Pharmacy!V185,0)</f>
        <v>3543</v>
      </c>
      <c r="I88" s="7">
        <f t="shared" si="4"/>
        <v>795.56</v>
      </c>
      <c r="J88" s="7"/>
      <c r="K88" s="8">
        <f t="shared" si="5"/>
        <v>-6.83E-2</v>
      </c>
    </row>
    <row r="89" spans="2:11" x14ac:dyDescent="0.2">
      <c r="B89">
        <f>+Pharmacy!A84</f>
        <v>194</v>
      </c>
      <c r="C89" t="str">
        <f>+Pharmacy!B84</f>
        <v>PROVIDENCE ST JOSEPHS HOSPITAL</v>
      </c>
      <c r="D89" s="6">
        <f>ROUND(SUM(Pharmacy!Q84:R84),0)</f>
        <v>1127611</v>
      </c>
      <c r="E89" s="6">
        <f>ROUND(+Pharmacy!V84,0)</f>
        <v>1183</v>
      </c>
      <c r="F89" s="7">
        <f t="shared" si="3"/>
        <v>953.18</v>
      </c>
      <c r="G89" s="6">
        <f>ROUND(SUM(Pharmacy!Q186:R186),0)</f>
        <v>1134357</v>
      </c>
      <c r="H89" s="6">
        <f>ROUND(+Pharmacy!V186,0)</f>
        <v>1316</v>
      </c>
      <c r="I89" s="7">
        <f t="shared" si="4"/>
        <v>861.97</v>
      </c>
      <c r="J89" s="7"/>
      <c r="K89" s="8">
        <f t="shared" si="5"/>
        <v>-9.5699999999999993E-2</v>
      </c>
    </row>
    <row r="90" spans="2:11" x14ac:dyDescent="0.2">
      <c r="B90">
        <f>+Pharmacy!A85</f>
        <v>195</v>
      </c>
      <c r="C90" t="str">
        <f>+Pharmacy!B85</f>
        <v>SNOQUALMIE VALLEY HOSPITAL</v>
      </c>
      <c r="D90" s="6">
        <f>ROUND(SUM(Pharmacy!Q85:R85),0)</f>
        <v>1240843</v>
      </c>
      <c r="E90" s="6">
        <f>ROUND(+Pharmacy!V85,0)</f>
        <v>2523</v>
      </c>
      <c r="F90" s="7">
        <f t="shared" si="3"/>
        <v>491.81</v>
      </c>
      <c r="G90" s="6">
        <f>ROUND(SUM(Pharmacy!Q187:R187),0)</f>
        <v>1497347</v>
      </c>
      <c r="H90" s="6">
        <f>ROUND(+Pharmacy!V187,0)</f>
        <v>1874</v>
      </c>
      <c r="I90" s="7">
        <f t="shared" si="4"/>
        <v>799.01</v>
      </c>
      <c r="J90" s="7"/>
      <c r="K90" s="8">
        <f t="shared" si="5"/>
        <v>0.62460000000000004</v>
      </c>
    </row>
    <row r="91" spans="2:11" x14ac:dyDescent="0.2">
      <c r="B91">
        <f>+Pharmacy!A86</f>
        <v>197</v>
      </c>
      <c r="C91" t="str">
        <f>+Pharmacy!B86</f>
        <v>CAPITAL MEDICAL CENTER</v>
      </c>
      <c r="D91" s="6">
        <f>ROUND(SUM(Pharmacy!Q86:R86),0)</f>
        <v>10416448</v>
      </c>
      <c r="E91" s="6">
        <f>ROUND(+Pharmacy!V86,0)</f>
        <v>10176</v>
      </c>
      <c r="F91" s="7">
        <f t="shared" si="3"/>
        <v>1023.63</v>
      </c>
      <c r="G91" s="6">
        <f>ROUND(SUM(Pharmacy!Q188:R188),0)</f>
        <v>11071756</v>
      </c>
      <c r="H91" s="6">
        <f>ROUND(+Pharmacy!V188,0)</f>
        <v>10620</v>
      </c>
      <c r="I91" s="7">
        <f t="shared" si="4"/>
        <v>1042.54</v>
      </c>
      <c r="J91" s="7"/>
      <c r="K91" s="8">
        <f t="shared" si="5"/>
        <v>1.8499999999999999E-2</v>
      </c>
    </row>
    <row r="92" spans="2:11" x14ac:dyDescent="0.2">
      <c r="B92">
        <f>+Pharmacy!A87</f>
        <v>198</v>
      </c>
      <c r="C92" t="str">
        <f>+Pharmacy!B87</f>
        <v>SUNNYSIDE COMMUNITY HOSPITAL</v>
      </c>
      <c r="D92" s="6">
        <f>ROUND(SUM(Pharmacy!Q87:R87),0)</f>
        <v>1408745</v>
      </c>
      <c r="E92" s="6">
        <f>ROUND(+Pharmacy!V87,0)</f>
        <v>3877</v>
      </c>
      <c r="F92" s="7">
        <f t="shared" si="3"/>
        <v>363.36</v>
      </c>
      <c r="G92" s="6">
        <f>ROUND(SUM(Pharmacy!Q189:R189),0)</f>
        <v>0</v>
      </c>
      <c r="H92" s="6">
        <f>ROUND(+Pharmacy!V189,0)</f>
        <v>0</v>
      </c>
      <c r="I92" s="7" t="str">
        <f t="shared" si="4"/>
        <v/>
      </c>
      <c r="J92" s="7"/>
      <c r="K92" s="8" t="str">
        <f t="shared" si="5"/>
        <v/>
      </c>
    </row>
    <row r="93" spans="2:11" x14ac:dyDescent="0.2">
      <c r="B93">
        <f>+Pharmacy!A88</f>
        <v>199</v>
      </c>
      <c r="C93" t="str">
        <f>+Pharmacy!B88</f>
        <v>TOPPENISH COMMUNITY HOSPITAL</v>
      </c>
      <c r="D93" s="6">
        <f>ROUND(SUM(Pharmacy!Q88:R88),0)</f>
        <v>1054151</v>
      </c>
      <c r="E93" s="6">
        <f>ROUND(+Pharmacy!V88,0)</f>
        <v>2956</v>
      </c>
      <c r="F93" s="7">
        <f t="shared" si="3"/>
        <v>356.61</v>
      </c>
      <c r="G93" s="6">
        <f>ROUND(SUM(Pharmacy!Q190:R190),0)</f>
        <v>1020239</v>
      </c>
      <c r="H93" s="6">
        <f>ROUND(+Pharmacy!V190,0)</f>
        <v>2554</v>
      </c>
      <c r="I93" s="7">
        <f t="shared" si="4"/>
        <v>399.47</v>
      </c>
      <c r="J93" s="7"/>
      <c r="K93" s="8">
        <f t="shared" si="5"/>
        <v>0.1202</v>
      </c>
    </row>
    <row r="94" spans="2:11" x14ac:dyDescent="0.2">
      <c r="B94">
        <f>+Pharmacy!A89</f>
        <v>201</v>
      </c>
      <c r="C94" t="str">
        <f>+Pharmacy!B89</f>
        <v>ST FRANCIS COMMUNITY HOSPITAL</v>
      </c>
      <c r="D94" s="6">
        <f>ROUND(SUM(Pharmacy!Q89:R89),0)</f>
        <v>11513846</v>
      </c>
      <c r="E94" s="6">
        <f>ROUND(+Pharmacy!V89,0)</f>
        <v>16708</v>
      </c>
      <c r="F94" s="7">
        <f t="shared" si="3"/>
        <v>689.12</v>
      </c>
      <c r="G94" s="6">
        <f>ROUND(SUM(Pharmacy!Q191:R191),0)</f>
        <v>12294163</v>
      </c>
      <c r="H94" s="6">
        <f>ROUND(+Pharmacy!V191,0)</f>
        <v>15975</v>
      </c>
      <c r="I94" s="7">
        <f t="shared" si="4"/>
        <v>769.59</v>
      </c>
      <c r="J94" s="7"/>
      <c r="K94" s="8">
        <f t="shared" si="5"/>
        <v>0.1168</v>
      </c>
    </row>
    <row r="95" spans="2:11" x14ac:dyDescent="0.2">
      <c r="B95">
        <f>+Pharmacy!A90</f>
        <v>202</v>
      </c>
      <c r="C95" t="str">
        <f>+Pharmacy!B90</f>
        <v>REGIONAL HOSPITAL</v>
      </c>
      <c r="D95" s="6">
        <f>ROUND(SUM(Pharmacy!Q90:R90),0)</f>
        <v>2474641</v>
      </c>
      <c r="E95" s="6">
        <f>ROUND(+Pharmacy!V90,0)</f>
        <v>694</v>
      </c>
      <c r="F95" s="7">
        <f t="shared" si="3"/>
        <v>3565.77</v>
      </c>
      <c r="G95" s="6">
        <f>ROUND(SUM(Pharmacy!Q192:R192),0)</f>
        <v>2910459</v>
      </c>
      <c r="H95" s="6">
        <f>ROUND(+Pharmacy!V192,0)</f>
        <v>707</v>
      </c>
      <c r="I95" s="7">
        <f t="shared" si="4"/>
        <v>4116.63</v>
      </c>
      <c r="J95" s="7"/>
      <c r="K95" s="8">
        <f t="shared" si="5"/>
        <v>0.1545</v>
      </c>
    </row>
    <row r="96" spans="2:11" x14ac:dyDescent="0.2">
      <c r="B96">
        <f>+Pharmacy!A91</f>
        <v>204</v>
      </c>
      <c r="C96" t="str">
        <f>+Pharmacy!B91</f>
        <v>SEATTLE CANCER CARE ALLIANCE</v>
      </c>
      <c r="D96" s="6">
        <f>ROUND(SUM(Pharmacy!Q91:R91),0)</f>
        <v>101327475</v>
      </c>
      <c r="E96" s="6">
        <f>ROUND(+Pharmacy!V91,0)</f>
        <v>14038</v>
      </c>
      <c r="F96" s="7">
        <f t="shared" si="3"/>
        <v>7218.08</v>
      </c>
      <c r="G96" s="6">
        <f>ROUND(SUM(Pharmacy!Q193:R193),0)</f>
        <v>119841685</v>
      </c>
      <c r="H96" s="6">
        <f>ROUND(+Pharmacy!V193,0)</f>
        <v>13817</v>
      </c>
      <c r="I96" s="7">
        <f t="shared" si="4"/>
        <v>8673.5</v>
      </c>
      <c r="J96" s="7"/>
      <c r="K96" s="8">
        <f t="shared" si="5"/>
        <v>0.2016</v>
      </c>
    </row>
    <row r="97" spans="2:11" x14ac:dyDescent="0.2">
      <c r="B97">
        <f>+Pharmacy!A92</f>
        <v>205</v>
      </c>
      <c r="C97" t="str">
        <f>+Pharmacy!B92</f>
        <v>WENATCHEE VALLEY HOSPITAL</v>
      </c>
      <c r="D97" s="6">
        <f>ROUND(SUM(Pharmacy!Q92:R92),0)</f>
        <v>0</v>
      </c>
      <c r="E97" s="6">
        <f>ROUND(+Pharmacy!V92,0)</f>
        <v>0</v>
      </c>
      <c r="F97" s="7" t="str">
        <f t="shared" si="3"/>
        <v/>
      </c>
      <c r="G97" s="6">
        <f>ROUND(SUM(Pharmacy!Q194:R194),0)</f>
        <v>1218329</v>
      </c>
      <c r="H97" s="6">
        <f>ROUND(+Pharmacy!V194,0)</f>
        <v>12549</v>
      </c>
      <c r="I97" s="7">
        <f t="shared" si="4"/>
        <v>97.09</v>
      </c>
      <c r="J97" s="7"/>
      <c r="K97" s="8" t="str">
        <f t="shared" si="5"/>
        <v/>
      </c>
    </row>
    <row r="98" spans="2:11" x14ac:dyDescent="0.2">
      <c r="B98">
        <f>+Pharmacy!A93</f>
        <v>206</v>
      </c>
      <c r="C98" t="str">
        <f>+Pharmacy!B93</f>
        <v>PEACEHEALTH UNITED GENERAL MEDICAL CENTER</v>
      </c>
      <c r="D98" s="6">
        <f>ROUND(SUM(Pharmacy!Q93:R93),0)</f>
        <v>6676333</v>
      </c>
      <c r="E98" s="6">
        <f>ROUND(+Pharmacy!V93,0)</f>
        <v>3520</v>
      </c>
      <c r="F98" s="7">
        <f t="shared" si="3"/>
        <v>1896.69</v>
      </c>
      <c r="G98" s="6">
        <f>ROUND(SUM(Pharmacy!Q195:R195),0)</f>
        <v>7449149</v>
      </c>
      <c r="H98" s="6">
        <f>ROUND(+Pharmacy!V195,0)</f>
        <v>3615</v>
      </c>
      <c r="I98" s="7">
        <f t="shared" si="4"/>
        <v>2060.62</v>
      </c>
      <c r="J98" s="7"/>
      <c r="K98" s="8">
        <f t="shared" si="5"/>
        <v>8.6400000000000005E-2</v>
      </c>
    </row>
    <row r="99" spans="2:11" x14ac:dyDescent="0.2">
      <c r="B99">
        <f>+Pharmacy!A94</f>
        <v>207</v>
      </c>
      <c r="C99" t="str">
        <f>+Pharmacy!B94</f>
        <v>SKAGIT VALLEY HOSPITAL</v>
      </c>
      <c r="D99" s="6">
        <f>ROUND(SUM(Pharmacy!Q94:R94),0)</f>
        <v>23605377</v>
      </c>
      <c r="E99" s="6">
        <f>ROUND(+Pharmacy!V94,0)</f>
        <v>21062</v>
      </c>
      <c r="F99" s="7">
        <f t="shared" si="3"/>
        <v>1120.76</v>
      </c>
      <c r="G99" s="6">
        <f>ROUND(SUM(Pharmacy!Q196:R196),0)</f>
        <v>24350127</v>
      </c>
      <c r="H99" s="6">
        <f>ROUND(+Pharmacy!V196,0)</f>
        <v>20806</v>
      </c>
      <c r="I99" s="7">
        <f t="shared" si="4"/>
        <v>1170.3399999999999</v>
      </c>
      <c r="J99" s="7"/>
      <c r="K99" s="8">
        <f t="shared" si="5"/>
        <v>4.4200000000000003E-2</v>
      </c>
    </row>
    <row r="100" spans="2:11" x14ac:dyDescent="0.2">
      <c r="B100">
        <f>+Pharmacy!A95</f>
        <v>208</v>
      </c>
      <c r="C100" t="str">
        <f>+Pharmacy!B95</f>
        <v>LEGACY SALMON CREEK HOSPITAL</v>
      </c>
      <c r="D100" s="6">
        <f>ROUND(SUM(Pharmacy!Q95:R95),0)</f>
        <v>10594192</v>
      </c>
      <c r="E100" s="6">
        <f>ROUND(+Pharmacy!V95,0)</f>
        <v>18153</v>
      </c>
      <c r="F100" s="7">
        <f t="shared" si="3"/>
        <v>583.61</v>
      </c>
      <c r="G100" s="6">
        <f>ROUND(SUM(Pharmacy!Q197:R197),0)</f>
        <v>10210254</v>
      </c>
      <c r="H100" s="6">
        <f>ROUND(+Pharmacy!V197,0)</f>
        <v>18334</v>
      </c>
      <c r="I100" s="7">
        <f t="shared" si="4"/>
        <v>556.9</v>
      </c>
      <c r="J100" s="7"/>
      <c r="K100" s="8">
        <f t="shared" si="5"/>
        <v>-4.58E-2</v>
      </c>
    </row>
    <row r="101" spans="2:11" x14ac:dyDescent="0.2">
      <c r="B101">
        <f>+Pharmacy!A96</f>
        <v>209</v>
      </c>
      <c r="C101" t="str">
        <f>+Pharmacy!B96</f>
        <v>ST ANTHONY HOSPITAL</v>
      </c>
      <c r="D101" s="6">
        <f>ROUND(SUM(Pharmacy!Q96:R96),0)</f>
        <v>8717146</v>
      </c>
      <c r="E101" s="6">
        <f>ROUND(+Pharmacy!V96,0)</f>
        <v>9478</v>
      </c>
      <c r="F101" s="7">
        <f t="shared" si="3"/>
        <v>919.72</v>
      </c>
      <c r="G101" s="6">
        <f>ROUND(SUM(Pharmacy!Q198:R198),0)</f>
        <v>9867181</v>
      </c>
      <c r="H101" s="6">
        <f>ROUND(+Pharmacy!V198,0)</f>
        <v>9231</v>
      </c>
      <c r="I101" s="7">
        <f t="shared" si="4"/>
        <v>1068.92</v>
      </c>
      <c r="J101" s="7"/>
      <c r="K101" s="8">
        <f t="shared" si="5"/>
        <v>0.16220000000000001</v>
      </c>
    </row>
    <row r="102" spans="2:11" x14ac:dyDescent="0.2">
      <c r="B102">
        <f>+Pharmacy!A97</f>
        <v>210</v>
      </c>
      <c r="C102" t="str">
        <f>+Pharmacy!B97</f>
        <v>SWEDISH MEDICAL CENTER - ISSAQUAH CAMPUS</v>
      </c>
      <c r="D102" s="6">
        <f>ROUND(SUM(Pharmacy!Q97:R97),0)</f>
        <v>12523584</v>
      </c>
      <c r="E102" s="6">
        <f>ROUND(+Pharmacy!V97,0)</f>
        <v>10561</v>
      </c>
      <c r="F102" s="7">
        <f t="shared" si="3"/>
        <v>1185.83</v>
      </c>
      <c r="G102" s="6">
        <f>ROUND(SUM(Pharmacy!Q199:R199),0)</f>
        <v>11002456</v>
      </c>
      <c r="H102" s="6">
        <f>ROUND(+Pharmacy!V199,0)</f>
        <v>12277</v>
      </c>
      <c r="I102" s="7">
        <f t="shared" si="4"/>
        <v>896.18</v>
      </c>
      <c r="J102" s="7"/>
      <c r="K102" s="8">
        <f t="shared" si="5"/>
        <v>-0.24429999999999999</v>
      </c>
    </row>
    <row r="103" spans="2:11" x14ac:dyDescent="0.2">
      <c r="B103">
        <f>+Pharmacy!A98</f>
        <v>211</v>
      </c>
      <c r="C103" t="str">
        <f>+Pharmacy!B98</f>
        <v>PEACEHEALTH PEACE ISLAND MEDICAL CENTER</v>
      </c>
      <c r="D103" s="6">
        <f>ROUND(SUM(Pharmacy!Q98:R98),0)</f>
        <v>6458422</v>
      </c>
      <c r="E103" s="6">
        <f>ROUND(+Pharmacy!V98,0)</f>
        <v>0</v>
      </c>
      <c r="F103" s="7" t="str">
        <f t="shared" si="3"/>
        <v/>
      </c>
      <c r="G103" s="6">
        <f>ROUND(SUM(Pharmacy!Q200:R200),0)</f>
        <v>366255</v>
      </c>
      <c r="H103" s="6">
        <f>ROUND(+Pharmacy!V200,0)</f>
        <v>433</v>
      </c>
      <c r="I103" s="7">
        <f t="shared" si="4"/>
        <v>845.85</v>
      </c>
      <c r="J103" s="7"/>
      <c r="K103" s="8" t="str">
        <f t="shared" si="5"/>
        <v/>
      </c>
    </row>
    <row r="104" spans="2:11" x14ac:dyDescent="0.2">
      <c r="B104">
        <f>+Pharmacy!A99</f>
        <v>904</v>
      </c>
      <c r="C104" t="str">
        <f>+Pharmacy!B99</f>
        <v>BHC FAIRFAX HOSPITAL</v>
      </c>
      <c r="D104" s="6">
        <f>ROUND(SUM(Pharmacy!Q99:R99),0)</f>
        <v>806467</v>
      </c>
      <c r="E104" s="6">
        <f>ROUND(+Pharmacy!V99,0)</f>
        <v>2399</v>
      </c>
      <c r="F104" s="7">
        <f t="shared" si="3"/>
        <v>336.17</v>
      </c>
      <c r="G104" s="6">
        <f>ROUND(SUM(Pharmacy!Q201:R201),0)</f>
        <v>874601</v>
      </c>
      <c r="H104" s="6">
        <f>ROUND(+Pharmacy!V201,0)</f>
        <v>2354</v>
      </c>
      <c r="I104" s="7">
        <f t="shared" si="4"/>
        <v>371.54</v>
      </c>
      <c r="J104" s="7"/>
      <c r="K104" s="8">
        <f t="shared" si="5"/>
        <v>0.1052</v>
      </c>
    </row>
    <row r="105" spans="2:11" x14ac:dyDescent="0.2">
      <c r="B105">
        <f>+Pharmacy!A100</f>
        <v>915</v>
      </c>
      <c r="C105" t="str">
        <f>+Pharmacy!B100</f>
        <v>LOURDES COUNSELING CENTER</v>
      </c>
      <c r="D105" s="6">
        <f>ROUND(SUM(Pharmacy!Q100:R100),0)</f>
        <v>71807</v>
      </c>
      <c r="E105" s="6">
        <f>ROUND(+Pharmacy!V100,0)</f>
        <v>846</v>
      </c>
      <c r="F105" s="7">
        <f t="shared" si="3"/>
        <v>84.88</v>
      </c>
      <c r="G105" s="6">
        <f>ROUND(SUM(Pharmacy!Q202:R202),0)</f>
        <v>87276</v>
      </c>
      <c r="H105" s="6">
        <f>ROUND(+Pharmacy!V202,0)</f>
        <v>744</v>
      </c>
      <c r="I105" s="7">
        <f t="shared" si="4"/>
        <v>117.31</v>
      </c>
      <c r="J105" s="7"/>
      <c r="K105" s="8">
        <f t="shared" si="5"/>
        <v>0.3821</v>
      </c>
    </row>
    <row r="106" spans="2:11" x14ac:dyDescent="0.2">
      <c r="B106">
        <f>+Pharmacy!A101</f>
        <v>919</v>
      </c>
      <c r="C106" t="str">
        <f>+Pharmacy!B101</f>
        <v>NAVOS</v>
      </c>
      <c r="D106" s="6">
        <f>ROUND(SUM(Pharmacy!Q101:R101),0)</f>
        <v>616473</v>
      </c>
      <c r="E106" s="6">
        <f>ROUND(+Pharmacy!V101,0)</f>
        <v>962</v>
      </c>
      <c r="F106" s="7">
        <f t="shared" si="3"/>
        <v>640.82000000000005</v>
      </c>
      <c r="G106" s="6">
        <f>ROUND(SUM(Pharmacy!Q203:R203),0)</f>
        <v>434797</v>
      </c>
      <c r="H106" s="6">
        <f>ROUND(+Pharmacy!V203,0)</f>
        <v>1090</v>
      </c>
      <c r="I106" s="7">
        <f t="shared" si="4"/>
        <v>398.9</v>
      </c>
      <c r="J106" s="7"/>
      <c r="K106" s="8">
        <f t="shared" si="5"/>
        <v>-0.3775</v>
      </c>
    </row>
    <row r="107" spans="2:11" x14ac:dyDescent="0.2">
      <c r="B107">
        <f>+Pharmacy!A102</f>
        <v>921</v>
      </c>
      <c r="C107" t="str">
        <f>+Pharmacy!B102</f>
        <v>Cascade Behavioral Health</v>
      </c>
      <c r="D107" s="6">
        <f>ROUND(SUM(Pharmacy!Q102:R102),0)</f>
        <v>0</v>
      </c>
      <c r="E107" s="6">
        <f>ROUND(+Pharmacy!V102,0)</f>
        <v>0</v>
      </c>
      <c r="F107" s="7" t="str">
        <f t="shared" si="3"/>
        <v/>
      </c>
      <c r="G107" s="6">
        <f>ROUND(SUM(Pharmacy!Q204:R204),0)</f>
        <v>0</v>
      </c>
      <c r="H107" s="6">
        <f>ROUND(+Pharmacy!V204,0)</f>
        <v>93</v>
      </c>
      <c r="I107" s="7" t="str">
        <f t="shared" si="4"/>
        <v/>
      </c>
      <c r="J107" s="7"/>
      <c r="K107" s="8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7"/>
  <sheetViews>
    <sheetView zoomScale="75" workbookViewId="0">
      <selection activeCell="A10" sqref="A10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9.88671875" bestFit="1" customWidth="1"/>
    <col min="5" max="5" width="6.88671875" bestFit="1" customWidth="1"/>
    <col min="6" max="6" width="8.88671875" bestFit="1" customWidth="1"/>
    <col min="7" max="7" width="9.88671875" bestFit="1" customWidth="1"/>
    <col min="8" max="9" width="6.88671875" bestFit="1" customWidth="1"/>
    <col min="10" max="10" width="2.6640625" customWidth="1"/>
    <col min="11" max="11" width="8.109375" bestFit="1" customWidth="1"/>
  </cols>
  <sheetData>
    <row r="1" spans="1:11" x14ac:dyDescent="0.2">
      <c r="A1" s="3" t="s">
        <v>8</v>
      </c>
      <c r="B1" s="4"/>
      <c r="C1" s="4"/>
      <c r="D1" s="4"/>
      <c r="E1" s="4"/>
      <c r="F1" s="4"/>
      <c r="G1" s="4"/>
      <c r="H1" s="4"/>
      <c r="I1" s="4"/>
      <c r="J1" s="4"/>
    </row>
    <row r="2" spans="1:11" x14ac:dyDescent="0.2">
      <c r="A2" s="4"/>
      <c r="B2" s="4"/>
      <c r="C2" s="4"/>
      <c r="D2" s="4"/>
      <c r="E2" s="4"/>
      <c r="F2" s="3"/>
      <c r="G2" s="4"/>
      <c r="H2" s="4"/>
      <c r="I2" s="4"/>
      <c r="J2" s="4"/>
      <c r="K2" s="2" t="s">
        <v>42</v>
      </c>
    </row>
    <row r="3" spans="1:11" x14ac:dyDescent="0.2">
      <c r="A3" s="4"/>
      <c r="B3" s="4"/>
      <c r="C3" s="4"/>
      <c r="D3" s="4"/>
      <c r="E3" s="4"/>
      <c r="F3" s="3"/>
      <c r="G3" s="4"/>
      <c r="H3" s="4"/>
      <c r="I3" s="4"/>
      <c r="J3" s="4"/>
      <c r="K3">
        <v>284</v>
      </c>
    </row>
    <row r="4" spans="1:11" x14ac:dyDescent="0.2">
      <c r="A4" s="3" t="s">
        <v>43</v>
      </c>
      <c r="B4" s="4"/>
      <c r="C4" s="4"/>
      <c r="D4" s="5"/>
      <c r="E4" s="4"/>
      <c r="F4" s="4"/>
      <c r="G4" s="4"/>
      <c r="H4" s="4"/>
      <c r="I4" s="4"/>
      <c r="J4" s="4"/>
    </row>
    <row r="5" spans="1:11" x14ac:dyDescent="0.2">
      <c r="A5" s="3" t="s">
        <v>9</v>
      </c>
      <c r="B5" s="4"/>
      <c r="C5" s="4"/>
      <c r="D5" s="4"/>
      <c r="E5" s="4"/>
      <c r="F5" s="4"/>
      <c r="G5" s="4"/>
      <c r="H5" s="4"/>
      <c r="I5" s="4"/>
      <c r="J5" s="4"/>
    </row>
    <row r="7" spans="1:11" x14ac:dyDescent="0.2">
      <c r="E7" s="21">
        <f>ROUND(+Pharmacy!D5,0)</f>
        <v>2012</v>
      </c>
      <c r="F7" s="2">
        <f>+E7</f>
        <v>2012</v>
      </c>
      <c r="G7" s="2"/>
      <c r="H7" s="1">
        <f>+F7+1</f>
        <v>2013</v>
      </c>
      <c r="I7" s="2">
        <f>+H7</f>
        <v>2013</v>
      </c>
    </row>
    <row r="8" spans="1:11" x14ac:dyDescent="0.2">
      <c r="A8" s="2"/>
      <c r="B8" s="2"/>
      <c r="C8" s="2"/>
      <c r="F8" s="1" t="s">
        <v>2</v>
      </c>
      <c r="I8" s="1" t="s">
        <v>2</v>
      </c>
      <c r="J8" s="1"/>
      <c r="K8" s="2" t="s">
        <v>72</v>
      </c>
    </row>
    <row r="9" spans="1:11" x14ac:dyDescent="0.2">
      <c r="A9" s="2"/>
      <c r="B9" s="2" t="s">
        <v>40</v>
      </c>
      <c r="C9" s="2" t="s">
        <v>41</v>
      </c>
      <c r="D9" s="1" t="s">
        <v>10</v>
      </c>
      <c r="E9" s="1" t="s">
        <v>4</v>
      </c>
      <c r="F9" s="1" t="s">
        <v>4</v>
      </c>
      <c r="G9" s="1" t="s">
        <v>10</v>
      </c>
      <c r="H9" s="1" t="s">
        <v>4</v>
      </c>
      <c r="I9" s="1" t="s">
        <v>4</v>
      </c>
      <c r="J9" s="1"/>
      <c r="K9" s="2" t="s">
        <v>73</v>
      </c>
    </row>
    <row r="10" spans="1:11" x14ac:dyDescent="0.2">
      <c r="B10">
        <f>+Pharmacy!A5</f>
        <v>1</v>
      </c>
      <c r="C10" t="str">
        <f>+Pharmacy!B5</f>
        <v>SWEDISH MEDICAL CENTER - FIRST HILL</v>
      </c>
      <c r="D10" s="6">
        <f>ROUND(+Pharmacy!G5,0)</f>
        <v>11269714</v>
      </c>
      <c r="E10" s="6">
        <f>ROUND(+Pharmacy!V5,0)</f>
        <v>69385</v>
      </c>
      <c r="F10" s="7">
        <f>IF(D10=0,"",IF(E10=0,"",ROUND(D10/E10,2)))</f>
        <v>162.41999999999999</v>
      </c>
      <c r="G10" s="6">
        <f>ROUND(+Pharmacy!G107,0)</f>
        <v>12601458</v>
      </c>
      <c r="H10" s="6">
        <f>ROUND(+Pharmacy!V107,0)</f>
        <v>67759</v>
      </c>
      <c r="I10" s="7">
        <f>IF(G10=0,"",IF(H10=0,"",ROUND(G10/H10,2)))</f>
        <v>185.97</v>
      </c>
      <c r="J10" s="7"/>
      <c r="K10" s="8">
        <f>IF(D10=0,"",IF(E10=0,"",IF(G10=0,"",IF(H10=0,"",ROUND(I10/F10-1,4)))))</f>
        <v>0.14499999999999999</v>
      </c>
    </row>
    <row r="11" spans="1:11" x14ac:dyDescent="0.2">
      <c r="B11">
        <f>+Pharmacy!A6</f>
        <v>3</v>
      </c>
      <c r="C11" t="str">
        <f>+Pharmacy!B6</f>
        <v>SWEDISH MEDICAL CENTER - CHERRY HILL</v>
      </c>
      <c r="D11" s="6">
        <f>ROUND(+Pharmacy!G6,0)</f>
        <v>2931019</v>
      </c>
      <c r="E11" s="6">
        <f>ROUND(+Pharmacy!V6,0)</f>
        <v>24129</v>
      </c>
      <c r="F11" s="7">
        <f t="shared" ref="F11:F74" si="0">IF(D11=0,"",IF(E11=0,"",ROUND(D11/E11,2)))</f>
        <v>121.47</v>
      </c>
      <c r="G11" s="6">
        <f>ROUND(+Pharmacy!G108,0)</f>
        <v>3640959</v>
      </c>
      <c r="H11" s="6">
        <f>ROUND(+Pharmacy!V108,0)</f>
        <v>28415</v>
      </c>
      <c r="I11" s="7">
        <f t="shared" ref="I11:I74" si="1">IF(G11=0,"",IF(H11=0,"",ROUND(G11/H11,2)))</f>
        <v>128.13999999999999</v>
      </c>
      <c r="J11" s="7"/>
      <c r="K11" s="8">
        <f t="shared" ref="K11:K74" si="2">IF(D11=0,"",IF(E11=0,"",IF(G11=0,"",IF(H11=0,"",ROUND(I11/F11-1,4)))))</f>
        <v>5.4899999999999997E-2</v>
      </c>
    </row>
    <row r="12" spans="1:11" x14ac:dyDescent="0.2">
      <c r="B12">
        <f>+Pharmacy!A7</f>
        <v>8</v>
      </c>
      <c r="C12" t="str">
        <f>+Pharmacy!B7</f>
        <v>KLICKITAT VALLEY HEALTH</v>
      </c>
      <c r="D12" s="6">
        <f>ROUND(+Pharmacy!G7,0)</f>
        <v>75960</v>
      </c>
      <c r="E12" s="6">
        <f>ROUND(+Pharmacy!V7,0)</f>
        <v>1777</v>
      </c>
      <c r="F12" s="7">
        <f t="shared" si="0"/>
        <v>42.75</v>
      </c>
      <c r="G12" s="6">
        <f>ROUND(+Pharmacy!G109,0)</f>
        <v>21335</v>
      </c>
      <c r="H12" s="6">
        <f>ROUND(+Pharmacy!V109,0)</f>
        <v>1281</v>
      </c>
      <c r="I12" s="7">
        <f t="shared" si="1"/>
        <v>16.649999999999999</v>
      </c>
      <c r="J12" s="7"/>
      <c r="K12" s="8">
        <f t="shared" si="2"/>
        <v>-0.61050000000000004</v>
      </c>
    </row>
    <row r="13" spans="1:11" x14ac:dyDescent="0.2">
      <c r="B13">
        <f>+Pharmacy!A8</f>
        <v>10</v>
      </c>
      <c r="C13" t="str">
        <f>+Pharmacy!B8</f>
        <v>VIRGINIA MASON MEDICAL CENTER</v>
      </c>
      <c r="D13" s="6">
        <f>ROUND(+Pharmacy!G8,0)</f>
        <v>6251254</v>
      </c>
      <c r="E13" s="6">
        <f>ROUND(+Pharmacy!V8,0)</f>
        <v>72231</v>
      </c>
      <c r="F13" s="7">
        <f t="shared" si="0"/>
        <v>86.55</v>
      </c>
      <c r="G13" s="6">
        <f>ROUND(+Pharmacy!G110,0)</f>
        <v>6595696</v>
      </c>
      <c r="H13" s="6">
        <f>ROUND(+Pharmacy!V110,0)</f>
        <v>70317</v>
      </c>
      <c r="I13" s="7">
        <f t="shared" si="1"/>
        <v>93.8</v>
      </c>
      <c r="J13" s="7"/>
      <c r="K13" s="8">
        <f t="shared" si="2"/>
        <v>8.3799999999999999E-2</v>
      </c>
    </row>
    <row r="14" spans="1:11" x14ac:dyDescent="0.2">
      <c r="B14">
        <f>+Pharmacy!A9</f>
        <v>14</v>
      </c>
      <c r="C14" t="str">
        <f>+Pharmacy!B9</f>
        <v>SEATTLE CHILDRENS HOSPITAL</v>
      </c>
      <c r="D14" s="6">
        <f>ROUND(+Pharmacy!G9,0)</f>
        <v>10535722</v>
      </c>
      <c r="E14" s="6">
        <f>ROUND(+Pharmacy!V9,0)</f>
        <v>30610</v>
      </c>
      <c r="F14" s="7">
        <f t="shared" si="0"/>
        <v>344.19</v>
      </c>
      <c r="G14" s="6">
        <f>ROUND(+Pharmacy!G111,0)</f>
        <v>12389034</v>
      </c>
      <c r="H14" s="6">
        <f>ROUND(+Pharmacy!V111,0)</f>
        <v>31340</v>
      </c>
      <c r="I14" s="7">
        <f t="shared" si="1"/>
        <v>395.31</v>
      </c>
      <c r="J14" s="7"/>
      <c r="K14" s="8">
        <f t="shared" si="2"/>
        <v>0.14849999999999999</v>
      </c>
    </row>
    <row r="15" spans="1:11" x14ac:dyDescent="0.2">
      <c r="B15">
        <f>+Pharmacy!A10</f>
        <v>20</v>
      </c>
      <c r="C15" t="str">
        <f>+Pharmacy!B10</f>
        <v>GROUP HEALTH CENTRAL HOSPITAL</v>
      </c>
      <c r="D15" s="6">
        <f>ROUND(+Pharmacy!G10,0)</f>
        <v>0</v>
      </c>
      <c r="E15" s="6">
        <f>ROUND(+Pharmacy!V10,0)</f>
        <v>1260</v>
      </c>
      <c r="F15" s="7" t="str">
        <f t="shared" si="0"/>
        <v/>
      </c>
      <c r="G15" s="6">
        <f>ROUND(+Pharmacy!G112,0)</f>
        <v>0</v>
      </c>
      <c r="H15" s="6">
        <f>ROUND(+Pharmacy!V112,0)</f>
        <v>1104</v>
      </c>
      <c r="I15" s="7" t="str">
        <f t="shared" si="1"/>
        <v/>
      </c>
      <c r="J15" s="7"/>
      <c r="K15" s="8" t="str">
        <f t="shared" si="2"/>
        <v/>
      </c>
    </row>
    <row r="16" spans="1:11" x14ac:dyDescent="0.2">
      <c r="B16">
        <f>+Pharmacy!A11</f>
        <v>21</v>
      </c>
      <c r="C16" t="str">
        <f>+Pharmacy!B11</f>
        <v>NEWPORT HOSPITAL AND HEALTH SERVICES</v>
      </c>
      <c r="D16" s="6">
        <f>ROUND(+Pharmacy!G11,0)</f>
        <v>147319</v>
      </c>
      <c r="E16" s="6">
        <f>ROUND(+Pharmacy!V11,0)</f>
        <v>1991</v>
      </c>
      <c r="F16" s="7">
        <f t="shared" si="0"/>
        <v>73.989999999999995</v>
      </c>
      <c r="G16" s="6">
        <f>ROUND(+Pharmacy!G113,0)</f>
        <v>144178</v>
      </c>
      <c r="H16" s="6">
        <f>ROUND(+Pharmacy!V113,0)</f>
        <v>1924</v>
      </c>
      <c r="I16" s="7">
        <f t="shared" si="1"/>
        <v>74.94</v>
      </c>
      <c r="J16" s="7"/>
      <c r="K16" s="8">
        <f t="shared" si="2"/>
        <v>1.2800000000000001E-2</v>
      </c>
    </row>
    <row r="17" spans="2:11" x14ac:dyDescent="0.2">
      <c r="B17">
        <f>+Pharmacy!A12</f>
        <v>22</v>
      </c>
      <c r="C17" t="str">
        <f>+Pharmacy!B12</f>
        <v>LOURDES MEDICAL CENTER</v>
      </c>
      <c r="D17" s="6">
        <f>ROUND(+Pharmacy!G12,0)</f>
        <v>758597</v>
      </c>
      <c r="E17" s="6">
        <f>ROUND(+Pharmacy!V12,0)</f>
        <v>5695</v>
      </c>
      <c r="F17" s="7">
        <f t="shared" si="0"/>
        <v>133.19999999999999</v>
      </c>
      <c r="G17" s="6">
        <f>ROUND(+Pharmacy!G114,0)</f>
        <v>795684</v>
      </c>
      <c r="H17" s="6">
        <f>ROUND(+Pharmacy!V114,0)</f>
        <v>7861</v>
      </c>
      <c r="I17" s="7">
        <f t="shared" si="1"/>
        <v>101.22</v>
      </c>
      <c r="J17" s="7"/>
      <c r="K17" s="8">
        <f t="shared" si="2"/>
        <v>-0.24010000000000001</v>
      </c>
    </row>
    <row r="18" spans="2:11" x14ac:dyDescent="0.2">
      <c r="B18">
        <f>+Pharmacy!A13</f>
        <v>23</v>
      </c>
      <c r="C18" t="str">
        <f>+Pharmacy!B13</f>
        <v>THREE RIVERS HOSPITAL</v>
      </c>
      <c r="D18" s="6">
        <f>ROUND(+Pharmacy!G13,0)</f>
        <v>154440</v>
      </c>
      <c r="E18" s="6">
        <f>ROUND(+Pharmacy!V13,0)</f>
        <v>875</v>
      </c>
      <c r="F18" s="7">
        <f t="shared" si="0"/>
        <v>176.5</v>
      </c>
      <c r="G18" s="6">
        <f>ROUND(+Pharmacy!G115,0)</f>
        <v>155684</v>
      </c>
      <c r="H18" s="6">
        <f>ROUND(+Pharmacy!V115,0)</f>
        <v>943</v>
      </c>
      <c r="I18" s="7">
        <f t="shared" si="1"/>
        <v>165.09</v>
      </c>
      <c r="J18" s="7"/>
      <c r="K18" s="8">
        <f t="shared" si="2"/>
        <v>-6.4600000000000005E-2</v>
      </c>
    </row>
    <row r="19" spans="2:11" x14ac:dyDescent="0.2">
      <c r="B19">
        <f>+Pharmacy!A14</f>
        <v>26</v>
      </c>
      <c r="C19" t="str">
        <f>+Pharmacy!B14</f>
        <v>PEACEHEALTH ST JOHN MEDICAL CENTER</v>
      </c>
      <c r="D19" s="6">
        <f>ROUND(+Pharmacy!G14,0)</f>
        <v>2864197</v>
      </c>
      <c r="E19" s="6">
        <f>ROUND(+Pharmacy!V14,0)</f>
        <v>22828</v>
      </c>
      <c r="F19" s="7">
        <f t="shared" si="0"/>
        <v>125.47</v>
      </c>
      <c r="G19" s="6">
        <f>ROUND(+Pharmacy!G116,0)</f>
        <v>2783075</v>
      </c>
      <c r="H19" s="6">
        <f>ROUND(+Pharmacy!V116,0)</f>
        <v>21531</v>
      </c>
      <c r="I19" s="7">
        <f t="shared" si="1"/>
        <v>129.26</v>
      </c>
      <c r="J19" s="7"/>
      <c r="K19" s="8">
        <f t="shared" si="2"/>
        <v>3.0200000000000001E-2</v>
      </c>
    </row>
    <row r="20" spans="2:11" x14ac:dyDescent="0.2">
      <c r="B20">
        <f>+Pharmacy!A15</f>
        <v>29</v>
      </c>
      <c r="C20" t="str">
        <f>+Pharmacy!B15</f>
        <v>HARBORVIEW MEDICAL CENTER</v>
      </c>
      <c r="D20" s="6">
        <f>ROUND(+Pharmacy!G15,0)</f>
        <v>17239104</v>
      </c>
      <c r="E20" s="6">
        <f>ROUND(+Pharmacy!V15,0)</f>
        <v>43704</v>
      </c>
      <c r="F20" s="7">
        <f t="shared" si="0"/>
        <v>394.45</v>
      </c>
      <c r="G20" s="6">
        <f>ROUND(+Pharmacy!G117,0)</f>
        <v>18157573</v>
      </c>
      <c r="H20" s="6">
        <f>ROUND(+Pharmacy!V117,0)</f>
        <v>42448</v>
      </c>
      <c r="I20" s="7">
        <f t="shared" si="1"/>
        <v>427.76</v>
      </c>
      <c r="J20" s="7"/>
      <c r="K20" s="8">
        <f t="shared" si="2"/>
        <v>8.4400000000000003E-2</v>
      </c>
    </row>
    <row r="21" spans="2:11" x14ac:dyDescent="0.2">
      <c r="B21">
        <f>+Pharmacy!A16</f>
        <v>32</v>
      </c>
      <c r="C21" t="str">
        <f>+Pharmacy!B16</f>
        <v>ST JOSEPH MEDICAL CENTER</v>
      </c>
      <c r="D21" s="6">
        <f>ROUND(+Pharmacy!G16,0)</f>
        <v>8805422</v>
      </c>
      <c r="E21" s="6">
        <f>ROUND(+Pharmacy!V16,0)</f>
        <v>45992</v>
      </c>
      <c r="F21" s="7">
        <f t="shared" si="0"/>
        <v>191.46</v>
      </c>
      <c r="G21" s="6">
        <f>ROUND(+Pharmacy!G118,0)</f>
        <v>9423607</v>
      </c>
      <c r="H21" s="6">
        <f>ROUND(+Pharmacy!V118,0)</f>
        <v>43782</v>
      </c>
      <c r="I21" s="7">
        <f t="shared" si="1"/>
        <v>215.24</v>
      </c>
      <c r="J21" s="7"/>
      <c r="K21" s="8">
        <f t="shared" si="2"/>
        <v>0.1242</v>
      </c>
    </row>
    <row r="22" spans="2:11" x14ac:dyDescent="0.2">
      <c r="B22">
        <f>+Pharmacy!A17</f>
        <v>35</v>
      </c>
      <c r="C22" t="str">
        <f>+Pharmacy!B17</f>
        <v>ST ELIZABETH HOSPITAL</v>
      </c>
      <c r="D22" s="6">
        <f>ROUND(+Pharmacy!G17,0)</f>
        <v>443834</v>
      </c>
      <c r="E22" s="6">
        <f>ROUND(+Pharmacy!V17,0)</f>
        <v>3807</v>
      </c>
      <c r="F22" s="7">
        <f t="shared" si="0"/>
        <v>116.58</v>
      </c>
      <c r="G22" s="6">
        <f>ROUND(+Pharmacy!G119,0)</f>
        <v>426459</v>
      </c>
      <c r="H22" s="6">
        <f>ROUND(+Pharmacy!V119,0)</f>
        <v>3457</v>
      </c>
      <c r="I22" s="7">
        <f t="shared" si="1"/>
        <v>123.36</v>
      </c>
      <c r="J22" s="7"/>
      <c r="K22" s="8">
        <f t="shared" si="2"/>
        <v>5.8200000000000002E-2</v>
      </c>
    </row>
    <row r="23" spans="2:11" x14ac:dyDescent="0.2">
      <c r="B23">
        <f>+Pharmacy!A18</f>
        <v>37</v>
      </c>
      <c r="C23" t="str">
        <f>+Pharmacy!B18</f>
        <v>DEACONESS HOSPITAL</v>
      </c>
      <c r="D23" s="6">
        <f>ROUND(+Pharmacy!G18,0)</f>
        <v>3004777</v>
      </c>
      <c r="E23" s="6">
        <f>ROUND(+Pharmacy!V18,0)</f>
        <v>24589</v>
      </c>
      <c r="F23" s="7">
        <f t="shared" si="0"/>
        <v>122.2</v>
      </c>
      <c r="G23" s="6">
        <f>ROUND(+Pharmacy!G120,0)</f>
        <v>2775503</v>
      </c>
      <c r="H23" s="6">
        <f>ROUND(+Pharmacy!V120,0)</f>
        <v>23505</v>
      </c>
      <c r="I23" s="7">
        <f t="shared" si="1"/>
        <v>118.08</v>
      </c>
      <c r="J23" s="7"/>
      <c r="K23" s="8">
        <f t="shared" si="2"/>
        <v>-3.3700000000000001E-2</v>
      </c>
    </row>
    <row r="24" spans="2:11" x14ac:dyDescent="0.2">
      <c r="B24">
        <f>+Pharmacy!A19</f>
        <v>38</v>
      </c>
      <c r="C24" t="str">
        <f>+Pharmacy!B19</f>
        <v>OLYMPIC MEDICAL CENTER</v>
      </c>
      <c r="D24" s="6">
        <f>ROUND(+Pharmacy!G19,0)</f>
        <v>1364882</v>
      </c>
      <c r="E24" s="6">
        <f>ROUND(+Pharmacy!V19,0)</f>
        <v>12477</v>
      </c>
      <c r="F24" s="7">
        <f t="shared" si="0"/>
        <v>109.39</v>
      </c>
      <c r="G24" s="6">
        <f>ROUND(+Pharmacy!G121,0)</f>
        <v>1435109</v>
      </c>
      <c r="H24" s="6">
        <f>ROUND(+Pharmacy!V121,0)</f>
        <v>12980</v>
      </c>
      <c r="I24" s="7">
        <f t="shared" si="1"/>
        <v>110.56</v>
      </c>
      <c r="J24" s="7"/>
      <c r="K24" s="8">
        <f t="shared" si="2"/>
        <v>1.0699999999999999E-2</v>
      </c>
    </row>
    <row r="25" spans="2:11" x14ac:dyDescent="0.2">
      <c r="B25">
        <f>+Pharmacy!A20</f>
        <v>39</v>
      </c>
      <c r="C25" t="str">
        <f>+Pharmacy!B20</f>
        <v>TRIOS HEALTH</v>
      </c>
      <c r="D25" s="6">
        <f>ROUND(+Pharmacy!G20,0)</f>
        <v>1594900</v>
      </c>
      <c r="E25" s="6">
        <f>ROUND(+Pharmacy!V20,0)</f>
        <v>13397</v>
      </c>
      <c r="F25" s="7">
        <f t="shared" si="0"/>
        <v>119.05</v>
      </c>
      <c r="G25" s="6">
        <f>ROUND(+Pharmacy!G122,0)</f>
        <v>1588197</v>
      </c>
      <c r="H25" s="6">
        <f>ROUND(+Pharmacy!V122,0)</f>
        <v>13307</v>
      </c>
      <c r="I25" s="7">
        <f t="shared" si="1"/>
        <v>119.35</v>
      </c>
      <c r="J25" s="7"/>
      <c r="K25" s="8">
        <f t="shared" si="2"/>
        <v>2.5000000000000001E-3</v>
      </c>
    </row>
    <row r="26" spans="2:11" x14ac:dyDescent="0.2">
      <c r="B26">
        <f>+Pharmacy!A21</f>
        <v>43</v>
      </c>
      <c r="C26" t="str">
        <f>+Pharmacy!B21</f>
        <v>WALLA WALLA GENERAL HOSPITAL</v>
      </c>
      <c r="D26" s="6">
        <f>ROUND(+Pharmacy!G21,0)</f>
        <v>0</v>
      </c>
      <c r="E26" s="6">
        <f>ROUND(+Pharmacy!V21,0)</f>
        <v>0</v>
      </c>
      <c r="F26" s="7" t="str">
        <f t="shared" si="0"/>
        <v/>
      </c>
      <c r="G26" s="6">
        <f>ROUND(+Pharmacy!G123,0)</f>
        <v>0</v>
      </c>
      <c r="H26" s="6">
        <f>ROUND(+Pharmacy!V123,0)</f>
        <v>0</v>
      </c>
      <c r="I26" s="7" t="str">
        <f t="shared" si="1"/>
        <v/>
      </c>
      <c r="J26" s="7"/>
      <c r="K26" s="8" t="str">
        <f t="shared" si="2"/>
        <v/>
      </c>
    </row>
    <row r="27" spans="2:11" x14ac:dyDescent="0.2">
      <c r="B27">
        <f>+Pharmacy!A22</f>
        <v>45</v>
      </c>
      <c r="C27" t="str">
        <f>+Pharmacy!B22</f>
        <v>COLUMBIA BASIN HOSPITAL</v>
      </c>
      <c r="D27" s="6">
        <f>ROUND(+Pharmacy!G22,0)</f>
        <v>0</v>
      </c>
      <c r="E27" s="6">
        <f>ROUND(+Pharmacy!V22,0)</f>
        <v>1016</v>
      </c>
      <c r="F27" s="7" t="str">
        <f t="shared" si="0"/>
        <v/>
      </c>
      <c r="G27" s="6">
        <f>ROUND(+Pharmacy!G124,0)</f>
        <v>0</v>
      </c>
      <c r="H27" s="6">
        <f>ROUND(+Pharmacy!V124,0)</f>
        <v>1075</v>
      </c>
      <c r="I27" s="7" t="str">
        <f t="shared" si="1"/>
        <v/>
      </c>
      <c r="J27" s="7"/>
      <c r="K27" s="8" t="str">
        <f t="shared" si="2"/>
        <v/>
      </c>
    </row>
    <row r="28" spans="2:11" x14ac:dyDescent="0.2">
      <c r="B28">
        <f>+Pharmacy!A23</f>
        <v>46</v>
      </c>
      <c r="C28" t="str">
        <f>+Pharmacy!B23</f>
        <v>PMH MEDICAL CENTER</v>
      </c>
      <c r="D28" s="6">
        <f>ROUND(+Pharmacy!G23,0)</f>
        <v>64472</v>
      </c>
      <c r="E28" s="6">
        <f>ROUND(+Pharmacy!V23,0)</f>
        <v>2055</v>
      </c>
      <c r="F28" s="7">
        <f t="shared" si="0"/>
        <v>31.37</v>
      </c>
      <c r="G28" s="6">
        <f>ROUND(+Pharmacy!G125,0)</f>
        <v>74929</v>
      </c>
      <c r="H28" s="6">
        <f>ROUND(+Pharmacy!V125,0)</f>
        <v>2094</v>
      </c>
      <c r="I28" s="7">
        <f t="shared" si="1"/>
        <v>35.78</v>
      </c>
      <c r="J28" s="7"/>
      <c r="K28" s="8">
        <f t="shared" si="2"/>
        <v>0.1406</v>
      </c>
    </row>
    <row r="29" spans="2:11" x14ac:dyDescent="0.2">
      <c r="B29">
        <f>+Pharmacy!A24</f>
        <v>50</v>
      </c>
      <c r="C29" t="str">
        <f>+Pharmacy!B24</f>
        <v>PROVIDENCE ST MARY MEDICAL CENTER</v>
      </c>
      <c r="D29" s="6">
        <f>ROUND(+Pharmacy!G24,0)</f>
        <v>1692861</v>
      </c>
      <c r="E29" s="6">
        <f>ROUND(+Pharmacy!V24,0)</f>
        <v>23451</v>
      </c>
      <c r="F29" s="7">
        <f t="shared" si="0"/>
        <v>72.19</v>
      </c>
      <c r="G29" s="6">
        <f>ROUND(+Pharmacy!G126,0)</f>
        <v>1798147</v>
      </c>
      <c r="H29" s="6">
        <f>ROUND(+Pharmacy!V126,0)</f>
        <v>9836</v>
      </c>
      <c r="I29" s="7">
        <f t="shared" si="1"/>
        <v>182.81</v>
      </c>
      <c r="J29" s="7"/>
      <c r="K29" s="8">
        <f t="shared" si="2"/>
        <v>1.5323</v>
      </c>
    </row>
    <row r="30" spans="2:11" x14ac:dyDescent="0.2">
      <c r="B30">
        <f>+Pharmacy!A25</f>
        <v>54</v>
      </c>
      <c r="C30" t="str">
        <f>+Pharmacy!B25</f>
        <v>FORKS COMMUNITY HOSPITAL</v>
      </c>
      <c r="D30" s="6">
        <f>ROUND(+Pharmacy!G25,0)</f>
        <v>0</v>
      </c>
      <c r="E30" s="6">
        <f>ROUND(+Pharmacy!V25,0)</f>
        <v>0</v>
      </c>
      <c r="F30" s="7" t="str">
        <f t="shared" si="0"/>
        <v/>
      </c>
      <c r="G30" s="6">
        <f>ROUND(+Pharmacy!G127,0)</f>
        <v>0</v>
      </c>
      <c r="H30" s="6">
        <f>ROUND(+Pharmacy!V127,0)</f>
        <v>0</v>
      </c>
      <c r="I30" s="7" t="str">
        <f t="shared" si="1"/>
        <v/>
      </c>
      <c r="J30" s="7"/>
      <c r="K30" s="8" t="str">
        <f t="shared" si="2"/>
        <v/>
      </c>
    </row>
    <row r="31" spans="2:11" x14ac:dyDescent="0.2">
      <c r="B31">
        <f>+Pharmacy!A26</f>
        <v>56</v>
      </c>
      <c r="C31" t="str">
        <f>+Pharmacy!B26</f>
        <v>WILLAPA HARBOR HOSPITAL</v>
      </c>
      <c r="D31" s="6">
        <f>ROUND(+Pharmacy!G26,0)</f>
        <v>0</v>
      </c>
      <c r="E31" s="6">
        <f>ROUND(+Pharmacy!V26,0)</f>
        <v>1945</v>
      </c>
      <c r="F31" s="7" t="str">
        <f t="shared" si="0"/>
        <v/>
      </c>
      <c r="G31" s="6">
        <f>ROUND(+Pharmacy!G128,0)</f>
        <v>33804</v>
      </c>
      <c r="H31" s="6">
        <f>ROUND(+Pharmacy!V128,0)</f>
        <v>1010</v>
      </c>
      <c r="I31" s="7">
        <f t="shared" si="1"/>
        <v>33.47</v>
      </c>
      <c r="J31" s="7"/>
      <c r="K31" s="8" t="str">
        <f t="shared" si="2"/>
        <v/>
      </c>
    </row>
    <row r="32" spans="2:11" x14ac:dyDescent="0.2">
      <c r="B32">
        <f>+Pharmacy!A27</f>
        <v>58</v>
      </c>
      <c r="C32" t="str">
        <f>+Pharmacy!B27</f>
        <v>YAKIMA VALLEY MEMORIAL HOSPITAL</v>
      </c>
      <c r="D32" s="6">
        <f>ROUND(+Pharmacy!G27,0)</f>
        <v>4388132</v>
      </c>
      <c r="E32" s="6">
        <f>ROUND(+Pharmacy!V27,0)</f>
        <v>34726</v>
      </c>
      <c r="F32" s="7">
        <f t="shared" si="0"/>
        <v>126.36</v>
      </c>
      <c r="G32" s="6">
        <f>ROUND(+Pharmacy!G129,0)</f>
        <v>4703885</v>
      </c>
      <c r="H32" s="6">
        <f>ROUND(+Pharmacy!V129,0)</f>
        <v>33150</v>
      </c>
      <c r="I32" s="7">
        <f t="shared" si="1"/>
        <v>141.9</v>
      </c>
      <c r="J32" s="7"/>
      <c r="K32" s="8">
        <f t="shared" si="2"/>
        <v>0.123</v>
      </c>
    </row>
    <row r="33" spans="2:11" x14ac:dyDescent="0.2">
      <c r="B33">
        <f>+Pharmacy!A28</f>
        <v>63</v>
      </c>
      <c r="C33" t="str">
        <f>+Pharmacy!B28</f>
        <v>GRAYS HARBOR COMMUNITY HOSPITAL</v>
      </c>
      <c r="D33" s="6">
        <f>ROUND(+Pharmacy!G28,0)</f>
        <v>1238025</v>
      </c>
      <c r="E33" s="6">
        <f>ROUND(+Pharmacy!V28,0)</f>
        <v>11451</v>
      </c>
      <c r="F33" s="7">
        <f t="shared" si="0"/>
        <v>108.12</v>
      </c>
      <c r="G33" s="6">
        <f>ROUND(+Pharmacy!G130,0)</f>
        <v>1203310</v>
      </c>
      <c r="H33" s="6">
        <f>ROUND(+Pharmacy!V130,0)</f>
        <v>10592</v>
      </c>
      <c r="I33" s="7">
        <f t="shared" si="1"/>
        <v>113.61</v>
      </c>
      <c r="J33" s="7"/>
      <c r="K33" s="8">
        <f t="shared" si="2"/>
        <v>5.0799999999999998E-2</v>
      </c>
    </row>
    <row r="34" spans="2:11" x14ac:dyDescent="0.2">
      <c r="B34">
        <f>+Pharmacy!A29</f>
        <v>78</v>
      </c>
      <c r="C34" t="str">
        <f>+Pharmacy!B29</f>
        <v>SAMARITAN HEALTHCARE</v>
      </c>
      <c r="D34" s="6">
        <f>ROUND(+Pharmacy!G29,0)</f>
        <v>799600</v>
      </c>
      <c r="E34" s="6">
        <f>ROUND(+Pharmacy!V29,0)</f>
        <v>5725</v>
      </c>
      <c r="F34" s="7">
        <f t="shared" si="0"/>
        <v>139.66999999999999</v>
      </c>
      <c r="G34" s="6">
        <f>ROUND(+Pharmacy!G131,0)</f>
        <v>832645</v>
      </c>
      <c r="H34" s="6">
        <f>ROUND(+Pharmacy!V131,0)</f>
        <v>5653</v>
      </c>
      <c r="I34" s="7">
        <f t="shared" si="1"/>
        <v>147.29</v>
      </c>
      <c r="J34" s="7"/>
      <c r="K34" s="8">
        <f t="shared" si="2"/>
        <v>5.4600000000000003E-2</v>
      </c>
    </row>
    <row r="35" spans="2:11" x14ac:dyDescent="0.2">
      <c r="B35">
        <f>+Pharmacy!A30</f>
        <v>79</v>
      </c>
      <c r="C35" t="str">
        <f>+Pharmacy!B30</f>
        <v>OCEAN BEACH HOSPITAL</v>
      </c>
      <c r="D35" s="6">
        <f>ROUND(+Pharmacy!G30,0)</f>
        <v>0</v>
      </c>
      <c r="E35" s="6">
        <f>ROUND(+Pharmacy!V30,0)</f>
        <v>0</v>
      </c>
      <c r="F35" s="7" t="str">
        <f t="shared" si="0"/>
        <v/>
      </c>
      <c r="G35" s="6">
        <f>ROUND(+Pharmacy!G132,0)</f>
        <v>177583</v>
      </c>
      <c r="H35" s="6">
        <f>ROUND(+Pharmacy!V132,0)</f>
        <v>1211</v>
      </c>
      <c r="I35" s="7">
        <f t="shared" si="1"/>
        <v>146.63999999999999</v>
      </c>
      <c r="J35" s="7"/>
      <c r="K35" s="8" t="str">
        <f t="shared" si="2"/>
        <v/>
      </c>
    </row>
    <row r="36" spans="2:11" x14ac:dyDescent="0.2">
      <c r="B36">
        <f>+Pharmacy!A31</f>
        <v>80</v>
      </c>
      <c r="C36" t="str">
        <f>+Pharmacy!B31</f>
        <v>ODESSA MEMORIAL HEALTHCARE CENTER</v>
      </c>
      <c r="D36" s="6">
        <f>ROUND(+Pharmacy!G31,0)</f>
        <v>0</v>
      </c>
      <c r="E36" s="6">
        <f>ROUND(+Pharmacy!V31,0)</f>
        <v>103</v>
      </c>
      <c r="F36" s="7" t="str">
        <f t="shared" si="0"/>
        <v/>
      </c>
      <c r="G36" s="6">
        <f>ROUND(+Pharmacy!G133,0)</f>
        <v>0</v>
      </c>
      <c r="H36" s="6">
        <f>ROUND(+Pharmacy!V133,0)</f>
        <v>103</v>
      </c>
      <c r="I36" s="7" t="str">
        <f t="shared" si="1"/>
        <v/>
      </c>
      <c r="J36" s="7"/>
      <c r="K36" s="8" t="str">
        <f t="shared" si="2"/>
        <v/>
      </c>
    </row>
    <row r="37" spans="2:11" x14ac:dyDescent="0.2">
      <c r="B37">
        <f>+Pharmacy!A32</f>
        <v>81</v>
      </c>
      <c r="C37" t="str">
        <f>+Pharmacy!B32</f>
        <v>MULTICARE GOOD SAMARITAN</v>
      </c>
      <c r="D37" s="6">
        <f>ROUND(+Pharmacy!G32,0)</f>
        <v>4437427</v>
      </c>
      <c r="E37" s="6">
        <f>ROUND(+Pharmacy!V32,0)</f>
        <v>28945</v>
      </c>
      <c r="F37" s="7">
        <f t="shared" si="0"/>
        <v>153.31</v>
      </c>
      <c r="G37" s="6">
        <f>ROUND(+Pharmacy!G134,0)</f>
        <v>5074331</v>
      </c>
      <c r="H37" s="6">
        <f>ROUND(+Pharmacy!V134,0)</f>
        <v>30512</v>
      </c>
      <c r="I37" s="7">
        <f t="shared" si="1"/>
        <v>166.31</v>
      </c>
      <c r="J37" s="7"/>
      <c r="K37" s="8">
        <f t="shared" si="2"/>
        <v>8.48E-2</v>
      </c>
    </row>
    <row r="38" spans="2:11" x14ac:dyDescent="0.2">
      <c r="B38">
        <f>+Pharmacy!A33</f>
        <v>82</v>
      </c>
      <c r="C38" t="str">
        <f>+Pharmacy!B33</f>
        <v>GARFIELD COUNTY MEMORIAL HOSPITAL</v>
      </c>
      <c r="D38" s="6">
        <f>ROUND(+Pharmacy!G33,0)</f>
        <v>0</v>
      </c>
      <c r="E38" s="6">
        <f>ROUND(+Pharmacy!V33,0)</f>
        <v>130</v>
      </c>
      <c r="F38" s="7" t="str">
        <f t="shared" si="0"/>
        <v/>
      </c>
      <c r="G38" s="6">
        <f>ROUND(+Pharmacy!G135,0)</f>
        <v>0</v>
      </c>
      <c r="H38" s="6">
        <f>ROUND(+Pharmacy!V135,0)</f>
        <v>131</v>
      </c>
      <c r="I38" s="7" t="str">
        <f t="shared" si="1"/>
        <v/>
      </c>
      <c r="J38" s="7"/>
      <c r="K38" s="8" t="str">
        <f t="shared" si="2"/>
        <v/>
      </c>
    </row>
    <row r="39" spans="2:11" x14ac:dyDescent="0.2">
      <c r="B39">
        <f>+Pharmacy!A34</f>
        <v>84</v>
      </c>
      <c r="C39" t="str">
        <f>+Pharmacy!B34</f>
        <v>PROVIDENCE REGIONAL MEDICAL CENTER EVERETT</v>
      </c>
      <c r="D39" s="6">
        <f>ROUND(+Pharmacy!G34,0)</f>
        <v>8088904</v>
      </c>
      <c r="E39" s="6">
        <f>ROUND(+Pharmacy!V34,0)</f>
        <v>75807</v>
      </c>
      <c r="F39" s="7">
        <f t="shared" si="0"/>
        <v>106.7</v>
      </c>
      <c r="G39" s="6">
        <f>ROUND(+Pharmacy!G136,0)</f>
        <v>8076360</v>
      </c>
      <c r="H39" s="6">
        <f>ROUND(+Pharmacy!V136,0)</f>
        <v>49191</v>
      </c>
      <c r="I39" s="7">
        <f t="shared" si="1"/>
        <v>164.18</v>
      </c>
      <c r="J39" s="7"/>
      <c r="K39" s="8">
        <f t="shared" si="2"/>
        <v>0.53869999999999996</v>
      </c>
    </row>
    <row r="40" spans="2:11" x14ac:dyDescent="0.2">
      <c r="B40">
        <f>+Pharmacy!A35</f>
        <v>85</v>
      </c>
      <c r="C40" t="str">
        <f>+Pharmacy!B35</f>
        <v>JEFFERSON HEALTHCARE</v>
      </c>
      <c r="D40" s="6">
        <f>ROUND(+Pharmacy!G35,0)</f>
        <v>654717</v>
      </c>
      <c r="E40" s="6">
        <f>ROUND(+Pharmacy!V35,0)</f>
        <v>4691</v>
      </c>
      <c r="F40" s="7">
        <f t="shared" si="0"/>
        <v>139.57</v>
      </c>
      <c r="G40" s="6">
        <f>ROUND(+Pharmacy!G137,0)</f>
        <v>745775</v>
      </c>
      <c r="H40" s="6">
        <f>ROUND(+Pharmacy!V137,0)</f>
        <v>4845</v>
      </c>
      <c r="I40" s="7">
        <f t="shared" si="1"/>
        <v>153.93</v>
      </c>
      <c r="J40" s="7"/>
      <c r="K40" s="8">
        <f t="shared" si="2"/>
        <v>0.10290000000000001</v>
      </c>
    </row>
    <row r="41" spans="2:11" x14ac:dyDescent="0.2">
      <c r="B41">
        <f>+Pharmacy!A36</f>
        <v>96</v>
      </c>
      <c r="C41" t="str">
        <f>+Pharmacy!B36</f>
        <v>SKYLINE HOSPITAL</v>
      </c>
      <c r="D41" s="6">
        <f>ROUND(+Pharmacy!G36,0)</f>
        <v>354700</v>
      </c>
      <c r="E41" s="6">
        <f>ROUND(+Pharmacy!V36,0)</f>
        <v>1282</v>
      </c>
      <c r="F41" s="7">
        <f t="shared" si="0"/>
        <v>276.68</v>
      </c>
      <c r="G41" s="6">
        <f>ROUND(+Pharmacy!G138,0)</f>
        <v>333378</v>
      </c>
      <c r="H41" s="6">
        <f>ROUND(+Pharmacy!V138,0)</f>
        <v>1213</v>
      </c>
      <c r="I41" s="7">
        <f t="shared" si="1"/>
        <v>274.83999999999997</v>
      </c>
      <c r="J41" s="7"/>
      <c r="K41" s="8">
        <f t="shared" si="2"/>
        <v>-6.7000000000000002E-3</v>
      </c>
    </row>
    <row r="42" spans="2:11" x14ac:dyDescent="0.2">
      <c r="B42">
        <f>+Pharmacy!A37</f>
        <v>102</v>
      </c>
      <c r="C42" t="str">
        <f>+Pharmacy!B37</f>
        <v>YAKIMA REGIONAL MEDICAL AND CARDIAC CENTER</v>
      </c>
      <c r="D42" s="6">
        <f>ROUND(+Pharmacy!G37,0)</f>
        <v>1437748</v>
      </c>
      <c r="E42" s="6">
        <f>ROUND(+Pharmacy!V37,0)</f>
        <v>13611</v>
      </c>
      <c r="F42" s="7">
        <f t="shared" si="0"/>
        <v>105.63</v>
      </c>
      <c r="G42" s="6">
        <f>ROUND(+Pharmacy!G139,0)</f>
        <v>1422732</v>
      </c>
      <c r="H42" s="6">
        <f>ROUND(+Pharmacy!V139,0)</f>
        <v>12486</v>
      </c>
      <c r="I42" s="7">
        <f t="shared" si="1"/>
        <v>113.95</v>
      </c>
      <c r="J42" s="7"/>
      <c r="K42" s="8">
        <f t="shared" si="2"/>
        <v>7.8799999999999995E-2</v>
      </c>
    </row>
    <row r="43" spans="2:11" x14ac:dyDescent="0.2">
      <c r="B43">
        <f>+Pharmacy!A38</f>
        <v>104</v>
      </c>
      <c r="C43" t="str">
        <f>+Pharmacy!B38</f>
        <v>VALLEY GENERAL HOSPITAL</v>
      </c>
      <c r="D43" s="6">
        <f>ROUND(+Pharmacy!G38,0)</f>
        <v>0</v>
      </c>
      <c r="E43" s="6">
        <f>ROUND(+Pharmacy!V38,0)</f>
        <v>0</v>
      </c>
      <c r="F43" s="7" t="str">
        <f t="shared" si="0"/>
        <v/>
      </c>
      <c r="G43" s="6">
        <f>ROUND(+Pharmacy!G140,0)</f>
        <v>0</v>
      </c>
      <c r="H43" s="6">
        <f>ROUND(+Pharmacy!V140,0)</f>
        <v>0</v>
      </c>
      <c r="I43" s="7" t="str">
        <f t="shared" si="1"/>
        <v/>
      </c>
      <c r="J43" s="7"/>
      <c r="K43" s="8" t="str">
        <f t="shared" si="2"/>
        <v/>
      </c>
    </row>
    <row r="44" spans="2:11" x14ac:dyDescent="0.2">
      <c r="B44">
        <f>+Pharmacy!A39</f>
        <v>106</v>
      </c>
      <c r="C44" t="str">
        <f>+Pharmacy!B39</f>
        <v>CASCADE VALLEY HOSPITAL</v>
      </c>
      <c r="D44" s="6">
        <f>ROUND(+Pharmacy!G39,0)</f>
        <v>587041</v>
      </c>
      <c r="E44" s="6">
        <f>ROUND(+Pharmacy!V39,0)</f>
        <v>4364</v>
      </c>
      <c r="F44" s="7">
        <f t="shared" si="0"/>
        <v>134.52000000000001</v>
      </c>
      <c r="G44" s="6">
        <f>ROUND(+Pharmacy!G141,0)</f>
        <v>604148</v>
      </c>
      <c r="H44" s="6">
        <f>ROUND(+Pharmacy!V141,0)</f>
        <v>3957</v>
      </c>
      <c r="I44" s="7">
        <f t="shared" si="1"/>
        <v>152.68</v>
      </c>
      <c r="J44" s="7"/>
      <c r="K44" s="8">
        <f t="shared" si="2"/>
        <v>0.13500000000000001</v>
      </c>
    </row>
    <row r="45" spans="2:11" x14ac:dyDescent="0.2">
      <c r="B45">
        <f>+Pharmacy!A40</f>
        <v>107</v>
      </c>
      <c r="C45" t="str">
        <f>+Pharmacy!B40</f>
        <v>NORTH VALLEY HOSPITAL</v>
      </c>
      <c r="D45" s="6">
        <f>ROUND(+Pharmacy!G40,0)</f>
        <v>33254</v>
      </c>
      <c r="E45" s="6">
        <f>ROUND(+Pharmacy!V40,0)</f>
        <v>2329</v>
      </c>
      <c r="F45" s="7">
        <f t="shared" si="0"/>
        <v>14.28</v>
      </c>
      <c r="G45" s="6">
        <f>ROUND(+Pharmacy!G142,0)</f>
        <v>37994</v>
      </c>
      <c r="H45" s="6">
        <f>ROUND(+Pharmacy!V142,0)</f>
        <v>2549</v>
      </c>
      <c r="I45" s="7">
        <f t="shared" si="1"/>
        <v>14.91</v>
      </c>
      <c r="J45" s="7"/>
      <c r="K45" s="8">
        <f t="shared" si="2"/>
        <v>4.41E-2</v>
      </c>
    </row>
    <row r="46" spans="2:11" x14ac:dyDescent="0.2">
      <c r="B46">
        <f>+Pharmacy!A41</f>
        <v>108</v>
      </c>
      <c r="C46" t="str">
        <f>+Pharmacy!B41</f>
        <v>TRI-STATE MEMORIAL HOSPITAL</v>
      </c>
      <c r="D46" s="6">
        <f>ROUND(+Pharmacy!G41,0)</f>
        <v>521864</v>
      </c>
      <c r="E46" s="6">
        <f>ROUND(+Pharmacy!V41,0)</f>
        <v>5258</v>
      </c>
      <c r="F46" s="7">
        <f t="shared" si="0"/>
        <v>99.25</v>
      </c>
      <c r="G46" s="6">
        <f>ROUND(+Pharmacy!G143,0)</f>
        <v>514603</v>
      </c>
      <c r="H46" s="6">
        <f>ROUND(+Pharmacy!V143,0)</f>
        <v>5633</v>
      </c>
      <c r="I46" s="7">
        <f t="shared" si="1"/>
        <v>91.36</v>
      </c>
      <c r="J46" s="7"/>
      <c r="K46" s="8">
        <f t="shared" si="2"/>
        <v>-7.9500000000000001E-2</v>
      </c>
    </row>
    <row r="47" spans="2:11" x14ac:dyDescent="0.2">
      <c r="B47">
        <f>+Pharmacy!A42</f>
        <v>111</v>
      </c>
      <c r="C47" t="str">
        <f>+Pharmacy!B42</f>
        <v>EAST ADAMS RURAL HEALTHCARE</v>
      </c>
      <c r="D47" s="6">
        <f>ROUND(+Pharmacy!G42,0)</f>
        <v>0</v>
      </c>
      <c r="E47" s="6">
        <f>ROUND(+Pharmacy!V42,0)</f>
        <v>285</v>
      </c>
      <c r="F47" s="7" t="str">
        <f t="shared" si="0"/>
        <v/>
      </c>
      <c r="G47" s="6">
        <f>ROUND(+Pharmacy!G144,0)</f>
        <v>0</v>
      </c>
      <c r="H47" s="6">
        <f>ROUND(+Pharmacy!V144,0)</f>
        <v>318</v>
      </c>
      <c r="I47" s="7" t="str">
        <f t="shared" si="1"/>
        <v/>
      </c>
      <c r="J47" s="7"/>
      <c r="K47" s="8" t="str">
        <f t="shared" si="2"/>
        <v/>
      </c>
    </row>
    <row r="48" spans="2:11" x14ac:dyDescent="0.2">
      <c r="B48">
        <f>+Pharmacy!A43</f>
        <v>125</v>
      </c>
      <c r="C48" t="str">
        <f>+Pharmacy!B43</f>
        <v>OTHELLO COMMUNITY HOSPITAL</v>
      </c>
      <c r="D48" s="6">
        <f>ROUND(+Pharmacy!G43,0)</f>
        <v>0</v>
      </c>
      <c r="E48" s="6">
        <f>ROUND(+Pharmacy!V43,0)</f>
        <v>0</v>
      </c>
      <c r="F48" s="7" t="str">
        <f t="shared" si="0"/>
        <v/>
      </c>
      <c r="G48" s="6">
        <f>ROUND(+Pharmacy!G145,0)</f>
        <v>0</v>
      </c>
      <c r="H48" s="6">
        <f>ROUND(+Pharmacy!V145,0)</f>
        <v>0</v>
      </c>
      <c r="I48" s="7" t="str">
        <f t="shared" si="1"/>
        <v/>
      </c>
      <c r="J48" s="7"/>
      <c r="K48" s="8" t="str">
        <f t="shared" si="2"/>
        <v/>
      </c>
    </row>
    <row r="49" spans="2:11" x14ac:dyDescent="0.2">
      <c r="B49">
        <f>+Pharmacy!A44</f>
        <v>126</v>
      </c>
      <c r="C49" t="str">
        <f>+Pharmacy!B44</f>
        <v>HIGHLINE MEDICAL CENTER</v>
      </c>
      <c r="D49" s="6">
        <f>ROUND(+Pharmacy!G44,0)</f>
        <v>2805244</v>
      </c>
      <c r="E49" s="6">
        <f>ROUND(+Pharmacy!V44,0)</f>
        <v>17455</v>
      </c>
      <c r="F49" s="7">
        <f t="shared" si="0"/>
        <v>160.71</v>
      </c>
      <c r="G49" s="6">
        <f>ROUND(+Pharmacy!G146,0)</f>
        <v>1309035</v>
      </c>
      <c r="H49" s="6">
        <f>ROUND(+Pharmacy!V146,0)</f>
        <v>9121</v>
      </c>
      <c r="I49" s="7">
        <f t="shared" si="1"/>
        <v>143.52000000000001</v>
      </c>
      <c r="J49" s="7"/>
      <c r="K49" s="8">
        <f t="shared" si="2"/>
        <v>-0.107</v>
      </c>
    </row>
    <row r="50" spans="2:11" x14ac:dyDescent="0.2">
      <c r="B50">
        <f>+Pharmacy!A45</f>
        <v>128</v>
      </c>
      <c r="C50" t="str">
        <f>+Pharmacy!B45</f>
        <v>UNIVERSITY OF WASHINGTON MEDICAL CENTER</v>
      </c>
      <c r="D50" s="6">
        <f>ROUND(+Pharmacy!G45,0)</f>
        <v>16525265</v>
      </c>
      <c r="E50" s="6">
        <f>ROUND(+Pharmacy!V45,0)</f>
        <v>50232</v>
      </c>
      <c r="F50" s="7">
        <f t="shared" si="0"/>
        <v>328.98</v>
      </c>
      <c r="G50" s="6">
        <f>ROUND(+Pharmacy!G147,0)</f>
        <v>17838810</v>
      </c>
      <c r="H50" s="6">
        <f>ROUND(+Pharmacy!V147,0)</f>
        <v>51747</v>
      </c>
      <c r="I50" s="7">
        <f t="shared" si="1"/>
        <v>344.73</v>
      </c>
      <c r="J50" s="7"/>
      <c r="K50" s="8">
        <f t="shared" si="2"/>
        <v>4.7899999999999998E-2</v>
      </c>
    </row>
    <row r="51" spans="2:11" x14ac:dyDescent="0.2">
      <c r="B51">
        <f>+Pharmacy!A46</f>
        <v>129</v>
      </c>
      <c r="C51" t="str">
        <f>+Pharmacy!B46</f>
        <v>QUINCY VALLEY MEDICAL CENTER</v>
      </c>
      <c r="D51" s="6">
        <f>ROUND(+Pharmacy!G46,0)</f>
        <v>0</v>
      </c>
      <c r="E51" s="6">
        <f>ROUND(+Pharmacy!V46,0)</f>
        <v>391</v>
      </c>
      <c r="F51" s="7" t="str">
        <f t="shared" si="0"/>
        <v/>
      </c>
      <c r="G51" s="6">
        <f>ROUND(+Pharmacy!G148,0)</f>
        <v>0</v>
      </c>
      <c r="H51" s="6">
        <f>ROUND(+Pharmacy!V148,0)</f>
        <v>0</v>
      </c>
      <c r="I51" s="7" t="str">
        <f t="shared" si="1"/>
        <v/>
      </c>
      <c r="J51" s="7"/>
      <c r="K51" s="8" t="str">
        <f t="shared" si="2"/>
        <v/>
      </c>
    </row>
    <row r="52" spans="2:11" x14ac:dyDescent="0.2">
      <c r="B52">
        <f>+Pharmacy!A47</f>
        <v>130</v>
      </c>
      <c r="C52" t="str">
        <f>+Pharmacy!B47</f>
        <v>UW MEDICINE/NORTHWEST HOSPITAL</v>
      </c>
      <c r="D52" s="6">
        <f>ROUND(+Pharmacy!G47,0)</f>
        <v>2824770</v>
      </c>
      <c r="E52" s="6">
        <f>ROUND(+Pharmacy!V47,0)</f>
        <v>22493</v>
      </c>
      <c r="F52" s="7">
        <f t="shared" si="0"/>
        <v>125.58</v>
      </c>
      <c r="G52" s="6">
        <f>ROUND(+Pharmacy!G149,0)</f>
        <v>2799211</v>
      </c>
      <c r="H52" s="6">
        <f>ROUND(+Pharmacy!V149,0)</f>
        <v>23935</v>
      </c>
      <c r="I52" s="7">
        <f t="shared" si="1"/>
        <v>116.95</v>
      </c>
      <c r="J52" s="7"/>
      <c r="K52" s="8">
        <f t="shared" si="2"/>
        <v>-6.8699999999999997E-2</v>
      </c>
    </row>
    <row r="53" spans="2:11" x14ac:dyDescent="0.2">
      <c r="B53">
        <f>+Pharmacy!A48</f>
        <v>131</v>
      </c>
      <c r="C53" t="str">
        <f>+Pharmacy!B48</f>
        <v>OVERLAKE HOSPITAL MEDICAL CENTER</v>
      </c>
      <c r="D53" s="6">
        <f>ROUND(+Pharmacy!G48,0)</f>
        <v>3657457</v>
      </c>
      <c r="E53" s="6">
        <f>ROUND(+Pharmacy!V48,0)</f>
        <v>38887</v>
      </c>
      <c r="F53" s="7">
        <f t="shared" si="0"/>
        <v>94.05</v>
      </c>
      <c r="G53" s="6">
        <f>ROUND(+Pharmacy!G150,0)</f>
        <v>3668083</v>
      </c>
      <c r="H53" s="6">
        <f>ROUND(+Pharmacy!V150,0)</f>
        <v>36167</v>
      </c>
      <c r="I53" s="7">
        <f t="shared" si="1"/>
        <v>101.42</v>
      </c>
      <c r="J53" s="7"/>
      <c r="K53" s="8">
        <f t="shared" si="2"/>
        <v>7.8399999999999997E-2</v>
      </c>
    </row>
    <row r="54" spans="2:11" x14ac:dyDescent="0.2">
      <c r="B54">
        <f>+Pharmacy!A49</f>
        <v>132</v>
      </c>
      <c r="C54" t="str">
        <f>+Pharmacy!B49</f>
        <v>ST CLARE HOSPITAL</v>
      </c>
      <c r="D54" s="6">
        <f>ROUND(+Pharmacy!G49,0)</f>
        <v>2890339</v>
      </c>
      <c r="E54" s="6">
        <f>ROUND(+Pharmacy!V49,0)</f>
        <v>12826</v>
      </c>
      <c r="F54" s="7">
        <f t="shared" si="0"/>
        <v>225.35</v>
      </c>
      <c r="G54" s="6">
        <f>ROUND(+Pharmacy!G151,0)</f>
        <v>2846133</v>
      </c>
      <c r="H54" s="6">
        <f>ROUND(+Pharmacy!V151,0)</f>
        <v>11781</v>
      </c>
      <c r="I54" s="7">
        <f t="shared" si="1"/>
        <v>241.59</v>
      </c>
      <c r="J54" s="7"/>
      <c r="K54" s="8">
        <f t="shared" si="2"/>
        <v>7.2099999999999997E-2</v>
      </c>
    </row>
    <row r="55" spans="2:11" x14ac:dyDescent="0.2">
      <c r="B55">
        <f>+Pharmacy!A50</f>
        <v>134</v>
      </c>
      <c r="C55" t="str">
        <f>+Pharmacy!B50</f>
        <v>ISLAND HOSPITAL</v>
      </c>
      <c r="D55" s="6">
        <f>ROUND(+Pharmacy!G50,0)</f>
        <v>956394</v>
      </c>
      <c r="E55" s="6">
        <f>ROUND(+Pharmacy!V50,0)</f>
        <v>9561</v>
      </c>
      <c r="F55" s="7">
        <f t="shared" si="0"/>
        <v>100.03</v>
      </c>
      <c r="G55" s="6">
        <f>ROUND(+Pharmacy!G152,0)</f>
        <v>987732</v>
      </c>
      <c r="H55" s="6">
        <f>ROUND(+Pharmacy!V152,0)</f>
        <v>9429</v>
      </c>
      <c r="I55" s="7">
        <f t="shared" si="1"/>
        <v>104.75</v>
      </c>
      <c r="J55" s="7"/>
      <c r="K55" s="8">
        <f t="shared" si="2"/>
        <v>4.7199999999999999E-2</v>
      </c>
    </row>
    <row r="56" spans="2:11" x14ac:dyDescent="0.2">
      <c r="B56">
        <f>+Pharmacy!A51</f>
        <v>137</v>
      </c>
      <c r="C56" t="str">
        <f>+Pharmacy!B51</f>
        <v>LINCOLN HOSPITAL</v>
      </c>
      <c r="D56" s="6">
        <f>ROUND(+Pharmacy!G51,0)</f>
        <v>121503</v>
      </c>
      <c r="E56" s="6">
        <f>ROUND(+Pharmacy!V51,0)</f>
        <v>1220</v>
      </c>
      <c r="F56" s="7">
        <f t="shared" si="0"/>
        <v>99.59</v>
      </c>
      <c r="G56" s="6">
        <f>ROUND(+Pharmacy!G153,0)</f>
        <v>123899</v>
      </c>
      <c r="H56" s="6">
        <f>ROUND(+Pharmacy!V153,0)</f>
        <v>1029</v>
      </c>
      <c r="I56" s="7">
        <f t="shared" si="1"/>
        <v>120.41</v>
      </c>
      <c r="J56" s="7"/>
      <c r="K56" s="8">
        <f t="shared" si="2"/>
        <v>0.20910000000000001</v>
      </c>
    </row>
    <row r="57" spans="2:11" x14ac:dyDescent="0.2">
      <c r="B57">
        <f>+Pharmacy!A52</f>
        <v>138</v>
      </c>
      <c r="C57" t="str">
        <f>+Pharmacy!B52</f>
        <v>SWEDISH EDMONDS</v>
      </c>
      <c r="D57" s="6">
        <f>ROUND(+Pharmacy!G52,0)</f>
        <v>4270357</v>
      </c>
      <c r="E57" s="6">
        <f>ROUND(+Pharmacy!V52,0)</f>
        <v>9622</v>
      </c>
      <c r="F57" s="7">
        <f t="shared" si="0"/>
        <v>443.81</v>
      </c>
      <c r="G57" s="6">
        <f>ROUND(+Pharmacy!G154,0)</f>
        <v>4465876</v>
      </c>
      <c r="H57" s="6">
        <f>ROUND(+Pharmacy!V154,0)</f>
        <v>17222</v>
      </c>
      <c r="I57" s="7">
        <f t="shared" si="1"/>
        <v>259.31</v>
      </c>
      <c r="J57" s="7"/>
      <c r="K57" s="8">
        <f t="shared" si="2"/>
        <v>-0.41570000000000001</v>
      </c>
    </row>
    <row r="58" spans="2:11" x14ac:dyDescent="0.2">
      <c r="B58">
        <f>+Pharmacy!A53</f>
        <v>139</v>
      </c>
      <c r="C58" t="str">
        <f>+Pharmacy!B53</f>
        <v>PROVIDENCE HOLY FAMILY HOSPITAL</v>
      </c>
      <c r="D58" s="6">
        <f>ROUND(+Pharmacy!G53,0)</f>
        <v>2120053</v>
      </c>
      <c r="E58" s="6">
        <f>ROUND(+Pharmacy!V53,0)</f>
        <v>20054</v>
      </c>
      <c r="F58" s="7">
        <f t="shared" si="0"/>
        <v>105.72</v>
      </c>
      <c r="G58" s="6">
        <f>ROUND(+Pharmacy!G155,0)</f>
        <v>2281402</v>
      </c>
      <c r="H58" s="6">
        <f>ROUND(+Pharmacy!V155,0)</f>
        <v>18640</v>
      </c>
      <c r="I58" s="7">
        <f t="shared" si="1"/>
        <v>122.39</v>
      </c>
      <c r="J58" s="7"/>
      <c r="K58" s="8">
        <f t="shared" si="2"/>
        <v>0.15770000000000001</v>
      </c>
    </row>
    <row r="59" spans="2:11" x14ac:dyDescent="0.2">
      <c r="B59">
        <f>+Pharmacy!A54</f>
        <v>140</v>
      </c>
      <c r="C59" t="str">
        <f>+Pharmacy!B54</f>
        <v>KITTITAS VALLEY HEALTHCARE</v>
      </c>
      <c r="D59" s="6">
        <f>ROUND(+Pharmacy!G54,0)</f>
        <v>783183</v>
      </c>
      <c r="E59" s="6">
        <f>ROUND(+Pharmacy!V54,0)</f>
        <v>4943</v>
      </c>
      <c r="F59" s="7">
        <f t="shared" si="0"/>
        <v>158.44</v>
      </c>
      <c r="G59" s="6">
        <f>ROUND(+Pharmacy!G156,0)</f>
        <v>1046687</v>
      </c>
      <c r="H59" s="6">
        <f>ROUND(+Pharmacy!V156,0)</f>
        <v>5064</v>
      </c>
      <c r="I59" s="7">
        <f t="shared" si="1"/>
        <v>206.69</v>
      </c>
      <c r="J59" s="7"/>
      <c r="K59" s="8">
        <f t="shared" si="2"/>
        <v>0.30449999999999999</v>
      </c>
    </row>
    <row r="60" spans="2:11" x14ac:dyDescent="0.2">
      <c r="B60">
        <f>+Pharmacy!A55</f>
        <v>141</v>
      </c>
      <c r="C60" t="str">
        <f>+Pharmacy!B55</f>
        <v>DAYTON GENERAL HOSPITAL</v>
      </c>
      <c r="D60" s="6">
        <f>ROUND(+Pharmacy!G55,0)</f>
        <v>0</v>
      </c>
      <c r="E60" s="6">
        <f>ROUND(+Pharmacy!V55,0)</f>
        <v>122</v>
      </c>
      <c r="F60" s="7" t="str">
        <f t="shared" si="0"/>
        <v/>
      </c>
      <c r="G60" s="6">
        <f>ROUND(+Pharmacy!G157,0)</f>
        <v>0</v>
      </c>
      <c r="H60" s="6">
        <f>ROUND(+Pharmacy!V157,0)</f>
        <v>0</v>
      </c>
      <c r="I60" s="7" t="str">
        <f t="shared" si="1"/>
        <v/>
      </c>
      <c r="J60" s="7"/>
      <c r="K60" s="8" t="str">
        <f t="shared" si="2"/>
        <v/>
      </c>
    </row>
    <row r="61" spans="2:11" x14ac:dyDescent="0.2">
      <c r="B61">
        <f>+Pharmacy!A56</f>
        <v>142</v>
      </c>
      <c r="C61" t="str">
        <f>+Pharmacy!B56</f>
        <v>HARRISON MEDICAL CENTER</v>
      </c>
      <c r="D61" s="6">
        <f>ROUND(+Pharmacy!G56,0)</f>
        <v>4578447</v>
      </c>
      <c r="E61" s="6">
        <f>ROUND(+Pharmacy!V56,0)</f>
        <v>28256</v>
      </c>
      <c r="F61" s="7">
        <f t="shared" si="0"/>
        <v>162.03</v>
      </c>
      <c r="G61" s="6">
        <f>ROUND(+Pharmacy!G158,0)</f>
        <v>4586275</v>
      </c>
      <c r="H61" s="6">
        <f>ROUND(+Pharmacy!V158,0)</f>
        <v>27923</v>
      </c>
      <c r="I61" s="7">
        <f t="shared" si="1"/>
        <v>164.25</v>
      </c>
      <c r="J61" s="7"/>
      <c r="K61" s="8">
        <f t="shared" si="2"/>
        <v>1.37E-2</v>
      </c>
    </row>
    <row r="62" spans="2:11" x14ac:dyDescent="0.2">
      <c r="B62">
        <f>+Pharmacy!A57</f>
        <v>145</v>
      </c>
      <c r="C62" t="str">
        <f>+Pharmacy!B57</f>
        <v>PEACEHEALTH ST JOSEPH HOSPITAL</v>
      </c>
      <c r="D62" s="6">
        <f>ROUND(+Pharmacy!G57,0)</f>
        <v>4755472</v>
      </c>
      <c r="E62" s="6">
        <f>ROUND(+Pharmacy!V57,0)</f>
        <v>33112</v>
      </c>
      <c r="F62" s="7">
        <f t="shared" si="0"/>
        <v>143.62</v>
      </c>
      <c r="G62" s="6">
        <f>ROUND(+Pharmacy!G159,0)</f>
        <v>4914829</v>
      </c>
      <c r="H62" s="6">
        <f>ROUND(+Pharmacy!V159,0)</f>
        <v>32561</v>
      </c>
      <c r="I62" s="7">
        <f t="shared" si="1"/>
        <v>150.94</v>
      </c>
      <c r="J62" s="7"/>
      <c r="K62" s="8">
        <f t="shared" si="2"/>
        <v>5.0999999999999997E-2</v>
      </c>
    </row>
    <row r="63" spans="2:11" x14ac:dyDescent="0.2">
      <c r="B63">
        <f>+Pharmacy!A58</f>
        <v>147</v>
      </c>
      <c r="C63" t="str">
        <f>+Pharmacy!B58</f>
        <v>MID VALLEY HOSPITAL</v>
      </c>
      <c r="D63" s="6">
        <f>ROUND(+Pharmacy!G58,0)</f>
        <v>266462</v>
      </c>
      <c r="E63" s="6">
        <f>ROUND(+Pharmacy!V58,0)</f>
        <v>2585</v>
      </c>
      <c r="F63" s="7">
        <f t="shared" si="0"/>
        <v>103.08</v>
      </c>
      <c r="G63" s="6">
        <f>ROUND(+Pharmacy!G160,0)</f>
        <v>225629</v>
      </c>
      <c r="H63" s="6">
        <f>ROUND(+Pharmacy!V160,0)</f>
        <v>2557</v>
      </c>
      <c r="I63" s="7">
        <f t="shared" si="1"/>
        <v>88.24</v>
      </c>
      <c r="J63" s="7"/>
      <c r="K63" s="8">
        <f t="shared" si="2"/>
        <v>-0.14399999999999999</v>
      </c>
    </row>
    <row r="64" spans="2:11" x14ac:dyDescent="0.2">
      <c r="B64">
        <f>+Pharmacy!A59</f>
        <v>148</v>
      </c>
      <c r="C64" t="str">
        <f>+Pharmacy!B59</f>
        <v>KINDRED HOSPITAL SEATTLE - NORTHGATE</v>
      </c>
      <c r="D64" s="6">
        <f>ROUND(+Pharmacy!G59,0)</f>
        <v>0</v>
      </c>
      <c r="E64" s="6">
        <f>ROUND(+Pharmacy!V59,0)</f>
        <v>1133</v>
      </c>
      <c r="F64" s="7" t="str">
        <f t="shared" si="0"/>
        <v/>
      </c>
      <c r="G64" s="6">
        <f>ROUND(+Pharmacy!G161,0)</f>
        <v>0</v>
      </c>
      <c r="H64" s="6">
        <f>ROUND(+Pharmacy!V161,0)</f>
        <v>898</v>
      </c>
      <c r="I64" s="7" t="str">
        <f t="shared" si="1"/>
        <v/>
      </c>
      <c r="J64" s="7"/>
      <c r="K64" s="8" t="str">
        <f t="shared" si="2"/>
        <v/>
      </c>
    </row>
    <row r="65" spans="2:11" x14ac:dyDescent="0.2">
      <c r="B65">
        <f>+Pharmacy!A60</f>
        <v>150</v>
      </c>
      <c r="C65" t="str">
        <f>+Pharmacy!B60</f>
        <v>COULEE MEDICAL CENTER</v>
      </c>
      <c r="D65" s="6">
        <f>ROUND(+Pharmacy!G60,0)</f>
        <v>55411</v>
      </c>
      <c r="E65" s="6">
        <f>ROUND(+Pharmacy!V60,0)</f>
        <v>1419</v>
      </c>
      <c r="F65" s="7">
        <f t="shared" si="0"/>
        <v>39.049999999999997</v>
      </c>
      <c r="G65" s="6">
        <f>ROUND(+Pharmacy!G162,0)</f>
        <v>56671</v>
      </c>
      <c r="H65" s="6">
        <f>ROUND(+Pharmacy!V162,0)</f>
        <v>1288</v>
      </c>
      <c r="I65" s="7">
        <f t="shared" si="1"/>
        <v>44</v>
      </c>
      <c r="J65" s="7"/>
      <c r="K65" s="8">
        <f t="shared" si="2"/>
        <v>0.1268</v>
      </c>
    </row>
    <row r="66" spans="2:11" x14ac:dyDescent="0.2">
      <c r="B66">
        <f>+Pharmacy!A61</f>
        <v>152</v>
      </c>
      <c r="C66" t="str">
        <f>+Pharmacy!B61</f>
        <v>MASON GENERAL HOSPITAL</v>
      </c>
      <c r="D66" s="6">
        <f>ROUND(+Pharmacy!G61,0)</f>
        <v>729970</v>
      </c>
      <c r="E66" s="6">
        <f>ROUND(+Pharmacy!V61,0)</f>
        <v>4217</v>
      </c>
      <c r="F66" s="7">
        <f t="shared" si="0"/>
        <v>173.1</v>
      </c>
      <c r="G66" s="6">
        <f>ROUND(+Pharmacy!G163,0)</f>
        <v>844862</v>
      </c>
      <c r="H66" s="6">
        <f>ROUND(+Pharmacy!V163,0)</f>
        <v>4287</v>
      </c>
      <c r="I66" s="7">
        <f t="shared" si="1"/>
        <v>197.08</v>
      </c>
      <c r="J66" s="7"/>
      <c r="K66" s="8">
        <f t="shared" si="2"/>
        <v>0.13850000000000001</v>
      </c>
    </row>
    <row r="67" spans="2:11" x14ac:dyDescent="0.2">
      <c r="B67">
        <f>+Pharmacy!A62</f>
        <v>153</v>
      </c>
      <c r="C67" t="str">
        <f>+Pharmacy!B62</f>
        <v>WHITMAN HOSPITAL AND MEDICAL CENTER</v>
      </c>
      <c r="D67" s="6">
        <f>ROUND(+Pharmacy!G62,0)</f>
        <v>136938</v>
      </c>
      <c r="E67" s="6">
        <f>ROUND(+Pharmacy!V62,0)</f>
        <v>1426</v>
      </c>
      <c r="F67" s="7">
        <f t="shared" si="0"/>
        <v>96.03</v>
      </c>
      <c r="G67" s="6">
        <f>ROUND(+Pharmacy!G164,0)</f>
        <v>149991</v>
      </c>
      <c r="H67" s="6">
        <f>ROUND(+Pharmacy!V164,0)</f>
        <v>1377</v>
      </c>
      <c r="I67" s="7">
        <f t="shared" si="1"/>
        <v>108.93</v>
      </c>
      <c r="J67" s="7"/>
      <c r="K67" s="8">
        <f t="shared" si="2"/>
        <v>0.1343</v>
      </c>
    </row>
    <row r="68" spans="2:11" x14ac:dyDescent="0.2">
      <c r="B68">
        <f>+Pharmacy!A63</f>
        <v>155</v>
      </c>
      <c r="C68" t="str">
        <f>+Pharmacy!B63</f>
        <v>UW MEDICINE/VALLEY MEDICAL CENTER</v>
      </c>
      <c r="D68" s="6">
        <f>ROUND(+Pharmacy!G63,0)</f>
        <v>3257710</v>
      </c>
      <c r="E68" s="6">
        <f>ROUND(+Pharmacy!V63,0)</f>
        <v>17416</v>
      </c>
      <c r="F68" s="7">
        <f t="shared" si="0"/>
        <v>187.05</v>
      </c>
      <c r="G68" s="6">
        <f>ROUND(+Pharmacy!G165,0)</f>
        <v>6731633</v>
      </c>
      <c r="H68" s="6">
        <f>ROUND(+Pharmacy!V165,0)</f>
        <v>37373</v>
      </c>
      <c r="I68" s="7">
        <f t="shared" si="1"/>
        <v>180.12</v>
      </c>
      <c r="J68" s="7"/>
      <c r="K68" s="8">
        <f t="shared" si="2"/>
        <v>-3.6999999999999998E-2</v>
      </c>
    </row>
    <row r="69" spans="2:11" x14ac:dyDescent="0.2">
      <c r="B69">
        <f>+Pharmacy!A64</f>
        <v>156</v>
      </c>
      <c r="C69" t="str">
        <f>+Pharmacy!B64</f>
        <v>WHIDBEY GENERAL HOSPITAL</v>
      </c>
      <c r="D69" s="6">
        <f>ROUND(+Pharmacy!G64,0)</f>
        <v>567706</v>
      </c>
      <c r="E69" s="6">
        <f>ROUND(+Pharmacy!V64,0)</f>
        <v>8294</v>
      </c>
      <c r="F69" s="7">
        <f t="shared" si="0"/>
        <v>68.45</v>
      </c>
      <c r="G69" s="6">
        <f>ROUND(+Pharmacy!G166,0)</f>
        <v>0</v>
      </c>
      <c r="H69" s="6">
        <f>ROUND(+Pharmacy!V166,0)</f>
        <v>0</v>
      </c>
      <c r="I69" s="7" t="str">
        <f t="shared" si="1"/>
        <v/>
      </c>
      <c r="J69" s="7"/>
      <c r="K69" s="8" t="str">
        <f t="shared" si="2"/>
        <v/>
      </c>
    </row>
    <row r="70" spans="2:11" x14ac:dyDescent="0.2">
      <c r="B70">
        <f>+Pharmacy!A65</f>
        <v>157</v>
      </c>
      <c r="C70" t="str">
        <f>+Pharmacy!B65</f>
        <v>ST LUKES REHABILIATION INSTITUTE</v>
      </c>
      <c r="D70" s="6">
        <f>ROUND(+Pharmacy!G65,0)</f>
        <v>620071</v>
      </c>
      <c r="E70" s="6">
        <f>ROUND(+Pharmacy!V65,0)</f>
        <v>2559</v>
      </c>
      <c r="F70" s="7">
        <f t="shared" si="0"/>
        <v>242.31</v>
      </c>
      <c r="G70" s="6">
        <f>ROUND(+Pharmacy!G167,0)</f>
        <v>630478</v>
      </c>
      <c r="H70" s="6">
        <f>ROUND(+Pharmacy!V167,0)</f>
        <v>2467</v>
      </c>
      <c r="I70" s="7">
        <f t="shared" si="1"/>
        <v>255.56</v>
      </c>
      <c r="J70" s="7"/>
      <c r="K70" s="8">
        <f t="shared" si="2"/>
        <v>5.4699999999999999E-2</v>
      </c>
    </row>
    <row r="71" spans="2:11" x14ac:dyDescent="0.2">
      <c r="B71">
        <f>+Pharmacy!A66</f>
        <v>158</v>
      </c>
      <c r="C71" t="str">
        <f>+Pharmacy!B66</f>
        <v>CASCADE MEDICAL CENTER</v>
      </c>
      <c r="D71" s="6">
        <f>ROUND(+Pharmacy!G66,0)</f>
        <v>183380</v>
      </c>
      <c r="E71" s="6">
        <f>ROUND(+Pharmacy!V66,0)</f>
        <v>472</v>
      </c>
      <c r="F71" s="7">
        <f t="shared" si="0"/>
        <v>388.52</v>
      </c>
      <c r="G71" s="6">
        <f>ROUND(+Pharmacy!G168,0)</f>
        <v>187585</v>
      </c>
      <c r="H71" s="6">
        <f>ROUND(+Pharmacy!V168,0)</f>
        <v>573</v>
      </c>
      <c r="I71" s="7">
        <f t="shared" si="1"/>
        <v>327.37</v>
      </c>
      <c r="J71" s="7"/>
      <c r="K71" s="8">
        <f t="shared" si="2"/>
        <v>-0.15740000000000001</v>
      </c>
    </row>
    <row r="72" spans="2:11" x14ac:dyDescent="0.2">
      <c r="B72">
        <f>+Pharmacy!A67</f>
        <v>159</v>
      </c>
      <c r="C72" t="str">
        <f>+Pharmacy!B67</f>
        <v>PROVIDENCE ST PETER HOSPITAL</v>
      </c>
      <c r="D72" s="6">
        <f>ROUND(+Pharmacy!G67,0)</f>
        <v>5040033</v>
      </c>
      <c r="E72" s="6">
        <f>ROUND(+Pharmacy!V67,0)</f>
        <v>36893</v>
      </c>
      <c r="F72" s="7">
        <f t="shared" si="0"/>
        <v>136.61000000000001</v>
      </c>
      <c r="G72" s="6">
        <f>ROUND(+Pharmacy!G169,0)</f>
        <v>5286099</v>
      </c>
      <c r="H72" s="6">
        <f>ROUND(+Pharmacy!V169,0)</f>
        <v>33274</v>
      </c>
      <c r="I72" s="7">
        <f t="shared" si="1"/>
        <v>158.87</v>
      </c>
      <c r="J72" s="7"/>
      <c r="K72" s="8">
        <f t="shared" si="2"/>
        <v>0.16289999999999999</v>
      </c>
    </row>
    <row r="73" spans="2:11" x14ac:dyDescent="0.2">
      <c r="B73">
        <f>+Pharmacy!A68</f>
        <v>161</v>
      </c>
      <c r="C73" t="str">
        <f>+Pharmacy!B68</f>
        <v>KADLEC REGIONAL MEDICAL CENTER</v>
      </c>
      <c r="D73" s="6">
        <f>ROUND(+Pharmacy!G68,0)</f>
        <v>3231619</v>
      </c>
      <c r="E73" s="6">
        <f>ROUND(+Pharmacy!V68,0)</f>
        <v>31196</v>
      </c>
      <c r="F73" s="7">
        <f t="shared" si="0"/>
        <v>103.59</v>
      </c>
      <c r="G73" s="6">
        <f>ROUND(+Pharmacy!G170,0)</f>
        <v>3654823</v>
      </c>
      <c r="H73" s="6">
        <f>ROUND(+Pharmacy!V170,0)</f>
        <v>35689</v>
      </c>
      <c r="I73" s="7">
        <f t="shared" si="1"/>
        <v>102.41</v>
      </c>
      <c r="J73" s="7"/>
      <c r="K73" s="8">
        <f t="shared" si="2"/>
        <v>-1.14E-2</v>
      </c>
    </row>
    <row r="74" spans="2:11" x14ac:dyDescent="0.2">
      <c r="B74">
        <f>+Pharmacy!A69</f>
        <v>162</v>
      </c>
      <c r="C74" t="str">
        <f>+Pharmacy!B69</f>
        <v>PROVIDENCE SACRED HEART MEDICAL CENTER</v>
      </c>
      <c r="D74" s="6">
        <f>ROUND(+Pharmacy!G69,0)</f>
        <v>8696493</v>
      </c>
      <c r="E74" s="6">
        <f>ROUND(+Pharmacy!V69,0)</f>
        <v>63456</v>
      </c>
      <c r="F74" s="7">
        <f t="shared" si="0"/>
        <v>137.05000000000001</v>
      </c>
      <c r="G74" s="6">
        <f>ROUND(+Pharmacy!G171,0)</f>
        <v>9103496</v>
      </c>
      <c r="H74" s="6">
        <f>ROUND(+Pharmacy!V171,0)</f>
        <v>61703</v>
      </c>
      <c r="I74" s="7">
        <f t="shared" si="1"/>
        <v>147.54</v>
      </c>
      <c r="J74" s="7"/>
      <c r="K74" s="8">
        <f t="shared" si="2"/>
        <v>7.6499999999999999E-2</v>
      </c>
    </row>
    <row r="75" spans="2:11" x14ac:dyDescent="0.2">
      <c r="B75">
        <f>+Pharmacy!A70</f>
        <v>164</v>
      </c>
      <c r="C75" t="str">
        <f>+Pharmacy!B70</f>
        <v>EVERGREENHEALTH MEDICAL CENTER</v>
      </c>
      <c r="D75" s="6">
        <f>ROUND(+Pharmacy!G70,0)</f>
        <v>4870936</v>
      </c>
      <c r="E75" s="6">
        <f>ROUND(+Pharmacy!V70,0)</f>
        <v>32912</v>
      </c>
      <c r="F75" s="7">
        <f t="shared" ref="F75:F107" si="3">IF(D75=0,"",IF(E75=0,"",ROUND(D75/E75,2)))</f>
        <v>148</v>
      </c>
      <c r="G75" s="6">
        <f>ROUND(+Pharmacy!G172,0)</f>
        <v>4950376</v>
      </c>
      <c r="H75" s="6">
        <f>ROUND(+Pharmacy!V172,0)</f>
        <v>33213</v>
      </c>
      <c r="I75" s="7">
        <f t="shared" ref="I75:I107" si="4">IF(G75=0,"",IF(H75=0,"",ROUND(G75/H75,2)))</f>
        <v>149.05000000000001</v>
      </c>
      <c r="J75" s="7"/>
      <c r="K75" s="8">
        <f t="shared" ref="K75:K107" si="5">IF(D75=0,"",IF(E75=0,"",IF(G75=0,"",IF(H75=0,"",ROUND(I75/F75-1,4)))))</f>
        <v>7.1000000000000004E-3</v>
      </c>
    </row>
    <row r="76" spans="2:11" x14ac:dyDescent="0.2">
      <c r="B76">
        <f>+Pharmacy!A71</f>
        <v>165</v>
      </c>
      <c r="C76" t="str">
        <f>+Pharmacy!B71</f>
        <v>LAKE CHELAN COMMUNITY HOSPITAL</v>
      </c>
      <c r="D76" s="6">
        <f>ROUND(+Pharmacy!G71,0)</f>
        <v>180359</v>
      </c>
      <c r="E76" s="6">
        <f>ROUND(+Pharmacy!V71,0)</f>
        <v>1504</v>
      </c>
      <c r="F76" s="7">
        <f t="shared" si="3"/>
        <v>119.92</v>
      </c>
      <c r="G76" s="6">
        <f>ROUND(+Pharmacy!G173,0)</f>
        <v>183028</v>
      </c>
      <c r="H76" s="6">
        <f>ROUND(+Pharmacy!V173,0)</f>
        <v>1122</v>
      </c>
      <c r="I76" s="7">
        <f t="shared" si="4"/>
        <v>163.13</v>
      </c>
      <c r="J76" s="7"/>
      <c r="K76" s="8">
        <f t="shared" si="5"/>
        <v>0.36030000000000001</v>
      </c>
    </row>
    <row r="77" spans="2:11" x14ac:dyDescent="0.2">
      <c r="B77">
        <f>+Pharmacy!A72</f>
        <v>167</v>
      </c>
      <c r="C77" t="str">
        <f>+Pharmacy!B72</f>
        <v>FERRY COUNTY MEMORIAL HOSPITAL</v>
      </c>
      <c r="D77" s="6">
        <f>ROUND(+Pharmacy!G72,0)</f>
        <v>0</v>
      </c>
      <c r="E77" s="6">
        <f>ROUND(+Pharmacy!V72,0)</f>
        <v>0</v>
      </c>
      <c r="F77" s="7" t="str">
        <f t="shared" si="3"/>
        <v/>
      </c>
      <c r="G77" s="6">
        <f>ROUND(+Pharmacy!G174,0)</f>
        <v>0</v>
      </c>
      <c r="H77" s="6">
        <f>ROUND(+Pharmacy!V174,0)</f>
        <v>0</v>
      </c>
      <c r="I77" s="7" t="str">
        <f t="shared" si="4"/>
        <v/>
      </c>
      <c r="J77" s="7"/>
      <c r="K77" s="8" t="str">
        <f t="shared" si="5"/>
        <v/>
      </c>
    </row>
    <row r="78" spans="2:11" x14ac:dyDescent="0.2">
      <c r="B78">
        <f>+Pharmacy!A73</f>
        <v>168</v>
      </c>
      <c r="C78" t="str">
        <f>+Pharmacy!B73</f>
        <v>CENTRAL WASHINGTON HOSPITAL</v>
      </c>
      <c r="D78" s="6">
        <f>ROUND(+Pharmacy!G73,0)</f>
        <v>3338006</v>
      </c>
      <c r="E78" s="6">
        <f>ROUND(+Pharmacy!V73,0)</f>
        <v>19877</v>
      </c>
      <c r="F78" s="7">
        <f t="shared" si="3"/>
        <v>167.93</v>
      </c>
      <c r="G78" s="6">
        <f>ROUND(+Pharmacy!G175,0)</f>
        <v>3610221</v>
      </c>
      <c r="H78" s="6">
        <f>ROUND(+Pharmacy!V175,0)</f>
        <v>20242</v>
      </c>
      <c r="I78" s="7">
        <f t="shared" si="4"/>
        <v>178.35</v>
      </c>
      <c r="J78" s="7"/>
      <c r="K78" s="8">
        <f t="shared" si="5"/>
        <v>6.2E-2</v>
      </c>
    </row>
    <row r="79" spans="2:11" x14ac:dyDescent="0.2">
      <c r="B79">
        <f>+Pharmacy!A74</f>
        <v>170</v>
      </c>
      <c r="C79" t="str">
        <f>+Pharmacy!B74</f>
        <v>PEACEHEALTH SOUTHWEST MEDICAL CENTER</v>
      </c>
      <c r="D79" s="6">
        <f>ROUND(+Pharmacy!G74,0)</f>
        <v>6374914</v>
      </c>
      <c r="E79" s="6">
        <f>ROUND(+Pharmacy!V74,0)</f>
        <v>50767</v>
      </c>
      <c r="F79" s="7">
        <f t="shared" si="3"/>
        <v>125.57</v>
      </c>
      <c r="G79" s="6">
        <f>ROUND(+Pharmacy!G176,0)</f>
        <v>6447431</v>
      </c>
      <c r="H79" s="6">
        <f>ROUND(+Pharmacy!V176,0)</f>
        <v>48533</v>
      </c>
      <c r="I79" s="7">
        <f t="shared" si="4"/>
        <v>132.85</v>
      </c>
      <c r="J79" s="7"/>
      <c r="K79" s="8">
        <f t="shared" si="5"/>
        <v>5.8000000000000003E-2</v>
      </c>
    </row>
    <row r="80" spans="2:11" x14ac:dyDescent="0.2">
      <c r="B80">
        <f>+Pharmacy!A75</f>
        <v>172</v>
      </c>
      <c r="C80" t="str">
        <f>+Pharmacy!B75</f>
        <v>PULLMAN REGIONAL HOSPITAL</v>
      </c>
      <c r="D80" s="6">
        <f>ROUND(+Pharmacy!G75,0)</f>
        <v>657524</v>
      </c>
      <c r="E80" s="6">
        <f>ROUND(+Pharmacy!V75,0)</f>
        <v>3623</v>
      </c>
      <c r="F80" s="7">
        <f t="shared" si="3"/>
        <v>181.49</v>
      </c>
      <c r="G80" s="6">
        <f>ROUND(+Pharmacy!G177,0)</f>
        <v>630179</v>
      </c>
      <c r="H80" s="6">
        <f>ROUND(+Pharmacy!V177,0)</f>
        <v>3914</v>
      </c>
      <c r="I80" s="7">
        <f t="shared" si="4"/>
        <v>161.01</v>
      </c>
      <c r="J80" s="7"/>
      <c r="K80" s="8">
        <f t="shared" si="5"/>
        <v>-0.1128</v>
      </c>
    </row>
    <row r="81" spans="2:11" x14ac:dyDescent="0.2">
      <c r="B81">
        <f>+Pharmacy!A76</f>
        <v>173</v>
      </c>
      <c r="C81" t="str">
        <f>+Pharmacy!B76</f>
        <v>MORTON GENERAL HOSPITAL</v>
      </c>
      <c r="D81" s="6">
        <f>ROUND(+Pharmacy!G76,0)</f>
        <v>173531</v>
      </c>
      <c r="E81" s="6">
        <f>ROUND(+Pharmacy!V76,0)</f>
        <v>1101</v>
      </c>
      <c r="F81" s="7">
        <f t="shared" si="3"/>
        <v>157.61000000000001</v>
      </c>
      <c r="G81" s="6">
        <f>ROUND(+Pharmacy!G178,0)</f>
        <v>185617</v>
      </c>
      <c r="H81" s="6">
        <f>ROUND(+Pharmacy!V178,0)</f>
        <v>1070</v>
      </c>
      <c r="I81" s="7">
        <f t="shared" si="4"/>
        <v>173.47</v>
      </c>
      <c r="J81" s="7"/>
      <c r="K81" s="8">
        <f t="shared" si="5"/>
        <v>0.10059999999999999</v>
      </c>
    </row>
    <row r="82" spans="2:11" x14ac:dyDescent="0.2">
      <c r="B82">
        <f>+Pharmacy!A77</f>
        <v>175</v>
      </c>
      <c r="C82" t="str">
        <f>+Pharmacy!B77</f>
        <v>MARY BRIDGE CHILDRENS HEALTH CENTER</v>
      </c>
      <c r="D82" s="6">
        <f>ROUND(+Pharmacy!G77,0)</f>
        <v>0</v>
      </c>
      <c r="E82" s="6">
        <f>ROUND(+Pharmacy!V77,0)</f>
        <v>9620</v>
      </c>
      <c r="F82" s="7" t="str">
        <f t="shared" si="3"/>
        <v/>
      </c>
      <c r="G82" s="6">
        <f>ROUND(+Pharmacy!G179,0)</f>
        <v>233247</v>
      </c>
      <c r="H82" s="6">
        <f>ROUND(+Pharmacy!V179,0)</f>
        <v>10786</v>
      </c>
      <c r="I82" s="7">
        <f t="shared" si="4"/>
        <v>21.62</v>
      </c>
      <c r="J82" s="7"/>
      <c r="K82" s="8" t="str">
        <f t="shared" si="5"/>
        <v/>
      </c>
    </row>
    <row r="83" spans="2:11" x14ac:dyDescent="0.2">
      <c r="B83">
        <f>+Pharmacy!A78</f>
        <v>176</v>
      </c>
      <c r="C83" t="str">
        <f>+Pharmacy!B78</f>
        <v>TACOMA GENERAL/ALLENMORE HOSPITAL</v>
      </c>
      <c r="D83" s="6">
        <f>ROUND(+Pharmacy!G78,0)</f>
        <v>11637152</v>
      </c>
      <c r="E83" s="6">
        <f>ROUND(+Pharmacy!V78,0)</f>
        <v>48651</v>
      </c>
      <c r="F83" s="7">
        <f t="shared" si="3"/>
        <v>239.2</v>
      </c>
      <c r="G83" s="6">
        <f>ROUND(+Pharmacy!G180,0)</f>
        <v>11460197</v>
      </c>
      <c r="H83" s="6">
        <f>ROUND(+Pharmacy!V180,0)</f>
        <v>41823</v>
      </c>
      <c r="I83" s="7">
        <f t="shared" si="4"/>
        <v>274.02</v>
      </c>
      <c r="J83" s="7"/>
      <c r="K83" s="8">
        <f t="shared" si="5"/>
        <v>0.14560000000000001</v>
      </c>
    </row>
    <row r="84" spans="2:11" x14ac:dyDescent="0.2">
      <c r="B84">
        <f>+Pharmacy!A79</f>
        <v>180</v>
      </c>
      <c r="C84" t="str">
        <f>+Pharmacy!B79</f>
        <v>VALLEY HOSPITAL</v>
      </c>
      <c r="D84" s="6">
        <f>ROUND(+Pharmacy!G79,0)</f>
        <v>1257021</v>
      </c>
      <c r="E84" s="6">
        <f>ROUND(+Pharmacy!V79,0)</f>
        <v>10946</v>
      </c>
      <c r="F84" s="7">
        <f t="shared" si="3"/>
        <v>114.84</v>
      </c>
      <c r="G84" s="6">
        <f>ROUND(+Pharmacy!G181,0)</f>
        <v>1308993</v>
      </c>
      <c r="H84" s="6">
        <f>ROUND(+Pharmacy!V181,0)</f>
        <v>11479</v>
      </c>
      <c r="I84" s="7">
        <f t="shared" si="4"/>
        <v>114.03</v>
      </c>
      <c r="J84" s="7"/>
      <c r="K84" s="8">
        <f t="shared" si="5"/>
        <v>-7.1000000000000004E-3</v>
      </c>
    </row>
    <row r="85" spans="2:11" x14ac:dyDescent="0.2">
      <c r="B85">
        <f>+Pharmacy!A80</f>
        <v>183</v>
      </c>
      <c r="C85" t="str">
        <f>+Pharmacy!B80</f>
        <v>MULTICARE AUBURN MEDICAL CENTER</v>
      </c>
      <c r="D85" s="6">
        <f>ROUND(+Pharmacy!G80,0)</f>
        <v>1435829</v>
      </c>
      <c r="E85" s="6">
        <f>ROUND(+Pharmacy!V80,0)</f>
        <v>11784</v>
      </c>
      <c r="F85" s="7">
        <f t="shared" si="3"/>
        <v>121.85</v>
      </c>
      <c r="G85" s="6">
        <f>ROUND(+Pharmacy!G182,0)</f>
        <v>1883671</v>
      </c>
      <c r="H85" s="6">
        <f>ROUND(+Pharmacy!V182,0)</f>
        <v>10417</v>
      </c>
      <c r="I85" s="7">
        <f t="shared" si="4"/>
        <v>180.83</v>
      </c>
      <c r="J85" s="7"/>
      <c r="K85" s="8">
        <f t="shared" si="5"/>
        <v>0.48399999999999999</v>
      </c>
    </row>
    <row r="86" spans="2:11" x14ac:dyDescent="0.2">
      <c r="B86">
        <f>+Pharmacy!A81</f>
        <v>186</v>
      </c>
      <c r="C86" t="str">
        <f>+Pharmacy!B81</f>
        <v>SUMMIT PACIFIC MEDICAL CENTER</v>
      </c>
      <c r="D86" s="6">
        <f>ROUND(+Pharmacy!G81,0)</f>
        <v>0</v>
      </c>
      <c r="E86" s="6">
        <f>ROUND(+Pharmacy!V81,0)</f>
        <v>1238</v>
      </c>
      <c r="F86" s="7" t="str">
        <f t="shared" si="3"/>
        <v/>
      </c>
      <c r="G86" s="6">
        <f>ROUND(+Pharmacy!G183,0)</f>
        <v>20561</v>
      </c>
      <c r="H86" s="6">
        <f>ROUND(+Pharmacy!V183,0)</f>
        <v>1042</v>
      </c>
      <c r="I86" s="7">
        <f t="shared" si="4"/>
        <v>19.73</v>
      </c>
      <c r="J86" s="7"/>
      <c r="K86" s="8" t="str">
        <f t="shared" si="5"/>
        <v/>
      </c>
    </row>
    <row r="87" spans="2:11" x14ac:dyDescent="0.2">
      <c r="B87">
        <f>+Pharmacy!A82</f>
        <v>191</v>
      </c>
      <c r="C87" t="str">
        <f>+Pharmacy!B82</f>
        <v>PROVIDENCE CENTRALIA HOSPITAL</v>
      </c>
      <c r="D87" s="6">
        <f>ROUND(+Pharmacy!G82,0)</f>
        <v>2370617</v>
      </c>
      <c r="E87" s="6">
        <f>ROUND(+Pharmacy!V82,0)</f>
        <v>12024</v>
      </c>
      <c r="F87" s="7">
        <f t="shared" si="3"/>
        <v>197.16</v>
      </c>
      <c r="G87" s="6">
        <f>ROUND(+Pharmacy!G184,0)</f>
        <v>2401111</v>
      </c>
      <c r="H87" s="6">
        <f>ROUND(+Pharmacy!V184,0)</f>
        <v>12339</v>
      </c>
      <c r="I87" s="7">
        <f t="shared" si="4"/>
        <v>194.6</v>
      </c>
      <c r="J87" s="7"/>
      <c r="K87" s="8">
        <f t="shared" si="5"/>
        <v>-1.2999999999999999E-2</v>
      </c>
    </row>
    <row r="88" spans="2:11" x14ac:dyDescent="0.2">
      <c r="B88">
        <f>+Pharmacy!A83</f>
        <v>193</v>
      </c>
      <c r="C88" t="str">
        <f>+Pharmacy!B83</f>
        <v>PROVIDENCE MOUNT CARMEL HOSPITAL</v>
      </c>
      <c r="D88" s="6">
        <f>ROUND(+Pharmacy!G83,0)</f>
        <v>819359</v>
      </c>
      <c r="E88" s="6">
        <f>ROUND(+Pharmacy!V83,0)</f>
        <v>3409</v>
      </c>
      <c r="F88" s="7">
        <f t="shared" si="3"/>
        <v>240.35</v>
      </c>
      <c r="G88" s="6">
        <f>ROUND(+Pharmacy!G185,0)</f>
        <v>918439</v>
      </c>
      <c r="H88" s="6">
        <f>ROUND(+Pharmacy!V185,0)</f>
        <v>3543</v>
      </c>
      <c r="I88" s="7">
        <f t="shared" si="4"/>
        <v>259.23</v>
      </c>
      <c r="J88" s="7"/>
      <c r="K88" s="8">
        <f t="shared" si="5"/>
        <v>7.8600000000000003E-2</v>
      </c>
    </row>
    <row r="89" spans="2:11" x14ac:dyDescent="0.2">
      <c r="B89">
        <f>+Pharmacy!A84</f>
        <v>194</v>
      </c>
      <c r="C89" t="str">
        <f>+Pharmacy!B84</f>
        <v>PROVIDENCE ST JOSEPHS HOSPITAL</v>
      </c>
      <c r="D89" s="6">
        <f>ROUND(+Pharmacy!G84,0)</f>
        <v>363673</v>
      </c>
      <c r="E89" s="6">
        <f>ROUND(+Pharmacy!V84,0)</f>
        <v>1183</v>
      </c>
      <c r="F89" s="7">
        <f t="shared" si="3"/>
        <v>307.42</v>
      </c>
      <c r="G89" s="6">
        <f>ROUND(+Pharmacy!G186,0)</f>
        <v>408935</v>
      </c>
      <c r="H89" s="6">
        <f>ROUND(+Pharmacy!V186,0)</f>
        <v>1316</v>
      </c>
      <c r="I89" s="7">
        <f t="shared" si="4"/>
        <v>310.74</v>
      </c>
      <c r="J89" s="7"/>
      <c r="K89" s="8">
        <f t="shared" si="5"/>
        <v>1.0800000000000001E-2</v>
      </c>
    </row>
    <row r="90" spans="2:11" x14ac:dyDescent="0.2">
      <c r="B90">
        <f>+Pharmacy!A85</f>
        <v>195</v>
      </c>
      <c r="C90" t="str">
        <f>+Pharmacy!B85</f>
        <v>SNOQUALMIE VALLEY HOSPITAL</v>
      </c>
      <c r="D90" s="6">
        <f>ROUND(+Pharmacy!G85,0)</f>
        <v>368696</v>
      </c>
      <c r="E90" s="6">
        <f>ROUND(+Pharmacy!V85,0)</f>
        <v>2523</v>
      </c>
      <c r="F90" s="7">
        <f t="shared" si="3"/>
        <v>146.13</v>
      </c>
      <c r="G90" s="6">
        <f>ROUND(+Pharmacy!G187,0)</f>
        <v>384404</v>
      </c>
      <c r="H90" s="6">
        <f>ROUND(+Pharmacy!V187,0)</f>
        <v>1874</v>
      </c>
      <c r="I90" s="7">
        <f t="shared" si="4"/>
        <v>205.12</v>
      </c>
      <c r="J90" s="7"/>
      <c r="K90" s="8">
        <f t="shared" si="5"/>
        <v>0.4037</v>
      </c>
    </row>
    <row r="91" spans="2:11" x14ac:dyDescent="0.2">
      <c r="B91">
        <f>+Pharmacy!A86</f>
        <v>197</v>
      </c>
      <c r="C91" t="str">
        <f>+Pharmacy!B86</f>
        <v>CAPITAL MEDICAL CENTER</v>
      </c>
      <c r="D91" s="6">
        <f>ROUND(+Pharmacy!G86,0)</f>
        <v>1135589</v>
      </c>
      <c r="E91" s="6">
        <f>ROUND(+Pharmacy!V86,0)</f>
        <v>10176</v>
      </c>
      <c r="F91" s="7">
        <f t="shared" si="3"/>
        <v>111.59</v>
      </c>
      <c r="G91" s="6">
        <f>ROUND(+Pharmacy!G188,0)</f>
        <v>1195817</v>
      </c>
      <c r="H91" s="6">
        <f>ROUND(+Pharmacy!V188,0)</f>
        <v>10620</v>
      </c>
      <c r="I91" s="7">
        <f t="shared" si="4"/>
        <v>112.6</v>
      </c>
      <c r="J91" s="7"/>
      <c r="K91" s="8">
        <f t="shared" si="5"/>
        <v>9.1000000000000004E-3</v>
      </c>
    </row>
    <row r="92" spans="2:11" x14ac:dyDescent="0.2">
      <c r="B92">
        <f>+Pharmacy!A87</f>
        <v>198</v>
      </c>
      <c r="C92" t="str">
        <f>+Pharmacy!B87</f>
        <v>SUNNYSIDE COMMUNITY HOSPITAL</v>
      </c>
      <c r="D92" s="6">
        <f>ROUND(+Pharmacy!G87,0)</f>
        <v>309332</v>
      </c>
      <c r="E92" s="6">
        <f>ROUND(+Pharmacy!V87,0)</f>
        <v>3877</v>
      </c>
      <c r="F92" s="7">
        <f t="shared" si="3"/>
        <v>79.790000000000006</v>
      </c>
      <c r="G92" s="6">
        <f>ROUND(+Pharmacy!G189,0)</f>
        <v>0</v>
      </c>
      <c r="H92" s="6">
        <f>ROUND(+Pharmacy!V189,0)</f>
        <v>0</v>
      </c>
      <c r="I92" s="7" t="str">
        <f t="shared" si="4"/>
        <v/>
      </c>
      <c r="J92" s="7"/>
      <c r="K92" s="8" t="str">
        <f t="shared" si="5"/>
        <v/>
      </c>
    </row>
    <row r="93" spans="2:11" x14ac:dyDescent="0.2">
      <c r="B93">
        <f>+Pharmacy!A88</f>
        <v>199</v>
      </c>
      <c r="C93" t="str">
        <f>+Pharmacy!B88</f>
        <v>TOPPENISH COMMUNITY HOSPITAL</v>
      </c>
      <c r="D93" s="6">
        <f>ROUND(+Pharmacy!G88,0)</f>
        <v>340457</v>
      </c>
      <c r="E93" s="6">
        <f>ROUND(+Pharmacy!V88,0)</f>
        <v>2956</v>
      </c>
      <c r="F93" s="7">
        <f t="shared" si="3"/>
        <v>115.17</v>
      </c>
      <c r="G93" s="6">
        <f>ROUND(+Pharmacy!G190,0)</f>
        <v>336960</v>
      </c>
      <c r="H93" s="6">
        <f>ROUND(+Pharmacy!V190,0)</f>
        <v>2554</v>
      </c>
      <c r="I93" s="7">
        <f t="shared" si="4"/>
        <v>131.93</v>
      </c>
      <c r="J93" s="7"/>
      <c r="K93" s="8">
        <f t="shared" si="5"/>
        <v>0.14549999999999999</v>
      </c>
    </row>
    <row r="94" spans="2:11" x14ac:dyDescent="0.2">
      <c r="B94">
        <f>+Pharmacy!A89</f>
        <v>201</v>
      </c>
      <c r="C94" t="str">
        <f>+Pharmacy!B89</f>
        <v>ST FRANCIS COMMUNITY HOSPITAL</v>
      </c>
      <c r="D94" s="6">
        <f>ROUND(+Pharmacy!G89,0)</f>
        <v>2611815</v>
      </c>
      <c r="E94" s="6">
        <f>ROUND(+Pharmacy!V89,0)</f>
        <v>16708</v>
      </c>
      <c r="F94" s="7">
        <f t="shared" si="3"/>
        <v>156.32</v>
      </c>
      <c r="G94" s="6">
        <f>ROUND(+Pharmacy!G191,0)</f>
        <v>2672255</v>
      </c>
      <c r="H94" s="6">
        <f>ROUND(+Pharmacy!V191,0)</f>
        <v>15975</v>
      </c>
      <c r="I94" s="7">
        <f t="shared" si="4"/>
        <v>167.28</v>
      </c>
      <c r="J94" s="7"/>
      <c r="K94" s="8">
        <f t="shared" si="5"/>
        <v>7.0099999999999996E-2</v>
      </c>
    </row>
    <row r="95" spans="2:11" x14ac:dyDescent="0.2">
      <c r="B95">
        <f>+Pharmacy!A90</f>
        <v>202</v>
      </c>
      <c r="C95" t="str">
        <f>+Pharmacy!B90</f>
        <v>REGIONAL HOSPITAL</v>
      </c>
      <c r="D95" s="6">
        <f>ROUND(+Pharmacy!G90,0)</f>
        <v>0</v>
      </c>
      <c r="E95" s="6">
        <f>ROUND(+Pharmacy!V90,0)</f>
        <v>694</v>
      </c>
      <c r="F95" s="7" t="str">
        <f t="shared" si="3"/>
        <v/>
      </c>
      <c r="G95" s="6">
        <f>ROUND(+Pharmacy!G192,0)</f>
        <v>0</v>
      </c>
      <c r="H95" s="6">
        <f>ROUND(+Pharmacy!V192,0)</f>
        <v>707</v>
      </c>
      <c r="I95" s="7" t="str">
        <f t="shared" si="4"/>
        <v/>
      </c>
      <c r="J95" s="7"/>
      <c r="K95" s="8" t="str">
        <f t="shared" si="5"/>
        <v/>
      </c>
    </row>
    <row r="96" spans="2:11" x14ac:dyDescent="0.2">
      <c r="B96">
        <f>+Pharmacy!A91</f>
        <v>204</v>
      </c>
      <c r="C96" t="str">
        <f>+Pharmacy!B91</f>
        <v>SEATTLE CANCER CARE ALLIANCE</v>
      </c>
      <c r="D96" s="6">
        <f>ROUND(+Pharmacy!G91,0)</f>
        <v>1029465</v>
      </c>
      <c r="E96" s="6">
        <f>ROUND(+Pharmacy!V91,0)</f>
        <v>14038</v>
      </c>
      <c r="F96" s="7">
        <f t="shared" si="3"/>
        <v>73.33</v>
      </c>
      <c r="G96" s="6">
        <f>ROUND(+Pharmacy!G193,0)</f>
        <v>1211316</v>
      </c>
      <c r="H96" s="6">
        <f>ROUND(+Pharmacy!V193,0)</f>
        <v>13817</v>
      </c>
      <c r="I96" s="7">
        <f t="shared" si="4"/>
        <v>87.67</v>
      </c>
      <c r="J96" s="7"/>
      <c r="K96" s="8">
        <f t="shared" si="5"/>
        <v>0.1956</v>
      </c>
    </row>
    <row r="97" spans="2:11" x14ac:dyDescent="0.2">
      <c r="B97">
        <f>+Pharmacy!A92</f>
        <v>205</v>
      </c>
      <c r="C97" t="str">
        <f>+Pharmacy!B92</f>
        <v>WENATCHEE VALLEY HOSPITAL</v>
      </c>
      <c r="D97" s="6">
        <f>ROUND(+Pharmacy!G92,0)</f>
        <v>0</v>
      </c>
      <c r="E97" s="6">
        <f>ROUND(+Pharmacy!V92,0)</f>
        <v>0</v>
      </c>
      <c r="F97" s="7" t="str">
        <f t="shared" si="3"/>
        <v/>
      </c>
      <c r="G97" s="6">
        <f>ROUND(+Pharmacy!G194,0)</f>
        <v>572449</v>
      </c>
      <c r="H97" s="6">
        <f>ROUND(+Pharmacy!V194,0)</f>
        <v>12549</v>
      </c>
      <c r="I97" s="7">
        <f t="shared" si="4"/>
        <v>45.62</v>
      </c>
      <c r="J97" s="7"/>
      <c r="K97" s="8" t="str">
        <f t="shared" si="5"/>
        <v/>
      </c>
    </row>
    <row r="98" spans="2:11" x14ac:dyDescent="0.2">
      <c r="B98">
        <f>+Pharmacy!A93</f>
        <v>206</v>
      </c>
      <c r="C98" t="str">
        <f>+Pharmacy!B93</f>
        <v>PEACEHEALTH UNITED GENERAL MEDICAL CENTER</v>
      </c>
      <c r="D98" s="6">
        <f>ROUND(+Pharmacy!G93,0)</f>
        <v>613224</v>
      </c>
      <c r="E98" s="6">
        <f>ROUND(+Pharmacy!V93,0)</f>
        <v>3520</v>
      </c>
      <c r="F98" s="7">
        <f t="shared" si="3"/>
        <v>174.21</v>
      </c>
      <c r="G98" s="6">
        <f>ROUND(+Pharmacy!G195,0)</f>
        <v>675652</v>
      </c>
      <c r="H98" s="6">
        <f>ROUND(+Pharmacy!V195,0)</f>
        <v>3615</v>
      </c>
      <c r="I98" s="7">
        <f t="shared" si="4"/>
        <v>186.9</v>
      </c>
      <c r="J98" s="7"/>
      <c r="K98" s="8">
        <f t="shared" si="5"/>
        <v>7.2800000000000004E-2</v>
      </c>
    </row>
    <row r="99" spans="2:11" x14ac:dyDescent="0.2">
      <c r="B99">
        <f>+Pharmacy!A94</f>
        <v>207</v>
      </c>
      <c r="C99" t="str">
        <f>+Pharmacy!B94</f>
        <v>SKAGIT VALLEY HOSPITAL</v>
      </c>
      <c r="D99" s="6">
        <f>ROUND(+Pharmacy!G94,0)</f>
        <v>3158195</v>
      </c>
      <c r="E99" s="6">
        <f>ROUND(+Pharmacy!V94,0)</f>
        <v>21062</v>
      </c>
      <c r="F99" s="7">
        <f t="shared" si="3"/>
        <v>149.94999999999999</v>
      </c>
      <c r="G99" s="6">
        <f>ROUND(+Pharmacy!G196,0)</f>
        <v>3308242</v>
      </c>
      <c r="H99" s="6">
        <f>ROUND(+Pharmacy!V196,0)</f>
        <v>20806</v>
      </c>
      <c r="I99" s="7">
        <f t="shared" si="4"/>
        <v>159</v>
      </c>
      <c r="J99" s="7"/>
      <c r="K99" s="8">
        <f t="shared" si="5"/>
        <v>6.0400000000000002E-2</v>
      </c>
    </row>
    <row r="100" spans="2:11" x14ac:dyDescent="0.2">
      <c r="B100">
        <f>+Pharmacy!A95</f>
        <v>208</v>
      </c>
      <c r="C100" t="str">
        <f>+Pharmacy!B95</f>
        <v>LEGACY SALMON CREEK HOSPITAL</v>
      </c>
      <c r="D100" s="6">
        <f>ROUND(+Pharmacy!G95,0)</f>
        <v>2489794</v>
      </c>
      <c r="E100" s="6">
        <f>ROUND(+Pharmacy!V95,0)</f>
        <v>18153</v>
      </c>
      <c r="F100" s="7">
        <f t="shared" si="3"/>
        <v>137.16</v>
      </c>
      <c r="G100" s="6">
        <f>ROUND(+Pharmacy!G197,0)</f>
        <v>2823157</v>
      </c>
      <c r="H100" s="6">
        <f>ROUND(+Pharmacy!V197,0)</f>
        <v>18334</v>
      </c>
      <c r="I100" s="7">
        <f t="shared" si="4"/>
        <v>153.97999999999999</v>
      </c>
      <c r="J100" s="7"/>
      <c r="K100" s="8">
        <f t="shared" si="5"/>
        <v>0.1226</v>
      </c>
    </row>
    <row r="101" spans="2:11" x14ac:dyDescent="0.2">
      <c r="B101">
        <f>+Pharmacy!A96</f>
        <v>209</v>
      </c>
      <c r="C101" t="str">
        <f>+Pharmacy!B96</f>
        <v>ST ANTHONY HOSPITAL</v>
      </c>
      <c r="D101" s="6">
        <f>ROUND(+Pharmacy!G96,0)</f>
        <v>1606740</v>
      </c>
      <c r="E101" s="6">
        <f>ROUND(+Pharmacy!V96,0)</f>
        <v>9478</v>
      </c>
      <c r="F101" s="7">
        <f t="shared" si="3"/>
        <v>169.52</v>
      </c>
      <c r="G101" s="6">
        <f>ROUND(+Pharmacy!G198,0)</f>
        <v>1806429</v>
      </c>
      <c r="H101" s="6">
        <f>ROUND(+Pharmacy!V198,0)</f>
        <v>9231</v>
      </c>
      <c r="I101" s="7">
        <f t="shared" si="4"/>
        <v>195.69</v>
      </c>
      <c r="J101" s="7"/>
      <c r="K101" s="8">
        <f t="shared" si="5"/>
        <v>0.15440000000000001</v>
      </c>
    </row>
    <row r="102" spans="2:11" x14ac:dyDescent="0.2">
      <c r="B102">
        <f>+Pharmacy!A97</f>
        <v>210</v>
      </c>
      <c r="C102" t="str">
        <f>+Pharmacy!B97</f>
        <v>SWEDISH MEDICAL CENTER - ISSAQUAH CAMPUS</v>
      </c>
      <c r="D102" s="6">
        <f>ROUND(+Pharmacy!G97,0)</f>
        <v>2017761</v>
      </c>
      <c r="E102" s="6">
        <f>ROUND(+Pharmacy!V97,0)</f>
        <v>10561</v>
      </c>
      <c r="F102" s="7">
        <f t="shared" si="3"/>
        <v>191.06</v>
      </c>
      <c r="G102" s="6">
        <f>ROUND(+Pharmacy!G199,0)</f>
        <v>2101621</v>
      </c>
      <c r="H102" s="6">
        <f>ROUND(+Pharmacy!V199,0)</f>
        <v>12277</v>
      </c>
      <c r="I102" s="7">
        <f t="shared" si="4"/>
        <v>171.18</v>
      </c>
      <c r="J102" s="7"/>
      <c r="K102" s="8">
        <f t="shared" si="5"/>
        <v>-0.1041</v>
      </c>
    </row>
    <row r="103" spans="2:11" x14ac:dyDescent="0.2">
      <c r="B103">
        <f>+Pharmacy!A98</f>
        <v>211</v>
      </c>
      <c r="C103" t="str">
        <f>+Pharmacy!B98</f>
        <v>PEACEHEALTH PEACE ISLAND MEDICAL CENTER</v>
      </c>
      <c r="D103" s="6">
        <f>ROUND(+Pharmacy!G98,0)</f>
        <v>0</v>
      </c>
      <c r="E103" s="6">
        <f>ROUND(+Pharmacy!V98,0)</f>
        <v>0</v>
      </c>
      <c r="F103" s="7" t="str">
        <f t="shared" si="3"/>
        <v/>
      </c>
      <c r="G103" s="6">
        <f>ROUND(+Pharmacy!G200,0)</f>
        <v>102221</v>
      </c>
      <c r="H103" s="6">
        <f>ROUND(+Pharmacy!V200,0)</f>
        <v>433</v>
      </c>
      <c r="I103" s="7">
        <f t="shared" si="4"/>
        <v>236.08</v>
      </c>
      <c r="J103" s="7"/>
      <c r="K103" s="8" t="str">
        <f t="shared" si="5"/>
        <v/>
      </c>
    </row>
    <row r="104" spans="2:11" x14ac:dyDescent="0.2">
      <c r="B104">
        <f>+Pharmacy!A99</f>
        <v>904</v>
      </c>
      <c r="C104" t="str">
        <f>+Pharmacy!B99</f>
        <v>BHC FAIRFAX HOSPITAL</v>
      </c>
      <c r="D104" s="6">
        <f>ROUND(+Pharmacy!G99,0)</f>
        <v>201702</v>
      </c>
      <c r="E104" s="6">
        <f>ROUND(+Pharmacy!V99,0)</f>
        <v>2399</v>
      </c>
      <c r="F104" s="7">
        <f t="shared" si="3"/>
        <v>84.08</v>
      </c>
      <c r="G104" s="6">
        <f>ROUND(+Pharmacy!G201,0)</f>
        <v>264170</v>
      </c>
      <c r="H104" s="6">
        <f>ROUND(+Pharmacy!V201,0)</f>
        <v>2354</v>
      </c>
      <c r="I104" s="7">
        <f t="shared" si="4"/>
        <v>112.22</v>
      </c>
      <c r="J104" s="7"/>
      <c r="K104" s="8">
        <f t="shared" si="5"/>
        <v>0.3347</v>
      </c>
    </row>
    <row r="105" spans="2:11" x14ac:dyDescent="0.2">
      <c r="B105">
        <f>+Pharmacy!A100</f>
        <v>915</v>
      </c>
      <c r="C105" t="str">
        <f>+Pharmacy!B100</f>
        <v>LOURDES COUNSELING CENTER</v>
      </c>
      <c r="D105" s="6">
        <f>ROUND(+Pharmacy!G100,0)</f>
        <v>0</v>
      </c>
      <c r="E105" s="6">
        <f>ROUND(+Pharmacy!V100,0)</f>
        <v>846</v>
      </c>
      <c r="F105" s="7" t="str">
        <f t="shared" si="3"/>
        <v/>
      </c>
      <c r="G105" s="6">
        <f>ROUND(+Pharmacy!G202,0)</f>
        <v>0</v>
      </c>
      <c r="H105" s="6">
        <f>ROUND(+Pharmacy!V202,0)</f>
        <v>744</v>
      </c>
      <c r="I105" s="7" t="str">
        <f t="shared" si="4"/>
        <v/>
      </c>
      <c r="J105" s="7"/>
      <c r="K105" s="8" t="str">
        <f t="shared" si="5"/>
        <v/>
      </c>
    </row>
    <row r="106" spans="2:11" x14ac:dyDescent="0.2">
      <c r="B106">
        <f>+Pharmacy!A101</f>
        <v>919</v>
      </c>
      <c r="C106" t="str">
        <f>+Pharmacy!B101</f>
        <v>NAVOS</v>
      </c>
      <c r="D106" s="6">
        <f>ROUND(+Pharmacy!G101,0)</f>
        <v>153142</v>
      </c>
      <c r="E106" s="6">
        <f>ROUND(+Pharmacy!V101,0)</f>
        <v>962</v>
      </c>
      <c r="F106" s="7">
        <f t="shared" si="3"/>
        <v>159.19</v>
      </c>
      <c r="G106" s="6">
        <f>ROUND(+Pharmacy!G203,0)</f>
        <v>166758</v>
      </c>
      <c r="H106" s="6">
        <f>ROUND(+Pharmacy!V203,0)</f>
        <v>1090</v>
      </c>
      <c r="I106" s="7">
        <f t="shared" si="4"/>
        <v>152.99</v>
      </c>
      <c r="J106" s="7"/>
      <c r="K106" s="8">
        <f t="shared" si="5"/>
        <v>-3.8899999999999997E-2</v>
      </c>
    </row>
    <row r="107" spans="2:11" x14ac:dyDescent="0.2">
      <c r="B107">
        <f>+Pharmacy!A102</f>
        <v>921</v>
      </c>
      <c r="C107" t="str">
        <f>+Pharmacy!B102</f>
        <v>Cascade Behavioral Health</v>
      </c>
      <c r="D107" s="6">
        <f>ROUND(+Pharmacy!G102,0)</f>
        <v>0</v>
      </c>
      <c r="E107" s="6">
        <f>ROUND(+Pharmacy!V102,0)</f>
        <v>0</v>
      </c>
      <c r="F107" s="7" t="str">
        <f t="shared" si="3"/>
        <v/>
      </c>
      <c r="G107" s="6">
        <f>ROUND(+Pharmacy!G204,0)</f>
        <v>0</v>
      </c>
      <c r="H107" s="6">
        <f>ROUND(+Pharmacy!V204,0)</f>
        <v>93</v>
      </c>
      <c r="I107" s="7" t="str">
        <f t="shared" si="4"/>
        <v/>
      </c>
      <c r="J107" s="7"/>
      <c r="K107" s="8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7"/>
  <sheetViews>
    <sheetView zoomScale="75" workbookViewId="0">
      <selection activeCell="A10" sqref="A10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0.109375" bestFit="1" customWidth="1"/>
    <col min="5" max="6" width="6.88671875" bestFit="1" customWidth="1"/>
    <col min="7" max="7" width="10.109375" bestFit="1" customWidth="1"/>
    <col min="8" max="9" width="6.88671875" bestFit="1" customWidth="1"/>
    <col min="10" max="10" width="2.6640625" customWidth="1"/>
    <col min="11" max="11" width="8.109375" bestFit="1" customWidth="1"/>
  </cols>
  <sheetData>
    <row r="1" spans="1:11" x14ac:dyDescent="0.2">
      <c r="A1" s="3" t="s">
        <v>11</v>
      </c>
      <c r="B1" s="4"/>
      <c r="C1" s="4"/>
      <c r="D1" s="4"/>
      <c r="E1" s="4"/>
      <c r="F1" s="4"/>
      <c r="G1" s="4"/>
      <c r="H1" s="4"/>
      <c r="I1" s="4"/>
      <c r="J1" s="4"/>
    </row>
    <row r="2" spans="1:11" x14ac:dyDescent="0.2">
      <c r="A2" s="4"/>
      <c r="B2" s="4"/>
      <c r="C2" s="4"/>
      <c r="D2" s="4"/>
      <c r="E2" s="4"/>
      <c r="F2" s="3"/>
      <c r="G2" s="4"/>
      <c r="H2" s="4"/>
      <c r="I2" s="4"/>
      <c r="J2" s="4"/>
      <c r="K2" s="2" t="s">
        <v>42</v>
      </c>
    </row>
    <row r="3" spans="1:11" x14ac:dyDescent="0.2">
      <c r="A3" s="4"/>
      <c r="B3" s="4"/>
      <c r="C3" s="4"/>
      <c r="D3" s="4"/>
      <c r="E3" s="4"/>
      <c r="F3" s="3"/>
      <c r="G3" s="4"/>
      <c r="H3" s="4"/>
      <c r="I3" s="4"/>
      <c r="J3" s="4"/>
      <c r="K3">
        <v>286</v>
      </c>
    </row>
    <row r="4" spans="1:11" x14ac:dyDescent="0.2">
      <c r="A4" s="3" t="s">
        <v>43</v>
      </c>
      <c r="B4" s="4"/>
      <c r="C4" s="4"/>
      <c r="D4" s="5"/>
      <c r="E4" s="4"/>
      <c r="F4" s="4"/>
      <c r="G4" s="4"/>
      <c r="H4" s="4"/>
      <c r="I4" s="4"/>
      <c r="J4" s="4"/>
    </row>
    <row r="5" spans="1:11" x14ac:dyDescent="0.2">
      <c r="A5" s="3" t="s">
        <v>12</v>
      </c>
      <c r="B5" s="4"/>
      <c r="C5" s="4"/>
      <c r="D5" s="4"/>
      <c r="E5" s="4"/>
      <c r="F5" s="4"/>
      <c r="G5" s="4"/>
      <c r="H5" s="4"/>
      <c r="I5" s="4"/>
      <c r="J5" s="4"/>
    </row>
    <row r="7" spans="1:11" x14ac:dyDescent="0.2">
      <c r="E7" s="21">
        <f>ROUND(+Pharmacy!D5,0)</f>
        <v>2012</v>
      </c>
      <c r="F7" s="2">
        <f>+E7</f>
        <v>2012</v>
      </c>
      <c r="G7" s="2"/>
      <c r="H7" s="1">
        <f>+F7+1</f>
        <v>2013</v>
      </c>
      <c r="I7" s="2">
        <f>+H7</f>
        <v>2013</v>
      </c>
    </row>
    <row r="8" spans="1:11" x14ac:dyDescent="0.2">
      <c r="A8" s="2"/>
      <c r="B8" s="2"/>
      <c r="C8" s="2"/>
      <c r="D8" s="1" t="s">
        <v>13</v>
      </c>
      <c r="F8" s="1" t="s">
        <v>2</v>
      </c>
      <c r="G8" s="1" t="s">
        <v>13</v>
      </c>
      <c r="I8" s="1" t="s">
        <v>2</v>
      </c>
      <c r="J8" s="1"/>
      <c r="K8" s="2" t="s">
        <v>72</v>
      </c>
    </row>
    <row r="9" spans="1:11" x14ac:dyDescent="0.2">
      <c r="A9" s="2"/>
      <c r="B9" s="2" t="s">
        <v>40</v>
      </c>
      <c r="C9" s="2" t="s">
        <v>41</v>
      </c>
      <c r="D9" s="1" t="s">
        <v>14</v>
      </c>
      <c r="E9" s="1" t="s">
        <v>4</v>
      </c>
      <c r="F9" s="1" t="s">
        <v>4</v>
      </c>
      <c r="G9" s="1" t="s">
        <v>14</v>
      </c>
      <c r="H9" s="1" t="s">
        <v>4</v>
      </c>
      <c r="I9" s="1" t="s">
        <v>4</v>
      </c>
      <c r="J9" s="1"/>
      <c r="K9" s="2" t="s">
        <v>73</v>
      </c>
    </row>
    <row r="10" spans="1:11" x14ac:dyDescent="0.2">
      <c r="B10">
        <f>+Pharmacy!A5</f>
        <v>1</v>
      </c>
      <c r="C10" t="str">
        <f>+Pharmacy!B5</f>
        <v>SWEDISH MEDICAL CENTER - FIRST HILL</v>
      </c>
      <c r="D10" s="6">
        <f>ROUND(+Pharmacy!H5,0)</f>
        <v>38261</v>
      </c>
      <c r="E10" s="6">
        <f>ROUND(+Pharmacy!V5,0)</f>
        <v>69385</v>
      </c>
      <c r="F10" s="7">
        <f>IF(D10=0,"",IF(E10=0,"",ROUND(D10/E10,2)))</f>
        <v>0.55000000000000004</v>
      </c>
      <c r="G10" s="6">
        <f>ROUND(+Pharmacy!H107,0)</f>
        <v>2401918</v>
      </c>
      <c r="H10" s="6">
        <f>ROUND(+Pharmacy!V107,0)</f>
        <v>67759</v>
      </c>
      <c r="I10" s="7">
        <f>IF(G10=0,"",IF(H10=0,"",ROUND(G10/H10,2)))</f>
        <v>35.450000000000003</v>
      </c>
      <c r="J10" s="7"/>
      <c r="K10" s="8">
        <f>IF(D10=0,"",IF(E10=0,"",IF(G10=0,"",IF(H10=0,"",ROUND(I10/F10-1,4)))))</f>
        <v>63.454500000000003</v>
      </c>
    </row>
    <row r="11" spans="1:11" x14ac:dyDescent="0.2">
      <c r="B11">
        <f>+Pharmacy!A6</f>
        <v>3</v>
      </c>
      <c r="C11" t="str">
        <f>+Pharmacy!B6</f>
        <v>SWEDISH MEDICAL CENTER - CHERRY HILL</v>
      </c>
      <c r="D11" s="6">
        <f>ROUND(+Pharmacy!H6,0)</f>
        <v>1090700</v>
      </c>
      <c r="E11" s="6">
        <f>ROUND(+Pharmacy!V6,0)</f>
        <v>24129</v>
      </c>
      <c r="F11" s="7">
        <f t="shared" ref="F11:F74" si="0">IF(D11=0,"",IF(E11=0,"",ROUND(D11/E11,2)))</f>
        <v>45.2</v>
      </c>
      <c r="G11" s="6">
        <f>ROUND(+Pharmacy!H108,0)</f>
        <v>665949</v>
      </c>
      <c r="H11" s="6">
        <f>ROUND(+Pharmacy!V108,0)</f>
        <v>28415</v>
      </c>
      <c r="I11" s="7">
        <f t="shared" ref="I11:I74" si="1">IF(G11=0,"",IF(H11=0,"",ROUND(G11/H11,2)))</f>
        <v>23.44</v>
      </c>
      <c r="J11" s="7"/>
      <c r="K11" s="8">
        <f t="shared" ref="K11:K74" si="2">IF(D11=0,"",IF(E11=0,"",IF(G11=0,"",IF(H11=0,"",ROUND(I11/F11-1,4)))))</f>
        <v>-0.48139999999999999</v>
      </c>
    </row>
    <row r="12" spans="1:11" x14ac:dyDescent="0.2">
      <c r="B12">
        <f>+Pharmacy!A7</f>
        <v>8</v>
      </c>
      <c r="C12" t="str">
        <f>+Pharmacy!B7</f>
        <v>KLICKITAT VALLEY HEALTH</v>
      </c>
      <c r="D12" s="6">
        <f>ROUND(+Pharmacy!H7,0)</f>
        <v>6217</v>
      </c>
      <c r="E12" s="6">
        <f>ROUND(+Pharmacy!V7,0)</f>
        <v>1777</v>
      </c>
      <c r="F12" s="7">
        <f t="shared" si="0"/>
        <v>3.5</v>
      </c>
      <c r="G12" s="6">
        <f>ROUND(+Pharmacy!H109,0)</f>
        <v>2117</v>
      </c>
      <c r="H12" s="6">
        <f>ROUND(+Pharmacy!V109,0)</f>
        <v>1281</v>
      </c>
      <c r="I12" s="7">
        <f t="shared" si="1"/>
        <v>1.65</v>
      </c>
      <c r="J12" s="7"/>
      <c r="K12" s="8">
        <f t="shared" si="2"/>
        <v>-0.52859999999999996</v>
      </c>
    </row>
    <row r="13" spans="1:11" x14ac:dyDescent="0.2">
      <c r="B13">
        <f>+Pharmacy!A8</f>
        <v>10</v>
      </c>
      <c r="C13" t="str">
        <f>+Pharmacy!B8</f>
        <v>VIRGINIA MASON MEDICAL CENTER</v>
      </c>
      <c r="D13" s="6">
        <f>ROUND(+Pharmacy!H8,0)</f>
        <v>1222827</v>
      </c>
      <c r="E13" s="6">
        <f>ROUND(+Pharmacy!V8,0)</f>
        <v>72231</v>
      </c>
      <c r="F13" s="7">
        <f t="shared" si="0"/>
        <v>16.93</v>
      </c>
      <c r="G13" s="6">
        <f>ROUND(+Pharmacy!H110,0)</f>
        <v>1265581</v>
      </c>
      <c r="H13" s="6">
        <f>ROUND(+Pharmacy!V110,0)</f>
        <v>70317</v>
      </c>
      <c r="I13" s="7">
        <f t="shared" si="1"/>
        <v>18</v>
      </c>
      <c r="J13" s="7"/>
      <c r="K13" s="8">
        <f t="shared" si="2"/>
        <v>6.3200000000000006E-2</v>
      </c>
    </row>
    <row r="14" spans="1:11" x14ac:dyDescent="0.2">
      <c r="B14">
        <f>+Pharmacy!A9</f>
        <v>14</v>
      </c>
      <c r="C14" t="str">
        <f>+Pharmacy!B9</f>
        <v>SEATTLE CHILDRENS HOSPITAL</v>
      </c>
      <c r="D14" s="6">
        <f>ROUND(+Pharmacy!H9,0)</f>
        <v>2850199</v>
      </c>
      <c r="E14" s="6">
        <f>ROUND(+Pharmacy!V9,0)</f>
        <v>30610</v>
      </c>
      <c r="F14" s="7">
        <f t="shared" si="0"/>
        <v>93.11</v>
      </c>
      <c r="G14" s="6">
        <f>ROUND(+Pharmacy!H111,0)</f>
        <v>3512680</v>
      </c>
      <c r="H14" s="6">
        <f>ROUND(+Pharmacy!V111,0)</f>
        <v>31340</v>
      </c>
      <c r="I14" s="7">
        <f t="shared" si="1"/>
        <v>112.08</v>
      </c>
      <c r="J14" s="7"/>
      <c r="K14" s="8">
        <f t="shared" si="2"/>
        <v>0.20369999999999999</v>
      </c>
    </row>
    <row r="15" spans="1:11" x14ac:dyDescent="0.2">
      <c r="B15">
        <f>+Pharmacy!A10</f>
        <v>20</v>
      </c>
      <c r="C15" t="str">
        <f>+Pharmacy!B10</f>
        <v>GROUP HEALTH CENTRAL HOSPITAL</v>
      </c>
      <c r="D15" s="6">
        <f>ROUND(+Pharmacy!H10,0)</f>
        <v>0</v>
      </c>
      <c r="E15" s="6">
        <f>ROUND(+Pharmacy!V10,0)</f>
        <v>1260</v>
      </c>
      <c r="F15" s="7" t="str">
        <f t="shared" si="0"/>
        <v/>
      </c>
      <c r="G15" s="6">
        <f>ROUND(+Pharmacy!H112,0)</f>
        <v>0</v>
      </c>
      <c r="H15" s="6">
        <f>ROUND(+Pharmacy!V112,0)</f>
        <v>1104</v>
      </c>
      <c r="I15" s="7" t="str">
        <f t="shared" si="1"/>
        <v/>
      </c>
      <c r="J15" s="7"/>
      <c r="K15" s="8" t="str">
        <f t="shared" si="2"/>
        <v/>
      </c>
    </row>
    <row r="16" spans="1:11" x14ac:dyDescent="0.2">
      <c r="B16">
        <f>+Pharmacy!A11</f>
        <v>21</v>
      </c>
      <c r="C16" t="str">
        <f>+Pharmacy!B11</f>
        <v>NEWPORT HOSPITAL AND HEALTH SERVICES</v>
      </c>
      <c r="D16" s="6">
        <f>ROUND(+Pharmacy!H11,0)</f>
        <v>29304</v>
      </c>
      <c r="E16" s="6">
        <f>ROUND(+Pharmacy!V11,0)</f>
        <v>1991</v>
      </c>
      <c r="F16" s="7">
        <f t="shared" si="0"/>
        <v>14.72</v>
      </c>
      <c r="G16" s="6">
        <f>ROUND(+Pharmacy!H113,0)</f>
        <v>29658</v>
      </c>
      <c r="H16" s="6">
        <f>ROUND(+Pharmacy!V113,0)</f>
        <v>1924</v>
      </c>
      <c r="I16" s="7">
        <f t="shared" si="1"/>
        <v>15.41</v>
      </c>
      <c r="J16" s="7"/>
      <c r="K16" s="8">
        <f t="shared" si="2"/>
        <v>4.6899999999999997E-2</v>
      </c>
    </row>
    <row r="17" spans="2:11" x14ac:dyDescent="0.2">
      <c r="B17">
        <f>+Pharmacy!A12</f>
        <v>22</v>
      </c>
      <c r="C17" t="str">
        <f>+Pharmacy!B12</f>
        <v>LOURDES MEDICAL CENTER</v>
      </c>
      <c r="D17" s="6">
        <f>ROUND(+Pharmacy!H12,0)</f>
        <v>211646</v>
      </c>
      <c r="E17" s="6">
        <f>ROUND(+Pharmacy!V12,0)</f>
        <v>5695</v>
      </c>
      <c r="F17" s="7">
        <f t="shared" si="0"/>
        <v>37.159999999999997</v>
      </c>
      <c r="G17" s="6">
        <f>ROUND(+Pharmacy!H114,0)</f>
        <v>243336</v>
      </c>
      <c r="H17" s="6">
        <f>ROUND(+Pharmacy!V114,0)</f>
        <v>7861</v>
      </c>
      <c r="I17" s="7">
        <f t="shared" si="1"/>
        <v>30.95</v>
      </c>
      <c r="J17" s="7"/>
      <c r="K17" s="8">
        <f t="shared" si="2"/>
        <v>-0.1671</v>
      </c>
    </row>
    <row r="18" spans="2:11" x14ac:dyDescent="0.2">
      <c r="B18">
        <f>+Pharmacy!A13</f>
        <v>23</v>
      </c>
      <c r="C18" t="str">
        <f>+Pharmacy!B13</f>
        <v>THREE RIVERS HOSPITAL</v>
      </c>
      <c r="D18" s="6">
        <f>ROUND(+Pharmacy!H13,0)</f>
        <v>37277</v>
      </c>
      <c r="E18" s="6">
        <f>ROUND(+Pharmacy!V13,0)</f>
        <v>875</v>
      </c>
      <c r="F18" s="7">
        <f t="shared" si="0"/>
        <v>42.6</v>
      </c>
      <c r="G18" s="6">
        <f>ROUND(+Pharmacy!H115,0)</f>
        <v>36852</v>
      </c>
      <c r="H18" s="6">
        <f>ROUND(+Pharmacy!V115,0)</f>
        <v>943</v>
      </c>
      <c r="I18" s="7">
        <f t="shared" si="1"/>
        <v>39.08</v>
      </c>
      <c r="J18" s="7"/>
      <c r="K18" s="8">
        <f t="shared" si="2"/>
        <v>-8.2600000000000007E-2</v>
      </c>
    </row>
    <row r="19" spans="2:11" x14ac:dyDescent="0.2">
      <c r="B19">
        <f>+Pharmacy!A14</f>
        <v>26</v>
      </c>
      <c r="C19" t="str">
        <f>+Pharmacy!B14</f>
        <v>PEACEHEALTH ST JOHN MEDICAL CENTER</v>
      </c>
      <c r="D19" s="6">
        <f>ROUND(+Pharmacy!H14,0)</f>
        <v>806713</v>
      </c>
      <c r="E19" s="6">
        <f>ROUND(+Pharmacy!V14,0)</f>
        <v>22828</v>
      </c>
      <c r="F19" s="7">
        <f t="shared" si="0"/>
        <v>35.340000000000003</v>
      </c>
      <c r="G19" s="6">
        <f>ROUND(+Pharmacy!H116,0)</f>
        <v>874552</v>
      </c>
      <c r="H19" s="6">
        <f>ROUND(+Pharmacy!V116,0)</f>
        <v>21531</v>
      </c>
      <c r="I19" s="7">
        <f t="shared" si="1"/>
        <v>40.619999999999997</v>
      </c>
      <c r="J19" s="7"/>
      <c r="K19" s="8">
        <f t="shared" si="2"/>
        <v>0.14940000000000001</v>
      </c>
    </row>
    <row r="20" spans="2:11" x14ac:dyDescent="0.2">
      <c r="B20">
        <f>+Pharmacy!A15</f>
        <v>29</v>
      </c>
      <c r="C20" t="str">
        <f>+Pharmacy!B15</f>
        <v>HARBORVIEW MEDICAL CENTER</v>
      </c>
      <c r="D20" s="6">
        <f>ROUND(+Pharmacy!H15,0)</f>
        <v>5357120</v>
      </c>
      <c r="E20" s="6">
        <f>ROUND(+Pharmacy!V15,0)</f>
        <v>43704</v>
      </c>
      <c r="F20" s="7">
        <f t="shared" si="0"/>
        <v>122.58</v>
      </c>
      <c r="G20" s="6">
        <f>ROUND(+Pharmacy!H117,0)</f>
        <v>6341665</v>
      </c>
      <c r="H20" s="6">
        <f>ROUND(+Pharmacy!V117,0)</f>
        <v>42448</v>
      </c>
      <c r="I20" s="7">
        <f t="shared" si="1"/>
        <v>149.4</v>
      </c>
      <c r="J20" s="7"/>
      <c r="K20" s="8">
        <f t="shared" si="2"/>
        <v>0.21879999999999999</v>
      </c>
    </row>
    <row r="21" spans="2:11" x14ac:dyDescent="0.2">
      <c r="B21">
        <f>+Pharmacy!A16</f>
        <v>32</v>
      </c>
      <c r="C21" t="str">
        <f>+Pharmacy!B16</f>
        <v>ST JOSEPH MEDICAL CENTER</v>
      </c>
      <c r="D21" s="6">
        <f>ROUND(+Pharmacy!H16,0)</f>
        <v>2098778</v>
      </c>
      <c r="E21" s="6">
        <f>ROUND(+Pharmacy!V16,0)</f>
        <v>45992</v>
      </c>
      <c r="F21" s="7">
        <f t="shared" si="0"/>
        <v>45.63</v>
      </c>
      <c r="G21" s="6">
        <f>ROUND(+Pharmacy!H118,0)</f>
        <v>2368188</v>
      </c>
      <c r="H21" s="6">
        <f>ROUND(+Pharmacy!V118,0)</f>
        <v>43782</v>
      </c>
      <c r="I21" s="7">
        <f t="shared" si="1"/>
        <v>54.09</v>
      </c>
      <c r="J21" s="7"/>
      <c r="K21" s="8">
        <f t="shared" si="2"/>
        <v>0.18540000000000001</v>
      </c>
    </row>
    <row r="22" spans="2:11" x14ac:dyDescent="0.2">
      <c r="B22">
        <f>+Pharmacy!A17</f>
        <v>35</v>
      </c>
      <c r="C22" t="str">
        <f>+Pharmacy!B17</f>
        <v>ST ELIZABETH HOSPITAL</v>
      </c>
      <c r="D22" s="6">
        <f>ROUND(+Pharmacy!H17,0)</f>
        <v>72163</v>
      </c>
      <c r="E22" s="6">
        <f>ROUND(+Pharmacy!V17,0)</f>
        <v>3807</v>
      </c>
      <c r="F22" s="7">
        <f t="shared" si="0"/>
        <v>18.96</v>
      </c>
      <c r="G22" s="6">
        <f>ROUND(+Pharmacy!H119,0)</f>
        <v>92300</v>
      </c>
      <c r="H22" s="6">
        <f>ROUND(+Pharmacy!V119,0)</f>
        <v>3457</v>
      </c>
      <c r="I22" s="7">
        <f t="shared" si="1"/>
        <v>26.7</v>
      </c>
      <c r="J22" s="7"/>
      <c r="K22" s="8">
        <f t="shared" si="2"/>
        <v>0.40820000000000001</v>
      </c>
    </row>
    <row r="23" spans="2:11" x14ac:dyDescent="0.2">
      <c r="B23">
        <f>+Pharmacy!A18</f>
        <v>37</v>
      </c>
      <c r="C23" t="str">
        <f>+Pharmacy!B18</f>
        <v>DEACONESS HOSPITAL</v>
      </c>
      <c r="D23" s="6">
        <f>ROUND(+Pharmacy!H18,0)</f>
        <v>818781</v>
      </c>
      <c r="E23" s="6">
        <f>ROUND(+Pharmacy!V18,0)</f>
        <v>24589</v>
      </c>
      <c r="F23" s="7">
        <f t="shared" si="0"/>
        <v>33.299999999999997</v>
      </c>
      <c r="G23" s="6">
        <f>ROUND(+Pharmacy!H120,0)</f>
        <v>719203</v>
      </c>
      <c r="H23" s="6">
        <f>ROUND(+Pharmacy!V120,0)</f>
        <v>23505</v>
      </c>
      <c r="I23" s="7">
        <f t="shared" si="1"/>
        <v>30.6</v>
      </c>
      <c r="J23" s="7"/>
      <c r="K23" s="8">
        <f t="shared" si="2"/>
        <v>-8.1100000000000005E-2</v>
      </c>
    </row>
    <row r="24" spans="2:11" x14ac:dyDescent="0.2">
      <c r="B24">
        <f>+Pharmacy!A19</f>
        <v>38</v>
      </c>
      <c r="C24" t="str">
        <f>+Pharmacy!B19</f>
        <v>OLYMPIC MEDICAL CENTER</v>
      </c>
      <c r="D24" s="6">
        <f>ROUND(+Pharmacy!H19,0)</f>
        <v>392343</v>
      </c>
      <c r="E24" s="6">
        <f>ROUND(+Pharmacy!V19,0)</f>
        <v>12477</v>
      </c>
      <c r="F24" s="7">
        <f t="shared" si="0"/>
        <v>31.45</v>
      </c>
      <c r="G24" s="6">
        <f>ROUND(+Pharmacy!H121,0)</f>
        <v>408309</v>
      </c>
      <c r="H24" s="6">
        <f>ROUND(+Pharmacy!V121,0)</f>
        <v>12980</v>
      </c>
      <c r="I24" s="7">
        <f t="shared" si="1"/>
        <v>31.46</v>
      </c>
      <c r="J24" s="7"/>
      <c r="K24" s="8">
        <f t="shared" si="2"/>
        <v>2.9999999999999997E-4</v>
      </c>
    </row>
    <row r="25" spans="2:11" x14ac:dyDescent="0.2">
      <c r="B25">
        <f>+Pharmacy!A20</f>
        <v>39</v>
      </c>
      <c r="C25" t="str">
        <f>+Pharmacy!B20</f>
        <v>TRIOS HEALTH</v>
      </c>
      <c r="D25" s="6">
        <f>ROUND(+Pharmacy!H20,0)</f>
        <v>363462</v>
      </c>
      <c r="E25" s="6">
        <f>ROUND(+Pharmacy!V20,0)</f>
        <v>13397</v>
      </c>
      <c r="F25" s="7">
        <f t="shared" si="0"/>
        <v>27.13</v>
      </c>
      <c r="G25" s="6">
        <f>ROUND(+Pharmacy!H122,0)</f>
        <v>382016</v>
      </c>
      <c r="H25" s="6">
        <f>ROUND(+Pharmacy!V122,0)</f>
        <v>13307</v>
      </c>
      <c r="I25" s="7">
        <f t="shared" si="1"/>
        <v>28.71</v>
      </c>
      <c r="J25" s="7"/>
      <c r="K25" s="8">
        <f t="shared" si="2"/>
        <v>5.8200000000000002E-2</v>
      </c>
    </row>
    <row r="26" spans="2:11" x14ac:dyDescent="0.2">
      <c r="B26">
        <f>+Pharmacy!A21</f>
        <v>43</v>
      </c>
      <c r="C26" t="str">
        <f>+Pharmacy!B21</f>
        <v>WALLA WALLA GENERAL HOSPITAL</v>
      </c>
      <c r="D26" s="6">
        <f>ROUND(+Pharmacy!H21,0)</f>
        <v>0</v>
      </c>
      <c r="E26" s="6">
        <f>ROUND(+Pharmacy!V21,0)</f>
        <v>0</v>
      </c>
      <c r="F26" s="7" t="str">
        <f t="shared" si="0"/>
        <v/>
      </c>
      <c r="G26" s="6">
        <f>ROUND(+Pharmacy!H123,0)</f>
        <v>0</v>
      </c>
      <c r="H26" s="6">
        <f>ROUND(+Pharmacy!V123,0)</f>
        <v>0</v>
      </c>
      <c r="I26" s="7" t="str">
        <f t="shared" si="1"/>
        <v/>
      </c>
      <c r="J26" s="7"/>
      <c r="K26" s="8" t="str">
        <f t="shared" si="2"/>
        <v/>
      </c>
    </row>
    <row r="27" spans="2:11" x14ac:dyDescent="0.2">
      <c r="B27">
        <f>+Pharmacy!A22</f>
        <v>45</v>
      </c>
      <c r="C27" t="str">
        <f>+Pharmacy!B22</f>
        <v>COLUMBIA BASIN HOSPITAL</v>
      </c>
      <c r="D27" s="6">
        <f>ROUND(+Pharmacy!H22,0)</f>
        <v>0</v>
      </c>
      <c r="E27" s="6">
        <f>ROUND(+Pharmacy!V22,0)</f>
        <v>1016</v>
      </c>
      <c r="F27" s="7" t="str">
        <f t="shared" si="0"/>
        <v/>
      </c>
      <c r="G27" s="6">
        <f>ROUND(+Pharmacy!H124,0)</f>
        <v>0</v>
      </c>
      <c r="H27" s="6">
        <f>ROUND(+Pharmacy!V124,0)</f>
        <v>1075</v>
      </c>
      <c r="I27" s="7" t="str">
        <f t="shared" si="1"/>
        <v/>
      </c>
      <c r="J27" s="7"/>
      <c r="K27" s="8" t="str">
        <f t="shared" si="2"/>
        <v/>
      </c>
    </row>
    <row r="28" spans="2:11" x14ac:dyDescent="0.2">
      <c r="B28">
        <f>+Pharmacy!A23</f>
        <v>46</v>
      </c>
      <c r="C28" t="str">
        <f>+Pharmacy!B23</f>
        <v>PMH MEDICAL CENTER</v>
      </c>
      <c r="D28" s="6">
        <f>ROUND(+Pharmacy!H23,0)</f>
        <v>14842</v>
      </c>
      <c r="E28" s="6">
        <f>ROUND(+Pharmacy!V23,0)</f>
        <v>2055</v>
      </c>
      <c r="F28" s="7">
        <f t="shared" si="0"/>
        <v>7.22</v>
      </c>
      <c r="G28" s="6">
        <f>ROUND(+Pharmacy!H125,0)</f>
        <v>15018</v>
      </c>
      <c r="H28" s="6">
        <f>ROUND(+Pharmacy!V125,0)</f>
        <v>2094</v>
      </c>
      <c r="I28" s="7">
        <f t="shared" si="1"/>
        <v>7.17</v>
      </c>
      <c r="J28" s="7"/>
      <c r="K28" s="8">
        <f t="shared" si="2"/>
        <v>-6.8999999999999999E-3</v>
      </c>
    </row>
    <row r="29" spans="2:11" x14ac:dyDescent="0.2">
      <c r="B29">
        <f>+Pharmacy!A24</f>
        <v>50</v>
      </c>
      <c r="C29" t="str">
        <f>+Pharmacy!B24</f>
        <v>PROVIDENCE ST MARY MEDICAL CENTER</v>
      </c>
      <c r="D29" s="6">
        <f>ROUND(+Pharmacy!H24,0)</f>
        <v>505790</v>
      </c>
      <c r="E29" s="6">
        <f>ROUND(+Pharmacy!V24,0)</f>
        <v>23451</v>
      </c>
      <c r="F29" s="7">
        <f t="shared" si="0"/>
        <v>21.57</v>
      </c>
      <c r="G29" s="6">
        <f>ROUND(+Pharmacy!H126,0)</f>
        <v>537629</v>
      </c>
      <c r="H29" s="6">
        <f>ROUND(+Pharmacy!V126,0)</f>
        <v>9836</v>
      </c>
      <c r="I29" s="7">
        <f t="shared" si="1"/>
        <v>54.66</v>
      </c>
      <c r="J29" s="7"/>
      <c r="K29" s="8">
        <f t="shared" si="2"/>
        <v>1.5341</v>
      </c>
    </row>
    <row r="30" spans="2:11" x14ac:dyDescent="0.2">
      <c r="B30">
        <f>+Pharmacy!A25</f>
        <v>54</v>
      </c>
      <c r="C30" t="str">
        <f>+Pharmacy!B25</f>
        <v>FORKS COMMUNITY HOSPITAL</v>
      </c>
      <c r="D30" s="6">
        <f>ROUND(+Pharmacy!H25,0)</f>
        <v>0</v>
      </c>
      <c r="E30" s="6">
        <f>ROUND(+Pharmacy!V25,0)</f>
        <v>0</v>
      </c>
      <c r="F30" s="7" t="str">
        <f t="shared" si="0"/>
        <v/>
      </c>
      <c r="G30" s="6">
        <f>ROUND(+Pharmacy!H127,0)</f>
        <v>0</v>
      </c>
      <c r="H30" s="6">
        <f>ROUND(+Pharmacy!V127,0)</f>
        <v>0</v>
      </c>
      <c r="I30" s="7" t="str">
        <f t="shared" si="1"/>
        <v/>
      </c>
      <c r="J30" s="7"/>
      <c r="K30" s="8" t="str">
        <f t="shared" si="2"/>
        <v/>
      </c>
    </row>
    <row r="31" spans="2:11" x14ac:dyDescent="0.2">
      <c r="B31">
        <f>+Pharmacy!A26</f>
        <v>56</v>
      </c>
      <c r="C31" t="str">
        <f>+Pharmacy!B26</f>
        <v>WILLAPA HARBOR HOSPITAL</v>
      </c>
      <c r="D31" s="6">
        <f>ROUND(+Pharmacy!H26,0)</f>
        <v>0</v>
      </c>
      <c r="E31" s="6">
        <f>ROUND(+Pharmacy!V26,0)</f>
        <v>1945</v>
      </c>
      <c r="F31" s="7" t="str">
        <f t="shared" si="0"/>
        <v/>
      </c>
      <c r="G31" s="6">
        <f>ROUND(+Pharmacy!H128,0)</f>
        <v>9620</v>
      </c>
      <c r="H31" s="6">
        <f>ROUND(+Pharmacy!V128,0)</f>
        <v>1010</v>
      </c>
      <c r="I31" s="7">
        <f t="shared" si="1"/>
        <v>9.52</v>
      </c>
      <c r="J31" s="7"/>
      <c r="K31" s="8" t="str">
        <f t="shared" si="2"/>
        <v/>
      </c>
    </row>
    <row r="32" spans="2:11" x14ac:dyDescent="0.2">
      <c r="B32">
        <f>+Pharmacy!A27</f>
        <v>58</v>
      </c>
      <c r="C32" t="str">
        <f>+Pharmacy!B27</f>
        <v>YAKIMA VALLEY MEMORIAL HOSPITAL</v>
      </c>
      <c r="D32" s="6">
        <f>ROUND(+Pharmacy!H27,0)</f>
        <v>1156267</v>
      </c>
      <c r="E32" s="6">
        <f>ROUND(+Pharmacy!V27,0)</f>
        <v>34726</v>
      </c>
      <c r="F32" s="7">
        <f t="shared" si="0"/>
        <v>33.299999999999997</v>
      </c>
      <c r="G32" s="6">
        <f>ROUND(+Pharmacy!H129,0)</f>
        <v>1349038</v>
      </c>
      <c r="H32" s="6">
        <f>ROUND(+Pharmacy!V129,0)</f>
        <v>33150</v>
      </c>
      <c r="I32" s="7">
        <f t="shared" si="1"/>
        <v>40.69</v>
      </c>
      <c r="J32" s="7"/>
      <c r="K32" s="8">
        <f t="shared" si="2"/>
        <v>0.22189999999999999</v>
      </c>
    </row>
    <row r="33" spans="2:11" x14ac:dyDescent="0.2">
      <c r="B33">
        <f>+Pharmacy!A28</f>
        <v>63</v>
      </c>
      <c r="C33" t="str">
        <f>+Pharmacy!B28</f>
        <v>GRAYS HARBOR COMMUNITY HOSPITAL</v>
      </c>
      <c r="D33" s="6">
        <f>ROUND(+Pharmacy!H28,0)</f>
        <v>530631</v>
      </c>
      <c r="E33" s="6">
        <f>ROUND(+Pharmacy!V28,0)</f>
        <v>11451</v>
      </c>
      <c r="F33" s="7">
        <f t="shared" si="0"/>
        <v>46.34</v>
      </c>
      <c r="G33" s="6">
        <f>ROUND(+Pharmacy!H130,0)</f>
        <v>487838</v>
      </c>
      <c r="H33" s="6">
        <f>ROUND(+Pharmacy!V130,0)</f>
        <v>10592</v>
      </c>
      <c r="I33" s="7">
        <f t="shared" si="1"/>
        <v>46.06</v>
      </c>
      <c r="J33" s="7"/>
      <c r="K33" s="8">
        <f t="shared" si="2"/>
        <v>-6.0000000000000001E-3</v>
      </c>
    </row>
    <row r="34" spans="2:11" x14ac:dyDescent="0.2">
      <c r="B34">
        <f>+Pharmacy!A29</f>
        <v>78</v>
      </c>
      <c r="C34" t="str">
        <f>+Pharmacy!B29</f>
        <v>SAMARITAN HEALTHCARE</v>
      </c>
      <c r="D34" s="6">
        <f>ROUND(+Pharmacy!H29,0)</f>
        <v>212949</v>
      </c>
      <c r="E34" s="6">
        <f>ROUND(+Pharmacy!V29,0)</f>
        <v>5725</v>
      </c>
      <c r="F34" s="7">
        <f t="shared" si="0"/>
        <v>37.200000000000003</v>
      </c>
      <c r="G34" s="6">
        <f>ROUND(+Pharmacy!H131,0)</f>
        <v>212102</v>
      </c>
      <c r="H34" s="6">
        <f>ROUND(+Pharmacy!V131,0)</f>
        <v>5653</v>
      </c>
      <c r="I34" s="7">
        <f t="shared" si="1"/>
        <v>37.520000000000003</v>
      </c>
      <c r="J34" s="7"/>
      <c r="K34" s="8">
        <f t="shared" si="2"/>
        <v>8.6E-3</v>
      </c>
    </row>
    <row r="35" spans="2:11" x14ac:dyDescent="0.2">
      <c r="B35">
        <f>+Pharmacy!A30</f>
        <v>79</v>
      </c>
      <c r="C35" t="str">
        <f>+Pharmacy!B30</f>
        <v>OCEAN BEACH HOSPITAL</v>
      </c>
      <c r="D35" s="6">
        <f>ROUND(+Pharmacy!H30,0)</f>
        <v>0</v>
      </c>
      <c r="E35" s="6">
        <f>ROUND(+Pharmacy!V30,0)</f>
        <v>0</v>
      </c>
      <c r="F35" s="7" t="str">
        <f t="shared" si="0"/>
        <v/>
      </c>
      <c r="G35" s="6">
        <f>ROUND(+Pharmacy!H132,0)</f>
        <v>25563</v>
      </c>
      <c r="H35" s="6">
        <f>ROUND(+Pharmacy!V132,0)</f>
        <v>1211</v>
      </c>
      <c r="I35" s="7">
        <f t="shared" si="1"/>
        <v>21.11</v>
      </c>
      <c r="J35" s="7"/>
      <c r="K35" s="8" t="str">
        <f t="shared" si="2"/>
        <v/>
      </c>
    </row>
    <row r="36" spans="2:11" x14ac:dyDescent="0.2">
      <c r="B36">
        <f>+Pharmacy!A31</f>
        <v>80</v>
      </c>
      <c r="C36" t="str">
        <f>+Pharmacy!B31</f>
        <v>ODESSA MEMORIAL HEALTHCARE CENTER</v>
      </c>
      <c r="D36" s="6">
        <f>ROUND(+Pharmacy!H31,0)</f>
        <v>0</v>
      </c>
      <c r="E36" s="6">
        <f>ROUND(+Pharmacy!V31,0)</f>
        <v>103</v>
      </c>
      <c r="F36" s="7" t="str">
        <f t="shared" si="0"/>
        <v/>
      </c>
      <c r="G36" s="6">
        <f>ROUND(+Pharmacy!H133,0)</f>
        <v>0</v>
      </c>
      <c r="H36" s="6">
        <f>ROUND(+Pharmacy!V133,0)</f>
        <v>103</v>
      </c>
      <c r="I36" s="7" t="str">
        <f t="shared" si="1"/>
        <v/>
      </c>
      <c r="J36" s="7"/>
      <c r="K36" s="8" t="str">
        <f t="shared" si="2"/>
        <v/>
      </c>
    </row>
    <row r="37" spans="2:11" x14ac:dyDescent="0.2">
      <c r="B37">
        <f>+Pharmacy!A32</f>
        <v>81</v>
      </c>
      <c r="C37" t="str">
        <f>+Pharmacy!B32</f>
        <v>MULTICARE GOOD SAMARITAN</v>
      </c>
      <c r="D37" s="6">
        <f>ROUND(+Pharmacy!H32,0)</f>
        <v>1246656</v>
      </c>
      <c r="E37" s="6">
        <f>ROUND(+Pharmacy!V32,0)</f>
        <v>28945</v>
      </c>
      <c r="F37" s="7">
        <f t="shared" si="0"/>
        <v>43.07</v>
      </c>
      <c r="G37" s="6">
        <f>ROUND(+Pharmacy!H134,0)</f>
        <v>1403684</v>
      </c>
      <c r="H37" s="6">
        <f>ROUND(+Pharmacy!V134,0)</f>
        <v>30512</v>
      </c>
      <c r="I37" s="7">
        <f t="shared" si="1"/>
        <v>46</v>
      </c>
      <c r="J37" s="7"/>
      <c r="K37" s="8">
        <f t="shared" si="2"/>
        <v>6.8000000000000005E-2</v>
      </c>
    </row>
    <row r="38" spans="2:11" x14ac:dyDescent="0.2">
      <c r="B38">
        <f>+Pharmacy!A33</f>
        <v>82</v>
      </c>
      <c r="C38" t="str">
        <f>+Pharmacy!B33</f>
        <v>GARFIELD COUNTY MEMORIAL HOSPITAL</v>
      </c>
      <c r="D38" s="6">
        <f>ROUND(+Pharmacy!H33,0)</f>
        <v>0</v>
      </c>
      <c r="E38" s="6">
        <f>ROUND(+Pharmacy!V33,0)</f>
        <v>130</v>
      </c>
      <c r="F38" s="7" t="str">
        <f t="shared" si="0"/>
        <v/>
      </c>
      <c r="G38" s="6">
        <f>ROUND(+Pharmacy!H135,0)</f>
        <v>0</v>
      </c>
      <c r="H38" s="6">
        <f>ROUND(+Pharmacy!V135,0)</f>
        <v>131</v>
      </c>
      <c r="I38" s="7" t="str">
        <f t="shared" si="1"/>
        <v/>
      </c>
      <c r="J38" s="7"/>
      <c r="K38" s="8" t="str">
        <f t="shared" si="2"/>
        <v/>
      </c>
    </row>
    <row r="39" spans="2:11" x14ac:dyDescent="0.2">
      <c r="B39">
        <f>+Pharmacy!A34</f>
        <v>84</v>
      </c>
      <c r="C39" t="str">
        <f>+Pharmacy!B34</f>
        <v>PROVIDENCE REGIONAL MEDICAL CENTER EVERETT</v>
      </c>
      <c r="D39" s="6">
        <f>ROUND(+Pharmacy!H34,0)</f>
        <v>2196846</v>
      </c>
      <c r="E39" s="6">
        <f>ROUND(+Pharmacy!V34,0)</f>
        <v>75807</v>
      </c>
      <c r="F39" s="7">
        <f t="shared" si="0"/>
        <v>28.98</v>
      </c>
      <c r="G39" s="6">
        <f>ROUND(+Pharmacy!H136,0)</f>
        <v>2191531</v>
      </c>
      <c r="H39" s="6">
        <f>ROUND(+Pharmacy!V136,0)</f>
        <v>49191</v>
      </c>
      <c r="I39" s="7">
        <f t="shared" si="1"/>
        <v>44.55</v>
      </c>
      <c r="J39" s="7"/>
      <c r="K39" s="8">
        <f t="shared" si="2"/>
        <v>0.5373</v>
      </c>
    </row>
    <row r="40" spans="2:11" x14ac:dyDescent="0.2">
      <c r="B40">
        <f>+Pharmacy!A35</f>
        <v>85</v>
      </c>
      <c r="C40" t="str">
        <f>+Pharmacy!B35</f>
        <v>JEFFERSON HEALTHCARE</v>
      </c>
      <c r="D40" s="6">
        <f>ROUND(+Pharmacy!H35,0)</f>
        <v>179620</v>
      </c>
      <c r="E40" s="6">
        <f>ROUND(+Pharmacy!V35,0)</f>
        <v>4691</v>
      </c>
      <c r="F40" s="7">
        <f t="shared" si="0"/>
        <v>38.29</v>
      </c>
      <c r="G40" s="6">
        <f>ROUND(+Pharmacy!H137,0)</f>
        <v>188082</v>
      </c>
      <c r="H40" s="6">
        <f>ROUND(+Pharmacy!V137,0)</f>
        <v>4845</v>
      </c>
      <c r="I40" s="7">
        <f t="shared" si="1"/>
        <v>38.82</v>
      </c>
      <c r="J40" s="7"/>
      <c r="K40" s="8">
        <f t="shared" si="2"/>
        <v>1.38E-2</v>
      </c>
    </row>
    <row r="41" spans="2:11" x14ac:dyDescent="0.2">
      <c r="B41">
        <f>+Pharmacy!A36</f>
        <v>96</v>
      </c>
      <c r="C41" t="str">
        <f>+Pharmacy!B36</f>
        <v>SKYLINE HOSPITAL</v>
      </c>
      <c r="D41" s="6">
        <f>ROUND(+Pharmacy!H36,0)</f>
        <v>82059</v>
      </c>
      <c r="E41" s="6">
        <f>ROUND(+Pharmacy!V36,0)</f>
        <v>1282</v>
      </c>
      <c r="F41" s="7">
        <f t="shared" si="0"/>
        <v>64.010000000000005</v>
      </c>
      <c r="G41" s="6">
        <f>ROUND(+Pharmacy!H138,0)</f>
        <v>87733</v>
      </c>
      <c r="H41" s="6">
        <f>ROUND(+Pharmacy!V138,0)</f>
        <v>1213</v>
      </c>
      <c r="I41" s="7">
        <f t="shared" si="1"/>
        <v>72.33</v>
      </c>
      <c r="J41" s="7"/>
      <c r="K41" s="8">
        <f t="shared" si="2"/>
        <v>0.13</v>
      </c>
    </row>
    <row r="42" spans="2:11" x14ac:dyDescent="0.2">
      <c r="B42">
        <f>+Pharmacy!A37</f>
        <v>102</v>
      </c>
      <c r="C42" t="str">
        <f>+Pharmacy!B37</f>
        <v>YAKIMA REGIONAL MEDICAL AND CARDIAC CENTER</v>
      </c>
      <c r="D42" s="6">
        <f>ROUND(+Pharmacy!H37,0)</f>
        <v>401642</v>
      </c>
      <c r="E42" s="6">
        <f>ROUND(+Pharmacy!V37,0)</f>
        <v>13611</v>
      </c>
      <c r="F42" s="7">
        <f t="shared" si="0"/>
        <v>29.51</v>
      </c>
      <c r="G42" s="6">
        <f>ROUND(+Pharmacy!H139,0)</f>
        <v>348995</v>
      </c>
      <c r="H42" s="6">
        <f>ROUND(+Pharmacy!V139,0)</f>
        <v>12486</v>
      </c>
      <c r="I42" s="7">
        <f t="shared" si="1"/>
        <v>27.95</v>
      </c>
      <c r="J42" s="7"/>
      <c r="K42" s="8">
        <f t="shared" si="2"/>
        <v>-5.2900000000000003E-2</v>
      </c>
    </row>
    <row r="43" spans="2:11" x14ac:dyDescent="0.2">
      <c r="B43">
        <f>+Pharmacy!A38</f>
        <v>104</v>
      </c>
      <c r="C43" t="str">
        <f>+Pharmacy!B38</f>
        <v>VALLEY GENERAL HOSPITAL</v>
      </c>
      <c r="D43" s="6">
        <f>ROUND(+Pharmacy!H38,0)</f>
        <v>0</v>
      </c>
      <c r="E43" s="6">
        <f>ROUND(+Pharmacy!V38,0)</f>
        <v>0</v>
      </c>
      <c r="F43" s="7" t="str">
        <f t="shared" si="0"/>
        <v/>
      </c>
      <c r="G43" s="6">
        <f>ROUND(+Pharmacy!H140,0)</f>
        <v>0</v>
      </c>
      <c r="H43" s="6">
        <f>ROUND(+Pharmacy!V140,0)</f>
        <v>0</v>
      </c>
      <c r="I43" s="7" t="str">
        <f t="shared" si="1"/>
        <v/>
      </c>
      <c r="J43" s="7"/>
      <c r="K43" s="8" t="str">
        <f t="shared" si="2"/>
        <v/>
      </c>
    </row>
    <row r="44" spans="2:11" x14ac:dyDescent="0.2">
      <c r="B44">
        <f>+Pharmacy!A39</f>
        <v>106</v>
      </c>
      <c r="C44" t="str">
        <f>+Pharmacy!B39</f>
        <v>CASCADE VALLEY HOSPITAL</v>
      </c>
      <c r="D44" s="6">
        <f>ROUND(+Pharmacy!H39,0)</f>
        <v>132251</v>
      </c>
      <c r="E44" s="6">
        <f>ROUND(+Pharmacy!V39,0)</f>
        <v>4364</v>
      </c>
      <c r="F44" s="7">
        <f t="shared" si="0"/>
        <v>30.3</v>
      </c>
      <c r="G44" s="6">
        <f>ROUND(+Pharmacy!H141,0)</f>
        <v>141952</v>
      </c>
      <c r="H44" s="6">
        <f>ROUND(+Pharmacy!V141,0)</f>
        <v>3957</v>
      </c>
      <c r="I44" s="7">
        <f t="shared" si="1"/>
        <v>35.869999999999997</v>
      </c>
      <c r="J44" s="7"/>
      <c r="K44" s="8">
        <f t="shared" si="2"/>
        <v>0.18379999999999999</v>
      </c>
    </row>
    <row r="45" spans="2:11" x14ac:dyDescent="0.2">
      <c r="B45">
        <f>+Pharmacy!A40</f>
        <v>107</v>
      </c>
      <c r="C45" t="str">
        <f>+Pharmacy!B40</f>
        <v>NORTH VALLEY HOSPITAL</v>
      </c>
      <c r="D45" s="6">
        <f>ROUND(+Pharmacy!H40,0)</f>
        <v>8536</v>
      </c>
      <c r="E45" s="6">
        <f>ROUND(+Pharmacy!V40,0)</f>
        <v>2329</v>
      </c>
      <c r="F45" s="7">
        <f t="shared" si="0"/>
        <v>3.67</v>
      </c>
      <c r="G45" s="6">
        <f>ROUND(+Pharmacy!H142,0)</f>
        <v>9237</v>
      </c>
      <c r="H45" s="6">
        <f>ROUND(+Pharmacy!V142,0)</f>
        <v>2549</v>
      </c>
      <c r="I45" s="7">
        <f t="shared" si="1"/>
        <v>3.62</v>
      </c>
      <c r="J45" s="7"/>
      <c r="K45" s="8">
        <f t="shared" si="2"/>
        <v>-1.3599999999999999E-2</v>
      </c>
    </row>
    <row r="46" spans="2:11" x14ac:dyDescent="0.2">
      <c r="B46">
        <f>+Pharmacy!A41</f>
        <v>108</v>
      </c>
      <c r="C46" t="str">
        <f>+Pharmacy!B41</f>
        <v>TRI-STATE MEMORIAL HOSPITAL</v>
      </c>
      <c r="D46" s="6">
        <f>ROUND(+Pharmacy!H41,0)</f>
        <v>117758</v>
      </c>
      <c r="E46" s="6">
        <f>ROUND(+Pharmacy!V41,0)</f>
        <v>5258</v>
      </c>
      <c r="F46" s="7">
        <f t="shared" si="0"/>
        <v>22.4</v>
      </c>
      <c r="G46" s="6">
        <f>ROUND(+Pharmacy!H143,0)</f>
        <v>99360</v>
      </c>
      <c r="H46" s="6">
        <f>ROUND(+Pharmacy!V143,0)</f>
        <v>5633</v>
      </c>
      <c r="I46" s="7">
        <f t="shared" si="1"/>
        <v>17.64</v>
      </c>
      <c r="J46" s="7"/>
      <c r="K46" s="8">
        <f t="shared" si="2"/>
        <v>-0.21249999999999999</v>
      </c>
    </row>
    <row r="47" spans="2:11" x14ac:dyDescent="0.2">
      <c r="B47">
        <f>+Pharmacy!A42</f>
        <v>111</v>
      </c>
      <c r="C47" t="str">
        <f>+Pharmacy!B42</f>
        <v>EAST ADAMS RURAL HEALTHCARE</v>
      </c>
      <c r="D47" s="6">
        <f>ROUND(+Pharmacy!H42,0)</f>
        <v>0</v>
      </c>
      <c r="E47" s="6">
        <f>ROUND(+Pharmacy!V42,0)</f>
        <v>285</v>
      </c>
      <c r="F47" s="7" t="str">
        <f t="shared" si="0"/>
        <v/>
      </c>
      <c r="G47" s="6">
        <f>ROUND(+Pharmacy!H144,0)</f>
        <v>0</v>
      </c>
      <c r="H47" s="6">
        <f>ROUND(+Pharmacy!V144,0)</f>
        <v>318</v>
      </c>
      <c r="I47" s="7" t="str">
        <f t="shared" si="1"/>
        <v/>
      </c>
      <c r="J47" s="7"/>
      <c r="K47" s="8" t="str">
        <f t="shared" si="2"/>
        <v/>
      </c>
    </row>
    <row r="48" spans="2:11" x14ac:dyDescent="0.2">
      <c r="B48">
        <f>+Pharmacy!A43</f>
        <v>125</v>
      </c>
      <c r="C48" t="str">
        <f>+Pharmacy!B43</f>
        <v>OTHELLO COMMUNITY HOSPITAL</v>
      </c>
      <c r="D48" s="6">
        <f>ROUND(+Pharmacy!H43,0)</f>
        <v>0</v>
      </c>
      <c r="E48" s="6">
        <f>ROUND(+Pharmacy!V43,0)</f>
        <v>0</v>
      </c>
      <c r="F48" s="7" t="str">
        <f t="shared" si="0"/>
        <v/>
      </c>
      <c r="G48" s="6">
        <f>ROUND(+Pharmacy!H145,0)</f>
        <v>0</v>
      </c>
      <c r="H48" s="6">
        <f>ROUND(+Pharmacy!V145,0)</f>
        <v>0</v>
      </c>
      <c r="I48" s="7" t="str">
        <f t="shared" si="1"/>
        <v/>
      </c>
      <c r="J48" s="7"/>
      <c r="K48" s="8" t="str">
        <f t="shared" si="2"/>
        <v/>
      </c>
    </row>
    <row r="49" spans="2:11" x14ac:dyDescent="0.2">
      <c r="B49">
        <f>+Pharmacy!A44</f>
        <v>126</v>
      </c>
      <c r="C49" t="str">
        <f>+Pharmacy!B44</f>
        <v>HIGHLINE MEDICAL CENTER</v>
      </c>
      <c r="D49" s="6">
        <f>ROUND(+Pharmacy!H44,0)</f>
        <v>859020</v>
      </c>
      <c r="E49" s="6">
        <f>ROUND(+Pharmacy!V44,0)</f>
        <v>17455</v>
      </c>
      <c r="F49" s="7">
        <f t="shared" si="0"/>
        <v>49.21</v>
      </c>
      <c r="G49" s="6">
        <f>ROUND(+Pharmacy!H146,0)</f>
        <v>448992</v>
      </c>
      <c r="H49" s="6">
        <f>ROUND(+Pharmacy!V146,0)</f>
        <v>9121</v>
      </c>
      <c r="I49" s="7">
        <f t="shared" si="1"/>
        <v>49.23</v>
      </c>
      <c r="J49" s="7"/>
      <c r="K49" s="8">
        <f t="shared" si="2"/>
        <v>4.0000000000000002E-4</v>
      </c>
    </row>
    <row r="50" spans="2:11" x14ac:dyDescent="0.2">
      <c r="B50">
        <f>+Pharmacy!A45</f>
        <v>128</v>
      </c>
      <c r="C50" t="str">
        <f>+Pharmacy!B45</f>
        <v>UNIVERSITY OF WASHINGTON MEDICAL CENTER</v>
      </c>
      <c r="D50" s="6">
        <f>ROUND(+Pharmacy!H45,0)</f>
        <v>5139814</v>
      </c>
      <c r="E50" s="6">
        <f>ROUND(+Pharmacy!V45,0)</f>
        <v>50232</v>
      </c>
      <c r="F50" s="7">
        <f t="shared" si="0"/>
        <v>102.32</v>
      </c>
      <c r="G50" s="6">
        <f>ROUND(+Pharmacy!H147,0)</f>
        <v>6281364</v>
      </c>
      <c r="H50" s="6">
        <f>ROUND(+Pharmacy!V147,0)</f>
        <v>51747</v>
      </c>
      <c r="I50" s="7">
        <f t="shared" si="1"/>
        <v>121.39</v>
      </c>
      <c r="J50" s="7"/>
      <c r="K50" s="8">
        <f t="shared" si="2"/>
        <v>0.18640000000000001</v>
      </c>
    </row>
    <row r="51" spans="2:11" x14ac:dyDescent="0.2">
      <c r="B51">
        <f>+Pharmacy!A46</f>
        <v>129</v>
      </c>
      <c r="C51" t="str">
        <f>+Pharmacy!B46</f>
        <v>QUINCY VALLEY MEDICAL CENTER</v>
      </c>
      <c r="D51" s="6">
        <f>ROUND(+Pharmacy!H46,0)</f>
        <v>0</v>
      </c>
      <c r="E51" s="6">
        <f>ROUND(+Pharmacy!V46,0)</f>
        <v>391</v>
      </c>
      <c r="F51" s="7" t="str">
        <f t="shared" si="0"/>
        <v/>
      </c>
      <c r="G51" s="6">
        <f>ROUND(+Pharmacy!H148,0)</f>
        <v>0</v>
      </c>
      <c r="H51" s="6">
        <f>ROUND(+Pharmacy!V148,0)</f>
        <v>0</v>
      </c>
      <c r="I51" s="7" t="str">
        <f t="shared" si="1"/>
        <v/>
      </c>
      <c r="J51" s="7"/>
      <c r="K51" s="8" t="str">
        <f t="shared" si="2"/>
        <v/>
      </c>
    </row>
    <row r="52" spans="2:11" x14ac:dyDescent="0.2">
      <c r="B52">
        <f>+Pharmacy!A47</f>
        <v>130</v>
      </c>
      <c r="C52" t="str">
        <f>+Pharmacy!B47</f>
        <v>UW MEDICINE/NORTHWEST HOSPITAL</v>
      </c>
      <c r="D52" s="6">
        <f>ROUND(+Pharmacy!H47,0)</f>
        <v>758195</v>
      </c>
      <c r="E52" s="6">
        <f>ROUND(+Pharmacy!V47,0)</f>
        <v>22493</v>
      </c>
      <c r="F52" s="7">
        <f t="shared" si="0"/>
        <v>33.71</v>
      </c>
      <c r="G52" s="6">
        <f>ROUND(+Pharmacy!H149,0)</f>
        <v>755786</v>
      </c>
      <c r="H52" s="6">
        <f>ROUND(+Pharmacy!V149,0)</f>
        <v>23935</v>
      </c>
      <c r="I52" s="7">
        <f t="shared" si="1"/>
        <v>31.58</v>
      </c>
      <c r="J52" s="7"/>
      <c r="K52" s="8">
        <f t="shared" si="2"/>
        <v>-6.3200000000000006E-2</v>
      </c>
    </row>
    <row r="53" spans="2:11" x14ac:dyDescent="0.2">
      <c r="B53">
        <f>+Pharmacy!A48</f>
        <v>131</v>
      </c>
      <c r="C53" t="str">
        <f>+Pharmacy!B48</f>
        <v>OVERLAKE HOSPITAL MEDICAL CENTER</v>
      </c>
      <c r="D53" s="6">
        <f>ROUND(+Pharmacy!H48,0)</f>
        <v>841249</v>
      </c>
      <c r="E53" s="6">
        <f>ROUND(+Pharmacy!V48,0)</f>
        <v>38887</v>
      </c>
      <c r="F53" s="7">
        <f t="shared" si="0"/>
        <v>21.63</v>
      </c>
      <c r="G53" s="6">
        <f>ROUND(+Pharmacy!H150,0)</f>
        <v>917663</v>
      </c>
      <c r="H53" s="6">
        <f>ROUND(+Pharmacy!V150,0)</f>
        <v>36167</v>
      </c>
      <c r="I53" s="7">
        <f t="shared" si="1"/>
        <v>25.37</v>
      </c>
      <c r="J53" s="7"/>
      <c r="K53" s="8">
        <f t="shared" si="2"/>
        <v>0.1729</v>
      </c>
    </row>
    <row r="54" spans="2:11" x14ac:dyDescent="0.2">
      <c r="B54">
        <f>+Pharmacy!A49</f>
        <v>132</v>
      </c>
      <c r="C54" t="str">
        <f>+Pharmacy!B49</f>
        <v>ST CLARE HOSPITAL</v>
      </c>
      <c r="D54" s="6">
        <f>ROUND(+Pharmacy!H49,0)</f>
        <v>635790</v>
      </c>
      <c r="E54" s="6">
        <f>ROUND(+Pharmacy!V49,0)</f>
        <v>12826</v>
      </c>
      <c r="F54" s="7">
        <f t="shared" si="0"/>
        <v>49.57</v>
      </c>
      <c r="G54" s="6">
        <f>ROUND(+Pharmacy!H151,0)</f>
        <v>659855</v>
      </c>
      <c r="H54" s="6">
        <f>ROUND(+Pharmacy!V151,0)</f>
        <v>11781</v>
      </c>
      <c r="I54" s="7">
        <f t="shared" si="1"/>
        <v>56.01</v>
      </c>
      <c r="J54" s="7"/>
      <c r="K54" s="8">
        <f t="shared" si="2"/>
        <v>0.12989999999999999</v>
      </c>
    </row>
    <row r="55" spans="2:11" x14ac:dyDescent="0.2">
      <c r="B55">
        <f>+Pharmacy!A50</f>
        <v>134</v>
      </c>
      <c r="C55" t="str">
        <f>+Pharmacy!B50</f>
        <v>ISLAND HOSPITAL</v>
      </c>
      <c r="D55" s="6">
        <f>ROUND(+Pharmacy!H50,0)</f>
        <v>194810</v>
      </c>
      <c r="E55" s="6">
        <f>ROUND(+Pharmacy!V50,0)</f>
        <v>9561</v>
      </c>
      <c r="F55" s="7">
        <f t="shared" si="0"/>
        <v>20.38</v>
      </c>
      <c r="G55" s="6">
        <f>ROUND(+Pharmacy!H152,0)</f>
        <v>208047</v>
      </c>
      <c r="H55" s="6">
        <f>ROUND(+Pharmacy!V152,0)</f>
        <v>9429</v>
      </c>
      <c r="I55" s="7">
        <f t="shared" si="1"/>
        <v>22.06</v>
      </c>
      <c r="J55" s="7"/>
      <c r="K55" s="8">
        <f t="shared" si="2"/>
        <v>8.2400000000000001E-2</v>
      </c>
    </row>
    <row r="56" spans="2:11" x14ac:dyDescent="0.2">
      <c r="B56">
        <f>+Pharmacy!A51</f>
        <v>137</v>
      </c>
      <c r="C56" t="str">
        <f>+Pharmacy!B51</f>
        <v>LINCOLN HOSPITAL</v>
      </c>
      <c r="D56" s="6">
        <f>ROUND(+Pharmacy!H51,0)</f>
        <v>38081</v>
      </c>
      <c r="E56" s="6">
        <f>ROUND(+Pharmacy!V51,0)</f>
        <v>1220</v>
      </c>
      <c r="F56" s="7">
        <f t="shared" si="0"/>
        <v>31.21</v>
      </c>
      <c r="G56" s="6">
        <f>ROUND(+Pharmacy!H153,0)</f>
        <v>29381</v>
      </c>
      <c r="H56" s="6">
        <f>ROUND(+Pharmacy!V153,0)</f>
        <v>1029</v>
      </c>
      <c r="I56" s="7">
        <f t="shared" si="1"/>
        <v>28.55</v>
      </c>
      <c r="J56" s="7"/>
      <c r="K56" s="8">
        <f t="shared" si="2"/>
        <v>-8.5199999999999998E-2</v>
      </c>
    </row>
    <row r="57" spans="2:11" x14ac:dyDescent="0.2">
      <c r="B57">
        <f>+Pharmacy!A52</f>
        <v>138</v>
      </c>
      <c r="C57" t="str">
        <f>+Pharmacy!B52</f>
        <v>SWEDISH EDMONDS</v>
      </c>
      <c r="D57" s="6">
        <f>ROUND(+Pharmacy!H52,0)</f>
        <v>1109664</v>
      </c>
      <c r="E57" s="6">
        <f>ROUND(+Pharmacy!V52,0)</f>
        <v>9622</v>
      </c>
      <c r="F57" s="7">
        <f t="shared" si="0"/>
        <v>115.33</v>
      </c>
      <c r="G57" s="6">
        <f>ROUND(+Pharmacy!H154,0)</f>
        <v>878884</v>
      </c>
      <c r="H57" s="6">
        <f>ROUND(+Pharmacy!V154,0)</f>
        <v>17222</v>
      </c>
      <c r="I57" s="7">
        <f t="shared" si="1"/>
        <v>51.03</v>
      </c>
      <c r="J57" s="7"/>
      <c r="K57" s="8">
        <f t="shared" si="2"/>
        <v>-0.5575</v>
      </c>
    </row>
    <row r="58" spans="2:11" x14ac:dyDescent="0.2">
      <c r="B58">
        <f>+Pharmacy!A53</f>
        <v>139</v>
      </c>
      <c r="C58" t="str">
        <f>+Pharmacy!B53</f>
        <v>PROVIDENCE HOLY FAMILY HOSPITAL</v>
      </c>
      <c r="D58" s="6">
        <f>ROUND(+Pharmacy!H53,0)</f>
        <v>735952</v>
      </c>
      <c r="E58" s="6">
        <f>ROUND(+Pharmacy!V53,0)</f>
        <v>20054</v>
      </c>
      <c r="F58" s="7">
        <f t="shared" si="0"/>
        <v>36.700000000000003</v>
      </c>
      <c r="G58" s="6">
        <f>ROUND(+Pharmacy!H155,0)</f>
        <v>764266</v>
      </c>
      <c r="H58" s="6">
        <f>ROUND(+Pharmacy!V155,0)</f>
        <v>18640</v>
      </c>
      <c r="I58" s="7">
        <f t="shared" si="1"/>
        <v>41</v>
      </c>
      <c r="J58" s="7"/>
      <c r="K58" s="8">
        <f t="shared" si="2"/>
        <v>0.1172</v>
      </c>
    </row>
    <row r="59" spans="2:11" x14ac:dyDescent="0.2">
      <c r="B59">
        <f>+Pharmacy!A54</f>
        <v>140</v>
      </c>
      <c r="C59" t="str">
        <f>+Pharmacy!B54</f>
        <v>KITTITAS VALLEY HEALTHCARE</v>
      </c>
      <c r="D59" s="6">
        <f>ROUND(+Pharmacy!H54,0)</f>
        <v>193662</v>
      </c>
      <c r="E59" s="6">
        <f>ROUND(+Pharmacy!V54,0)</f>
        <v>4943</v>
      </c>
      <c r="F59" s="7">
        <f t="shared" si="0"/>
        <v>39.18</v>
      </c>
      <c r="G59" s="6">
        <f>ROUND(+Pharmacy!H156,0)</f>
        <v>248364</v>
      </c>
      <c r="H59" s="6">
        <f>ROUND(+Pharmacy!V156,0)</f>
        <v>5064</v>
      </c>
      <c r="I59" s="7">
        <f t="shared" si="1"/>
        <v>49.05</v>
      </c>
      <c r="J59" s="7"/>
      <c r="K59" s="8">
        <f t="shared" si="2"/>
        <v>0.25190000000000001</v>
      </c>
    </row>
    <row r="60" spans="2:11" x14ac:dyDescent="0.2">
      <c r="B60">
        <f>+Pharmacy!A55</f>
        <v>141</v>
      </c>
      <c r="C60" t="str">
        <f>+Pharmacy!B55</f>
        <v>DAYTON GENERAL HOSPITAL</v>
      </c>
      <c r="D60" s="6">
        <f>ROUND(+Pharmacy!H55,0)</f>
        <v>0</v>
      </c>
      <c r="E60" s="6">
        <f>ROUND(+Pharmacy!V55,0)</f>
        <v>122</v>
      </c>
      <c r="F60" s="7" t="str">
        <f t="shared" si="0"/>
        <v/>
      </c>
      <c r="G60" s="6">
        <f>ROUND(+Pharmacy!H157,0)</f>
        <v>0</v>
      </c>
      <c r="H60" s="6">
        <f>ROUND(+Pharmacy!V157,0)</f>
        <v>0</v>
      </c>
      <c r="I60" s="7" t="str">
        <f t="shared" si="1"/>
        <v/>
      </c>
      <c r="J60" s="7"/>
      <c r="K60" s="8" t="str">
        <f t="shared" si="2"/>
        <v/>
      </c>
    </row>
    <row r="61" spans="2:11" x14ac:dyDescent="0.2">
      <c r="B61">
        <f>+Pharmacy!A56</f>
        <v>142</v>
      </c>
      <c r="C61" t="str">
        <f>+Pharmacy!B56</f>
        <v>HARRISON MEDICAL CENTER</v>
      </c>
      <c r="D61" s="6">
        <f>ROUND(+Pharmacy!H56,0)</f>
        <v>1249030</v>
      </c>
      <c r="E61" s="6">
        <f>ROUND(+Pharmacy!V56,0)</f>
        <v>28256</v>
      </c>
      <c r="F61" s="7">
        <f t="shared" si="0"/>
        <v>44.2</v>
      </c>
      <c r="G61" s="6">
        <f>ROUND(+Pharmacy!H158,0)</f>
        <v>1247492</v>
      </c>
      <c r="H61" s="6">
        <f>ROUND(+Pharmacy!V158,0)</f>
        <v>27923</v>
      </c>
      <c r="I61" s="7">
        <f t="shared" si="1"/>
        <v>44.68</v>
      </c>
      <c r="J61" s="7"/>
      <c r="K61" s="8">
        <f t="shared" si="2"/>
        <v>1.09E-2</v>
      </c>
    </row>
    <row r="62" spans="2:11" x14ac:dyDescent="0.2">
      <c r="B62">
        <f>+Pharmacy!A57</f>
        <v>145</v>
      </c>
      <c r="C62" t="str">
        <f>+Pharmacy!B57</f>
        <v>PEACEHEALTH ST JOSEPH HOSPITAL</v>
      </c>
      <c r="D62" s="6">
        <f>ROUND(+Pharmacy!H57,0)</f>
        <v>1476504</v>
      </c>
      <c r="E62" s="6">
        <f>ROUND(+Pharmacy!V57,0)</f>
        <v>33112</v>
      </c>
      <c r="F62" s="7">
        <f t="shared" si="0"/>
        <v>44.59</v>
      </c>
      <c r="G62" s="6">
        <f>ROUND(+Pharmacy!H159,0)</f>
        <v>1595148</v>
      </c>
      <c r="H62" s="6">
        <f>ROUND(+Pharmacy!V159,0)</f>
        <v>32561</v>
      </c>
      <c r="I62" s="7">
        <f t="shared" si="1"/>
        <v>48.99</v>
      </c>
      <c r="J62" s="7"/>
      <c r="K62" s="8">
        <f t="shared" si="2"/>
        <v>9.8699999999999996E-2</v>
      </c>
    </row>
    <row r="63" spans="2:11" x14ac:dyDescent="0.2">
      <c r="B63">
        <f>+Pharmacy!A58</f>
        <v>147</v>
      </c>
      <c r="C63" t="str">
        <f>+Pharmacy!B58</f>
        <v>MID VALLEY HOSPITAL</v>
      </c>
      <c r="D63" s="6">
        <f>ROUND(+Pharmacy!H58,0)</f>
        <v>70398</v>
      </c>
      <c r="E63" s="6">
        <f>ROUND(+Pharmacy!V58,0)</f>
        <v>2585</v>
      </c>
      <c r="F63" s="7">
        <f t="shared" si="0"/>
        <v>27.23</v>
      </c>
      <c r="G63" s="6">
        <f>ROUND(+Pharmacy!H160,0)</f>
        <v>60482</v>
      </c>
      <c r="H63" s="6">
        <f>ROUND(+Pharmacy!V160,0)</f>
        <v>2557</v>
      </c>
      <c r="I63" s="7">
        <f t="shared" si="1"/>
        <v>23.65</v>
      </c>
      <c r="J63" s="7"/>
      <c r="K63" s="8">
        <f t="shared" si="2"/>
        <v>-0.13150000000000001</v>
      </c>
    </row>
    <row r="64" spans="2:11" x14ac:dyDescent="0.2">
      <c r="B64">
        <f>+Pharmacy!A59</f>
        <v>148</v>
      </c>
      <c r="C64" t="str">
        <f>+Pharmacy!B59</f>
        <v>KINDRED HOSPITAL SEATTLE - NORTHGATE</v>
      </c>
      <c r="D64" s="6">
        <f>ROUND(+Pharmacy!H59,0)</f>
        <v>0</v>
      </c>
      <c r="E64" s="6">
        <f>ROUND(+Pharmacy!V59,0)</f>
        <v>1133</v>
      </c>
      <c r="F64" s="7" t="str">
        <f t="shared" si="0"/>
        <v/>
      </c>
      <c r="G64" s="6">
        <f>ROUND(+Pharmacy!H161,0)</f>
        <v>0</v>
      </c>
      <c r="H64" s="6">
        <f>ROUND(+Pharmacy!V161,0)</f>
        <v>898</v>
      </c>
      <c r="I64" s="7" t="str">
        <f t="shared" si="1"/>
        <v/>
      </c>
      <c r="J64" s="7"/>
      <c r="K64" s="8" t="str">
        <f t="shared" si="2"/>
        <v/>
      </c>
    </row>
    <row r="65" spans="2:11" x14ac:dyDescent="0.2">
      <c r="B65">
        <f>+Pharmacy!A60</f>
        <v>150</v>
      </c>
      <c r="C65" t="str">
        <f>+Pharmacy!B60</f>
        <v>COULEE MEDICAL CENTER</v>
      </c>
      <c r="D65" s="6">
        <f>ROUND(+Pharmacy!H60,0)</f>
        <v>13541</v>
      </c>
      <c r="E65" s="6">
        <f>ROUND(+Pharmacy!V60,0)</f>
        <v>1419</v>
      </c>
      <c r="F65" s="7">
        <f t="shared" si="0"/>
        <v>9.5399999999999991</v>
      </c>
      <c r="G65" s="6">
        <f>ROUND(+Pharmacy!H162,0)</f>
        <v>15776</v>
      </c>
      <c r="H65" s="6">
        <f>ROUND(+Pharmacy!V162,0)</f>
        <v>1288</v>
      </c>
      <c r="I65" s="7">
        <f t="shared" si="1"/>
        <v>12.25</v>
      </c>
      <c r="J65" s="7"/>
      <c r="K65" s="8">
        <f t="shared" si="2"/>
        <v>0.28410000000000002</v>
      </c>
    </row>
    <row r="66" spans="2:11" x14ac:dyDescent="0.2">
      <c r="B66">
        <f>+Pharmacy!A61</f>
        <v>152</v>
      </c>
      <c r="C66" t="str">
        <f>+Pharmacy!B61</f>
        <v>MASON GENERAL HOSPITAL</v>
      </c>
      <c r="D66" s="6">
        <f>ROUND(+Pharmacy!H61,0)</f>
        <v>231373</v>
      </c>
      <c r="E66" s="6">
        <f>ROUND(+Pharmacy!V61,0)</f>
        <v>4217</v>
      </c>
      <c r="F66" s="7">
        <f t="shared" si="0"/>
        <v>54.87</v>
      </c>
      <c r="G66" s="6">
        <f>ROUND(+Pharmacy!H163,0)</f>
        <v>307045</v>
      </c>
      <c r="H66" s="6">
        <f>ROUND(+Pharmacy!V163,0)</f>
        <v>4287</v>
      </c>
      <c r="I66" s="7">
        <f t="shared" si="1"/>
        <v>71.62</v>
      </c>
      <c r="J66" s="7"/>
      <c r="K66" s="8">
        <f t="shared" si="2"/>
        <v>0.30530000000000002</v>
      </c>
    </row>
    <row r="67" spans="2:11" x14ac:dyDescent="0.2">
      <c r="B67">
        <f>+Pharmacy!A62</f>
        <v>153</v>
      </c>
      <c r="C67" t="str">
        <f>+Pharmacy!B62</f>
        <v>WHITMAN HOSPITAL AND MEDICAL CENTER</v>
      </c>
      <c r="D67" s="6">
        <f>ROUND(+Pharmacy!H62,0)</f>
        <v>30805</v>
      </c>
      <c r="E67" s="6">
        <f>ROUND(+Pharmacy!V62,0)</f>
        <v>1426</v>
      </c>
      <c r="F67" s="7">
        <f t="shared" si="0"/>
        <v>21.6</v>
      </c>
      <c r="G67" s="6">
        <f>ROUND(+Pharmacy!H164,0)</f>
        <v>29333</v>
      </c>
      <c r="H67" s="6">
        <f>ROUND(+Pharmacy!V164,0)</f>
        <v>1377</v>
      </c>
      <c r="I67" s="7">
        <f t="shared" si="1"/>
        <v>21.3</v>
      </c>
      <c r="J67" s="7"/>
      <c r="K67" s="8">
        <f t="shared" si="2"/>
        <v>-1.3899999999999999E-2</v>
      </c>
    </row>
    <row r="68" spans="2:11" x14ac:dyDescent="0.2">
      <c r="B68">
        <f>+Pharmacy!A63</f>
        <v>155</v>
      </c>
      <c r="C68" t="str">
        <f>+Pharmacy!B63</f>
        <v>UW MEDICINE/VALLEY MEDICAL CENTER</v>
      </c>
      <c r="D68" s="6">
        <f>ROUND(+Pharmacy!H63,0)</f>
        <v>925639</v>
      </c>
      <c r="E68" s="6">
        <f>ROUND(+Pharmacy!V63,0)</f>
        <v>17416</v>
      </c>
      <c r="F68" s="7">
        <f t="shared" si="0"/>
        <v>53.15</v>
      </c>
      <c r="G68" s="6">
        <f>ROUND(+Pharmacy!H165,0)</f>
        <v>1961285</v>
      </c>
      <c r="H68" s="6">
        <f>ROUND(+Pharmacy!V165,0)</f>
        <v>37373</v>
      </c>
      <c r="I68" s="7">
        <f t="shared" si="1"/>
        <v>52.48</v>
      </c>
      <c r="J68" s="7"/>
      <c r="K68" s="8">
        <f t="shared" si="2"/>
        <v>-1.26E-2</v>
      </c>
    </row>
    <row r="69" spans="2:11" x14ac:dyDescent="0.2">
      <c r="B69">
        <f>+Pharmacy!A64</f>
        <v>156</v>
      </c>
      <c r="C69" t="str">
        <f>+Pharmacy!B64</f>
        <v>WHIDBEY GENERAL HOSPITAL</v>
      </c>
      <c r="D69" s="6">
        <f>ROUND(+Pharmacy!H64,0)</f>
        <v>119267</v>
      </c>
      <c r="E69" s="6">
        <f>ROUND(+Pharmacy!V64,0)</f>
        <v>8294</v>
      </c>
      <c r="F69" s="7">
        <f t="shared" si="0"/>
        <v>14.38</v>
      </c>
      <c r="G69" s="6">
        <f>ROUND(+Pharmacy!H166,0)</f>
        <v>0</v>
      </c>
      <c r="H69" s="6">
        <f>ROUND(+Pharmacy!V166,0)</f>
        <v>0</v>
      </c>
      <c r="I69" s="7" t="str">
        <f t="shared" si="1"/>
        <v/>
      </c>
      <c r="J69" s="7"/>
      <c r="K69" s="8" t="str">
        <f t="shared" si="2"/>
        <v/>
      </c>
    </row>
    <row r="70" spans="2:11" x14ac:dyDescent="0.2">
      <c r="B70">
        <f>+Pharmacy!A65</f>
        <v>157</v>
      </c>
      <c r="C70" t="str">
        <f>+Pharmacy!B65</f>
        <v>ST LUKES REHABILIATION INSTITUTE</v>
      </c>
      <c r="D70" s="6">
        <f>ROUND(+Pharmacy!H65,0)</f>
        <v>165568</v>
      </c>
      <c r="E70" s="6">
        <f>ROUND(+Pharmacy!V65,0)</f>
        <v>2559</v>
      </c>
      <c r="F70" s="7">
        <f t="shared" si="0"/>
        <v>64.7</v>
      </c>
      <c r="G70" s="6">
        <f>ROUND(+Pharmacy!H167,0)</f>
        <v>180409</v>
      </c>
      <c r="H70" s="6">
        <f>ROUND(+Pharmacy!V167,0)</f>
        <v>2467</v>
      </c>
      <c r="I70" s="7">
        <f t="shared" si="1"/>
        <v>73.13</v>
      </c>
      <c r="J70" s="7"/>
      <c r="K70" s="8">
        <f t="shared" si="2"/>
        <v>0.1303</v>
      </c>
    </row>
    <row r="71" spans="2:11" x14ac:dyDescent="0.2">
      <c r="B71">
        <f>+Pharmacy!A66</f>
        <v>158</v>
      </c>
      <c r="C71" t="str">
        <f>+Pharmacy!B66</f>
        <v>CASCADE MEDICAL CENTER</v>
      </c>
      <c r="D71" s="6">
        <f>ROUND(+Pharmacy!H66,0)</f>
        <v>41949</v>
      </c>
      <c r="E71" s="6">
        <f>ROUND(+Pharmacy!V66,0)</f>
        <v>472</v>
      </c>
      <c r="F71" s="7">
        <f t="shared" si="0"/>
        <v>88.88</v>
      </c>
      <c r="G71" s="6">
        <f>ROUND(+Pharmacy!H168,0)</f>
        <v>42596</v>
      </c>
      <c r="H71" s="6">
        <f>ROUND(+Pharmacy!V168,0)</f>
        <v>573</v>
      </c>
      <c r="I71" s="7">
        <f t="shared" si="1"/>
        <v>74.34</v>
      </c>
      <c r="J71" s="7"/>
      <c r="K71" s="8">
        <f t="shared" si="2"/>
        <v>-0.1636</v>
      </c>
    </row>
    <row r="72" spans="2:11" x14ac:dyDescent="0.2">
      <c r="B72">
        <f>+Pharmacy!A67</f>
        <v>159</v>
      </c>
      <c r="C72" t="str">
        <f>+Pharmacy!B67</f>
        <v>PROVIDENCE ST PETER HOSPITAL</v>
      </c>
      <c r="D72" s="6">
        <f>ROUND(+Pharmacy!H67,0)</f>
        <v>1572791</v>
      </c>
      <c r="E72" s="6">
        <f>ROUND(+Pharmacy!V67,0)</f>
        <v>36893</v>
      </c>
      <c r="F72" s="7">
        <f t="shared" si="0"/>
        <v>42.63</v>
      </c>
      <c r="G72" s="6">
        <f>ROUND(+Pharmacy!H169,0)</f>
        <v>1591013</v>
      </c>
      <c r="H72" s="6">
        <f>ROUND(+Pharmacy!V169,0)</f>
        <v>33274</v>
      </c>
      <c r="I72" s="7">
        <f t="shared" si="1"/>
        <v>47.82</v>
      </c>
      <c r="J72" s="7"/>
      <c r="K72" s="8">
        <f t="shared" si="2"/>
        <v>0.1217</v>
      </c>
    </row>
    <row r="73" spans="2:11" x14ac:dyDescent="0.2">
      <c r="B73">
        <f>+Pharmacy!A68</f>
        <v>161</v>
      </c>
      <c r="C73" t="str">
        <f>+Pharmacy!B68</f>
        <v>KADLEC REGIONAL MEDICAL CENTER</v>
      </c>
      <c r="D73" s="6">
        <f>ROUND(+Pharmacy!H68,0)</f>
        <v>802848</v>
      </c>
      <c r="E73" s="6">
        <f>ROUND(+Pharmacy!V68,0)</f>
        <v>31196</v>
      </c>
      <c r="F73" s="7">
        <f t="shared" si="0"/>
        <v>25.74</v>
      </c>
      <c r="G73" s="6">
        <f>ROUND(+Pharmacy!H170,0)</f>
        <v>750347</v>
      </c>
      <c r="H73" s="6">
        <f>ROUND(+Pharmacy!V170,0)</f>
        <v>35689</v>
      </c>
      <c r="I73" s="7">
        <f t="shared" si="1"/>
        <v>21.02</v>
      </c>
      <c r="J73" s="7"/>
      <c r="K73" s="8">
        <f t="shared" si="2"/>
        <v>-0.18340000000000001</v>
      </c>
    </row>
    <row r="74" spans="2:11" x14ac:dyDescent="0.2">
      <c r="B74">
        <f>+Pharmacy!A69</f>
        <v>162</v>
      </c>
      <c r="C74" t="str">
        <f>+Pharmacy!B69</f>
        <v>PROVIDENCE SACRED HEART MEDICAL CENTER</v>
      </c>
      <c r="D74" s="6">
        <f>ROUND(+Pharmacy!H69,0)</f>
        <v>2705493</v>
      </c>
      <c r="E74" s="6">
        <f>ROUND(+Pharmacy!V69,0)</f>
        <v>63456</v>
      </c>
      <c r="F74" s="7">
        <f t="shared" si="0"/>
        <v>42.64</v>
      </c>
      <c r="G74" s="6">
        <f>ROUND(+Pharmacy!H171,0)</f>
        <v>2593696</v>
      </c>
      <c r="H74" s="6">
        <f>ROUND(+Pharmacy!V171,0)</f>
        <v>61703</v>
      </c>
      <c r="I74" s="7">
        <f t="shared" si="1"/>
        <v>42.04</v>
      </c>
      <c r="J74" s="7"/>
      <c r="K74" s="8">
        <f t="shared" si="2"/>
        <v>-1.41E-2</v>
      </c>
    </row>
    <row r="75" spans="2:11" x14ac:dyDescent="0.2">
      <c r="B75">
        <f>+Pharmacy!A70</f>
        <v>164</v>
      </c>
      <c r="C75" t="str">
        <f>+Pharmacy!B70</f>
        <v>EVERGREENHEALTH MEDICAL CENTER</v>
      </c>
      <c r="D75" s="6">
        <f>ROUND(+Pharmacy!H70,0)</f>
        <v>1129129</v>
      </c>
      <c r="E75" s="6">
        <f>ROUND(+Pharmacy!V70,0)</f>
        <v>32912</v>
      </c>
      <c r="F75" s="7">
        <f t="shared" ref="F75:F107" si="3">IF(D75=0,"",IF(E75=0,"",ROUND(D75/E75,2)))</f>
        <v>34.31</v>
      </c>
      <c r="G75" s="6">
        <f>ROUND(+Pharmacy!H172,0)</f>
        <v>1191315</v>
      </c>
      <c r="H75" s="6">
        <f>ROUND(+Pharmacy!V172,0)</f>
        <v>33213</v>
      </c>
      <c r="I75" s="7">
        <f t="shared" ref="I75:I107" si="4">IF(G75=0,"",IF(H75=0,"",ROUND(G75/H75,2)))</f>
        <v>35.869999999999997</v>
      </c>
      <c r="J75" s="7"/>
      <c r="K75" s="8">
        <f t="shared" ref="K75:K107" si="5">IF(D75=0,"",IF(E75=0,"",IF(G75=0,"",IF(H75=0,"",ROUND(I75/F75-1,4)))))</f>
        <v>4.5499999999999999E-2</v>
      </c>
    </row>
    <row r="76" spans="2:11" x14ac:dyDescent="0.2">
      <c r="B76">
        <f>+Pharmacy!A71</f>
        <v>165</v>
      </c>
      <c r="C76" t="str">
        <f>+Pharmacy!B71</f>
        <v>LAKE CHELAN COMMUNITY HOSPITAL</v>
      </c>
      <c r="D76" s="6">
        <f>ROUND(+Pharmacy!H71,0)</f>
        <v>41011</v>
      </c>
      <c r="E76" s="6">
        <f>ROUND(+Pharmacy!V71,0)</f>
        <v>1504</v>
      </c>
      <c r="F76" s="7">
        <f t="shared" si="3"/>
        <v>27.27</v>
      </c>
      <c r="G76" s="6">
        <f>ROUND(+Pharmacy!H173,0)</f>
        <v>40472</v>
      </c>
      <c r="H76" s="6">
        <f>ROUND(+Pharmacy!V173,0)</f>
        <v>1122</v>
      </c>
      <c r="I76" s="7">
        <f t="shared" si="4"/>
        <v>36.07</v>
      </c>
      <c r="J76" s="7"/>
      <c r="K76" s="8">
        <f t="shared" si="5"/>
        <v>0.32269999999999999</v>
      </c>
    </row>
    <row r="77" spans="2:11" x14ac:dyDescent="0.2">
      <c r="B77">
        <f>+Pharmacy!A72</f>
        <v>167</v>
      </c>
      <c r="C77" t="str">
        <f>+Pharmacy!B72</f>
        <v>FERRY COUNTY MEMORIAL HOSPITAL</v>
      </c>
      <c r="D77" s="6">
        <f>ROUND(+Pharmacy!H72,0)</f>
        <v>0</v>
      </c>
      <c r="E77" s="6">
        <f>ROUND(+Pharmacy!V72,0)</f>
        <v>0</v>
      </c>
      <c r="F77" s="7" t="str">
        <f t="shared" si="3"/>
        <v/>
      </c>
      <c r="G77" s="6">
        <f>ROUND(+Pharmacy!H174,0)</f>
        <v>0</v>
      </c>
      <c r="H77" s="6">
        <f>ROUND(+Pharmacy!V174,0)</f>
        <v>0</v>
      </c>
      <c r="I77" s="7" t="str">
        <f t="shared" si="4"/>
        <v/>
      </c>
      <c r="J77" s="7"/>
      <c r="K77" s="8" t="str">
        <f t="shared" si="5"/>
        <v/>
      </c>
    </row>
    <row r="78" spans="2:11" x14ac:dyDescent="0.2">
      <c r="B78">
        <f>+Pharmacy!A73</f>
        <v>168</v>
      </c>
      <c r="C78" t="str">
        <f>+Pharmacy!B73</f>
        <v>CENTRAL WASHINGTON HOSPITAL</v>
      </c>
      <c r="D78" s="6">
        <f>ROUND(+Pharmacy!H73,0)</f>
        <v>773268</v>
      </c>
      <c r="E78" s="6">
        <f>ROUND(+Pharmacy!V73,0)</f>
        <v>19877</v>
      </c>
      <c r="F78" s="7">
        <f t="shared" si="3"/>
        <v>38.9</v>
      </c>
      <c r="G78" s="6">
        <f>ROUND(+Pharmacy!H175,0)</f>
        <v>839020</v>
      </c>
      <c r="H78" s="6">
        <f>ROUND(+Pharmacy!V175,0)</f>
        <v>20242</v>
      </c>
      <c r="I78" s="7">
        <f t="shared" si="4"/>
        <v>41.45</v>
      </c>
      <c r="J78" s="7"/>
      <c r="K78" s="8">
        <f t="shared" si="5"/>
        <v>6.5600000000000006E-2</v>
      </c>
    </row>
    <row r="79" spans="2:11" x14ac:dyDescent="0.2">
      <c r="B79">
        <f>+Pharmacy!A74</f>
        <v>170</v>
      </c>
      <c r="C79" t="str">
        <f>+Pharmacy!B74</f>
        <v>PEACEHEALTH SOUTHWEST MEDICAL CENTER</v>
      </c>
      <c r="D79" s="6">
        <f>ROUND(+Pharmacy!H74,0)</f>
        <v>1754553</v>
      </c>
      <c r="E79" s="6">
        <f>ROUND(+Pharmacy!V74,0)</f>
        <v>50767</v>
      </c>
      <c r="F79" s="7">
        <f t="shared" si="3"/>
        <v>34.56</v>
      </c>
      <c r="G79" s="6">
        <f>ROUND(+Pharmacy!H176,0)</f>
        <v>2103547</v>
      </c>
      <c r="H79" s="6">
        <f>ROUND(+Pharmacy!V176,0)</f>
        <v>48533</v>
      </c>
      <c r="I79" s="7">
        <f t="shared" si="4"/>
        <v>43.34</v>
      </c>
      <c r="J79" s="7"/>
      <c r="K79" s="8">
        <f t="shared" si="5"/>
        <v>0.25409999999999999</v>
      </c>
    </row>
    <row r="80" spans="2:11" x14ac:dyDescent="0.2">
      <c r="B80">
        <f>+Pharmacy!A75</f>
        <v>172</v>
      </c>
      <c r="C80" t="str">
        <f>+Pharmacy!B75</f>
        <v>PULLMAN REGIONAL HOSPITAL</v>
      </c>
      <c r="D80" s="6">
        <f>ROUND(+Pharmacy!H75,0)</f>
        <v>143503</v>
      </c>
      <c r="E80" s="6">
        <f>ROUND(+Pharmacy!V75,0)</f>
        <v>3623</v>
      </c>
      <c r="F80" s="7">
        <f t="shared" si="3"/>
        <v>39.61</v>
      </c>
      <c r="G80" s="6">
        <f>ROUND(+Pharmacy!H177,0)</f>
        <v>131332</v>
      </c>
      <c r="H80" s="6">
        <f>ROUND(+Pharmacy!V177,0)</f>
        <v>3914</v>
      </c>
      <c r="I80" s="7">
        <f t="shared" si="4"/>
        <v>33.549999999999997</v>
      </c>
      <c r="J80" s="7"/>
      <c r="K80" s="8">
        <f t="shared" si="5"/>
        <v>-0.153</v>
      </c>
    </row>
    <row r="81" spans="2:11" x14ac:dyDescent="0.2">
      <c r="B81">
        <f>+Pharmacy!A76</f>
        <v>173</v>
      </c>
      <c r="C81" t="str">
        <f>+Pharmacy!B76</f>
        <v>MORTON GENERAL HOSPITAL</v>
      </c>
      <c r="D81" s="6">
        <f>ROUND(+Pharmacy!H76,0)</f>
        <v>46075</v>
      </c>
      <c r="E81" s="6">
        <f>ROUND(+Pharmacy!V76,0)</f>
        <v>1101</v>
      </c>
      <c r="F81" s="7">
        <f t="shared" si="3"/>
        <v>41.85</v>
      </c>
      <c r="G81" s="6">
        <f>ROUND(+Pharmacy!H178,0)</f>
        <v>51787</v>
      </c>
      <c r="H81" s="6">
        <f>ROUND(+Pharmacy!V178,0)</f>
        <v>1070</v>
      </c>
      <c r="I81" s="7">
        <f t="shared" si="4"/>
        <v>48.4</v>
      </c>
      <c r="J81" s="7"/>
      <c r="K81" s="8">
        <f t="shared" si="5"/>
        <v>0.1565</v>
      </c>
    </row>
    <row r="82" spans="2:11" x14ac:dyDescent="0.2">
      <c r="B82">
        <f>+Pharmacy!A77</f>
        <v>175</v>
      </c>
      <c r="C82" t="str">
        <f>+Pharmacy!B77</f>
        <v>MARY BRIDGE CHILDRENS HEALTH CENTER</v>
      </c>
      <c r="D82" s="6">
        <f>ROUND(+Pharmacy!H77,0)</f>
        <v>0</v>
      </c>
      <c r="E82" s="6">
        <f>ROUND(+Pharmacy!V77,0)</f>
        <v>9620</v>
      </c>
      <c r="F82" s="7" t="str">
        <f t="shared" si="3"/>
        <v/>
      </c>
      <c r="G82" s="6">
        <f>ROUND(+Pharmacy!H179,0)</f>
        <v>60531</v>
      </c>
      <c r="H82" s="6">
        <f>ROUND(+Pharmacy!V179,0)</f>
        <v>10786</v>
      </c>
      <c r="I82" s="7">
        <f t="shared" si="4"/>
        <v>5.61</v>
      </c>
      <c r="J82" s="7"/>
      <c r="K82" s="8" t="str">
        <f t="shared" si="5"/>
        <v/>
      </c>
    </row>
    <row r="83" spans="2:11" x14ac:dyDescent="0.2">
      <c r="B83">
        <f>+Pharmacy!A78</f>
        <v>176</v>
      </c>
      <c r="C83" t="str">
        <f>+Pharmacy!B78</f>
        <v>TACOMA GENERAL/ALLENMORE HOSPITAL</v>
      </c>
      <c r="D83" s="6">
        <f>ROUND(+Pharmacy!H78,0)</f>
        <v>3144931</v>
      </c>
      <c r="E83" s="6">
        <f>ROUND(+Pharmacy!V78,0)</f>
        <v>48651</v>
      </c>
      <c r="F83" s="7">
        <f t="shared" si="3"/>
        <v>64.64</v>
      </c>
      <c r="G83" s="6">
        <f>ROUND(+Pharmacy!H180,0)</f>
        <v>3076459</v>
      </c>
      <c r="H83" s="6">
        <f>ROUND(+Pharmacy!V180,0)</f>
        <v>41823</v>
      </c>
      <c r="I83" s="7">
        <f t="shared" si="4"/>
        <v>73.56</v>
      </c>
      <c r="J83" s="7"/>
      <c r="K83" s="8">
        <f t="shared" si="5"/>
        <v>0.13800000000000001</v>
      </c>
    </row>
    <row r="84" spans="2:11" x14ac:dyDescent="0.2">
      <c r="B84">
        <f>+Pharmacy!A79</f>
        <v>180</v>
      </c>
      <c r="C84" t="str">
        <f>+Pharmacy!B79</f>
        <v>VALLEY HOSPITAL</v>
      </c>
      <c r="D84" s="6">
        <f>ROUND(+Pharmacy!H79,0)</f>
        <v>318173</v>
      </c>
      <c r="E84" s="6">
        <f>ROUND(+Pharmacy!V79,0)</f>
        <v>10946</v>
      </c>
      <c r="F84" s="7">
        <f t="shared" si="3"/>
        <v>29.07</v>
      </c>
      <c r="G84" s="6">
        <f>ROUND(+Pharmacy!H181,0)</f>
        <v>349660</v>
      </c>
      <c r="H84" s="6">
        <f>ROUND(+Pharmacy!V181,0)</f>
        <v>11479</v>
      </c>
      <c r="I84" s="7">
        <f t="shared" si="4"/>
        <v>30.46</v>
      </c>
      <c r="J84" s="7"/>
      <c r="K84" s="8">
        <f t="shared" si="5"/>
        <v>4.7800000000000002E-2</v>
      </c>
    </row>
    <row r="85" spans="2:11" x14ac:dyDescent="0.2">
      <c r="B85">
        <f>+Pharmacy!A80</f>
        <v>183</v>
      </c>
      <c r="C85" t="str">
        <f>+Pharmacy!B80</f>
        <v>MULTICARE AUBURN MEDICAL CENTER</v>
      </c>
      <c r="D85" s="6">
        <f>ROUND(+Pharmacy!H80,0)</f>
        <v>337066</v>
      </c>
      <c r="E85" s="6">
        <f>ROUND(+Pharmacy!V80,0)</f>
        <v>11784</v>
      </c>
      <c r="F85" s="7">
        <f t="shared" si="3"/>
        <v>28.6</v>
      </c>
      <c r="G85" s="6">
        <f>ROUND(+Pharmacy!H182,0)</f>
        <v>475037</v>
      </c>
      <c r="H85" s="6">
        <f>ROUND(+Pharmacy!V182,0)</f>
        <v>10417</v>
      </c>
      <c r="I85" s="7">
        <f t="shared" si="4"/>
        <v>45.6</v>
      </c>
      <c r="J85" s="7"/>
      <c r="K85" s="8">
        <f t="shared" si="5"/>
        <v>0.59440000000000004</v>
      </c>
    </row>
    <row r="86" spans="2:11" x14ac:dyDescent="0.2">
      <c r="B86">
        <f>+Pharmacy!A81</f>
        <v>186</v>
      </c>
      <c r="C86" t="str">
        <f>+Pharmacy!B81</f>
        <v>SUMMIT PACIFIC MEDICAL CENTER</v>
      </c>
      <c r="D86" s="6">
        <f>ROUND(+Pharmacy!H81,0)</f>
        <v>0</v>
      </c>
      <c r="E86" s="6">
        <f>ROUND(+Pharmacy!V81,0)</f>
        <v>1238</v>
      </c>
      <c r="F86" s="7" t="str">
        <f t="shared" si="3"/>
        <v/>
      </c>
      <c r="G86" s="6">
        <f>ROUND(+Pharmacy!H183,0)</f>
        <v>1773</v>
      </c>
      <c r="H86" s="6">
        <f>ROUND(+Pharmacy!V183,0)</f>
        <v>1042</v>
      </c>
      <c r="I86" s="7">
        <f t="shared" si="4"/>
        <v>1.7</v>
      </c>
      <c r="J86" s="7"/>
      <c r="K86" s="8" t="str">
        <f t="shared" si="5"/>
        <v/>
      </c>
    </row>
    <row r="87" spans="2:11" x14ac:dyDescent="0.2">
      <c r="B87">
        <f>+Pharmacy!A82</f>
        <v>191</v>
      </c>
      <c r="C87" t="str">
        <f>+Pharmacy!B82</f>
        <v>PROVIDENCE CENTRALIA HOSPITAL</v>
      </c>
      <c r="D87" s="6">
        <f>ROUND(+Pharmacy!H82,0)</f>
        <v>704712</v>
      </c>
      <c r="E87" s="6">
        <f>ROUND(+Pharmacy!V82,0)</f>
        <v>12024</v>
      </c>
      <c r="F87" s="7">
        <f t="shared" si="3"/>
        <v>58.61</v>
      </c>
      <c r="G87" s="6">
        <f>ROUND(+Pharmacy!H184,0)</f>
        <v>698757</v>
      </c>
      <c r="H87" s="6">
        <f>ROUND(+Pharmacy!V184,0)</f>
        <v>12339</v>
      </c>
      <c r="I87" s="7">
        <f t="shared" si="4"/>
        <v>56.63</v>
      </c>
      <c r="J87" s="7"/>
      <c r="K87" s="8">
        <f t="shared" si="5"/>
        <v>-3.3799999999999997E-2</v>
      </c>
    </row>
    <row r="88" spans="2:11" x14ac:dyDescent="0.2">
      <c r="B88">
        <f>+Pharmacy!A83</f>
        <v>193</v>
      </c>
      <c r="C88" t="str">
        <f>+Pharmacy!B83</f>
        <v>PROVIDENCE MOUNT CARMEL HOSPITAL</v>
      </c>
      <c r="D88" s="6">
        <f>ROUND(+Pharmacy!H83,0)</f>
        <v>290578</v>
      </c>
      <c r="E88" s="6">
        <f>ROUND(+Pharmacy!V83,0)</f>
        <v>3409</v>
      </c>
      <c r="F88" s="7">
        <f t="shared" si="3"/>
        <v>85.24</v>
      </c>
      <c r="G88" s="6">
        <f>ROUND(+Pharmacy!H185,0)</f>
        <v>270040</v>
      </c>
      <c r="H88" s="6">
        <f>ROUND(+Pharmacy!V185,0)</f>
        <v>3543</v>
      </c>
      <c r="I88" s="7">
        <f t="shared" si="4"/>
        <v>76.22</v>
      </c>
      <c r="J88" s="7"/>
      <c r="K88" s="8">
        <f t="shared" si="5"/>
        <v>-0.10580000000000001</v>
      </c>
    </row>
    <row r="89" spans="2:11" x14ac:dyDescent="0.2">
      <c r="B89">
        <f>+Pharmacy!A84</f>
        <v>194</v>
      </c>
      <c r="C89" t="str">
        <f>+Pharmacy!B84</f>
        <v>PROVIDENCE ST JOSEPHS HOSPITAL</v>
      </c>
      <c r="D89" s="6">
        <f>ROUND(+Pharmacy!H84,0)</f>
        <v>120768</v>
      </c>
      <c r="E89" s="6">
        <f>ROUND(+Pharmacy!V84,0)</f>
        <v>1183</v>
      </c>
      <c r="F89" s="7">
        <f t="shared" si="3"/>
        <v>102.09</v>
      </c>
      <c r="G89" s="6">
        <f>ROUND(+Pharmacy!H186,0)</f>
        <v>102932</v>
      </c>
      <c r="H89" s="6">
        <f>ROUND(+Pharmacy!V186,0)</f>
        <v>1316</v>
      </c>
      <c r="I89" s="7">
        <f t="shared" si="4"/>
        <v>78.22</v>
      </c>
      <c r="J89" s="7"/>
      <c r="K89" s="8">
        <f t="shared" si="5"/>
        <v>-0.23380000000000001</v>
      </c>
    </row>
    <row r="90" spans="2:11" x14ac:dyDescent="0.2">
      <c r="B90">
        <f>+Pharmacy!A85</f>
        <v>195</v>
      </c>
      <c r="C90" t="str">
        <f>+Pharmacy!B85</f>
        <v>SNOQUALMIE VALLEY HOSPITAL</v>
      </c>
      <c r="D90" s="6">
        <f>ROUND(+Pharmacy!H85,0)</f>
        <v>54580</v>
      </c>
      <c r="E90" s="6">
        <f>ROUND(+Pharmacy!V85,0)</f>
        <v>2523</v>
      </c>
      <c r="F90" s="7">
        <f t="shared" si="3"/>
        <v>21.63</v>
      </c>
      <c r="G90" s="6">
        <f>ROUND(+Pharmacy!H187,0)</f>
        <v>63193</v>
      </c>
      <c r="H90" s="6">
        <f>ROUND(+Pharmacy!V187,0)</f>
        <v>1874</v>
      </c>
      <c r="I90" s="7">
        <f t="shared" si="4"/>
        <v>33.72</v>
      </c>
      <c r="J90" s="7"/>
      <c r="K90" s="8">
        <f t="shared" si="5"/>
        <v>0.55889999999999995</v>
      </c>
    </row>
    <row r="91" spans="2:11" x14ac:dyDescent="0.2">
      <c r="B91">
        <f>+Pharmacy!A86</f>
        <v>197</v>
      </c>
      <c r="C91" t="str">
        <f>+Pharmacy!B86</f>
        <v>CAPITAL MEDICAL CENTER</v>
      </c>
      <c r="D91" s="6">
        <f>ROUND(+Pharmacy!H86,0)</f>
        <v>83085</v>
      </c>
      <c r="E91" s="6">
        <f>ROUND(+Pharmacy!V86,0)</f>
        <v>10176</v>
      </c>
      <c r="F91" s="7">
        <f t="shared" si="3"/>
        <v>8.16</v>
      </c>
      <c r="G91" s="6">
        <f>ROUND(+Pharmacy!H188,0)</f>
        <v>85361</v>
      </c>
      <c r="H91" s="6">
        <f>ROUND(+Pharmacy!V188,0)</f>
        <v>10620</v>
      </c>
      <c r="I91" s="7">
        <f t="shared" si="4"/>
        <v>8.0399999999999991</v>
      </c>
      <c r="J91" s="7"/>
      <c r="K91" s="8">
        <f t="shared" si="5"/>
        <v>-1.47E-2</v>
      </c>
    </row>
    <row r="92" spans="2:11" x14ac:dyDescent="0.2">
      <c r="B92">
        <f>+Pharmacy!A87</f>
        <v>198</v>
      </c>
      <c r="C92" t="str">
        <f>+Pharmacy!B87</f>
        <v>SUNNYSIDE COMMUNITY HOSPITAL</v>
      </c>
      <c r="D92" s="6">
        <f>ROUND(+Pharmacy!H87,0)</f>
        <v>83301</v>
      </c>
      <c r="E92" s="6">
        <f>ROUND(+Pharmacy!V87,0)</f>
        <v>3877</v>
      </c>
      <c r="F92" s="7">
        <f t="shared" si="3"/>
        <v>21.49</v>
      </c>
      <c r="G92" s="6">
        <f>ROUND(+Pharmacy!H189,0)</f>
        <v>0</v>
      </c>
      <c r="H92" s="6">
        <f>ROUND(+Pharmacy!V189,0)</f>
        <v>0</v>
      </c>
      <c r="I92" s="7" t="str">
        <f t="shared" si="4"/>
        <v/>
      </c>
      <c r="J92" s="7"/>
      <c r="K92" s="8" t="str">
        <f t="shared" si="5"/>
        <v/>
      </c>
    </row>
    <row r="93" spans="2:11" x14ac:dyDescent="0.2">
      <c r="B93">
        <f>+Pharmacy!A88</f>
        <v>199</v>
      </c>
      <c r="C93" t="str">
        <f>+Pharmacy!B88</f>
        <v>TOPPENISH COMMUNITY HOSPITAL</v>
      </c>
      <c r="D93" s="6">
        <f>ROUND(+Pharmacy!H88,0)</f>
        <v>84202</v>
      </c>
      <c r="E93" s="6">
        <f>ROUND(+Pharmacy!V88,0)</f>
        <v>2956</v>
      </c>
      <c r="F93" s="7">
        <f t="shared" si="3"/>
        <v>28.49</v>
      </c>
      <c r="G93" s="6">
        <f>ROUND(+Pharmacy!H190,0)</f>
        <v>83573</v>
      </c>
      <c r="H93" s="6">
        <f>ROUND(+Pharmacy!V190,0)</f>
        <v>2554</v>
      </c>
      <c r="I93" s="7">
        <f t="shared" si="4"/>
        <v>32.72</v>
      </c>
      <c r="J93" s="7"/>
      <c r="K93" s="8">
        <f t="shared" si="5"/>
        <v>0.14849999999999999</v>
      </c>
    </row>
    <row r="94" spans="2:11" x14ac:dyDescent="0.2">
      <c r="B94">
        <f>+Pharmacy!A89</f>
        <v>201</v>
      </c>
      <c r="C94" t="str">
        <f>+Pharmacy!B89</f>
        <v>ST FRANCIS COMMUNITY HOSPITAL</v>
      </c>
      <c r="D94" s="6">
        <f>ROUND(+Pharmacy!H89,0)</f>
        <v>585900</v>
      </c>
      <c r="E94" s="6">
        <f>ROUND(+Pharmacy!V89,0)</f>
        <v>16708</v>
      </c>
      <c r="F94" s="7">
        <f t="shared" si="3"/>
        <v>35.07</v>
      </c>
      <c r="G94" s="6">
        <f>ROUND(+Pharmacy!H191,0)</f>
        <v>626529</v>
      </c>
      <c r="H94" s="6">
        <f>ROUND(+Pharmacy!V191,0)</f>
        <v>15975</v>
      </c>
      <c r="I94" s="7">
        <f t="shared" si="4"/>
        <v>39.22</v>
      </c>
      <c r="J94" s="7"/>
      <c r="K94" s="8">
        <f t="shared" si="5"/>
        <v>0.1183</v>
      </c>
    </row>
    <row r="95" spans="2:11" x14ac:dyDescent="0.2">
      <c r="B95">
        <f>+Pharmacy!A90</f>
        <v>202</v>
      </c>
      <c r="C95" t="str">
        <f>+Pharmacy!B90</f>
        <v>REGIONAL HOSPITAL</v>
      </c>
      <c r="D95" s="6">
        <f>ROUND(+Pharmacy!H90,0)</f>
        <v>0</v>
      </c>
      <c r="E95" s="6">
        <f>ROUND(+Pharmacy!V90,0)</f>
        <v>694</v>
      </c>
      <c r="F95" s="7" t="str">
        <f t="shared" si="3"/>
        <v/>
      </c>
      <c r="G95" s="6">
        <f>ROUND(+Pharmacy!H192,0)</f>
        <v>0</v>
      </c>
      <c r="H95" s="6">
        <f>ROUND(+Pharmacy!V192,0)</f>
        <v>707</v>
      </c>
      <c r="I95" s="7" t="str">
        <f t="shared" si="4"/>
        <v/>
      </c>
      <c r="J95" s="7"/>
      <c r="K95" s="8" t="str">
        <f t="shared" si="5"/>
        <v/>
      </c>
    </row>
    <row r="96" spans="2:11" x14ac:dyDescent="0.2">
      <c r="B96">
        <f>+Pharmacy!A91</f>
        <v>204</v>
      </c>
      <c r="C96" t="str">
        <f>+Pharmacy!B91</f>
        <v>SEATTLE CANCER CARE ALLIANCE</v>
      </c>
      <c r="D96" s="6">
        <f>ROUND(+Pharmacy!H91,0)</f>
        <v>286610</v>
      </c>
      <c r="E96" s="6">
        <f>ROUND(+Pharmacy!V91,0)</f>
        <v>14038</v>
      </c>
      <c r="F96" s="7">
        <f t="shared" si="3"/>
        <v>20.420000000000002</v>
      </c>
      <c r="G96" s="6">
        <f>ROUND(+Pharmacy!H193,0)</f>
        <v>340374</v>
      </c>
      <c r="H96" s="6">
        <f>ROUND(+Pharmacy!V193,0)</f>
        <v>13817</v>
      </c>
      <c r="I96" s="7">
        <f t="shared" si="4"/>
        <v>24.63</v>
      </c>
      <c r="J96" s="7"/>
      <c r="K96" s="8">
        <f t="shared" si="5"/>
        <v>0.20619999999999999</v>
      </c>
    </row>
    <row r="97" spans="2:11" x14ac:dyDescent="0.2">
      <c r="B97">
        <f>+Pharmacy!A92</f>
        <v>205</v>
      </c>
      <c r="C97" t="str">
        <f>+Pharmacy!B92</f>
        <v>WENATCHEE VALLEY HOSPITAL</v>
      </c>
      <c r="D97" s="6">
        <f>ROUND(+Pharmacy!H92,0)</f>
        <v>0</v>
      </c>
      <c r="E97" s="6">
        <f>ROUND(+Pharmacy!V92,0)</f>
        <v>0</v>
      </c>
      <c r="F97" s="7" t="str">
        <f t="shared" si="3"/>
        <v/>
      </c>
      <c r="G97" s="6">
        <f>ROUND(+Pharmacy!H194,0)</f>
        <v>143256</v>
      </c>
      <c r="H97" s="6">
        <f>ROUND(+Pharmacy!V194,0)</f>
        <v>12549</v>
      </c>
      <c r="I97" s="7">
        <f t="shared" si="4"/>
        <v>11.42</v>
      </c>
      <c r="J97" s="7"/>
      <c r="K97" s="8" t="str">
        <f t="shared" si="5"/>
        <v/>
      </c>
    </row>
    <row r="98" spans="2:11" x14ac:dyDescent="0.2">
      <c r="B98">
        <f>+Pharmacy!A93</f>
        <v>206</v>
      </c>
      <c r="C98" t="str">
        <f>+Pharmacy!B93</f>
        <v>PEACEHEALTH UNITED GENERAL MEDICAL CENTER</v>
      </c>
      <c r="D98" s="6">
        <f>ROUND(+Pharmacy!H93,0)</f>
        <v>162625</v>
      </c>
      <c r="E98" s="6">
        <f>ROUND(+Pharmacy!V93,0)</f>
        <v>3520</v>
      </c>
      <c r="F98" s="7">
        <f t="shared" si="3"/>
        <v>46.2</v>
      </c>
      <c r="G98" s="6">
        <f>ROUND(+Pharmacy!H195,0)</f>
        <v>188511</v>
      </c>
      <c r="H98" s="6">
        <f>ROUND(+Pharmacy!V195,0)</f>
        <v>3615</v>
      </c>
      <c r="I98" s="7">
        <f t="shared" si="4"/>
        <v>52.15</v>
      </c>
      <c r="J98" s="7"/>
      <c r="K98" s="8">
        <f t="shared" si="5"/>
        <v>0.1288</v>
      </c>
    </row>
    <row r="99" spans="2:11" x14ac:dyDescent="0.2">
      <c r="B99">
        <f>+Pharmacy!A94</f>
        <v>207</v>
      </c>
      <c r="C99" t="str">
        <f>+Pharmacy!B94</f>
        <v>SKAGIT VALLEY HOSPITAL</v>
      </c>
      <c r="D99" s="6">
        <f>ROUND(+Pharmacy!H94,0)</f>
        <v>731282</v>
      </c>
      <c r="E99" s="6">
        <f>ROUND(+Pharmacy!V94,0)</f>
        <v>21062</v>
      </c>
      <c r="F99" s="7">
        <f t="shared" si="3"/>
        <v>34.72</v>
      </c>
      <c r="G99" s="6">
        <f>ROUND(+Pharmacy!H196,0)</f>
        <v>747255</v>
      </c>
      <c r="H99" s="6">
        <f>ROUND(+Pharmacy!V196,0)</f>
        <v>20806</v>
      </c>
      <c r="I99" s="7">
        <f t="shared" si="4"/>
        <v>35.92</v>
      </c>
      <c r="J99" s="7"/>
      <c r="K99" s="8">
        <f t="shared" si="5"/>
        <v>3.4599999999999999E-2</v>
      </c>
    </row>
    <row r="100" spans="2:11" x14ac:dyDescent="0.2">
      <c r="B100">
        <f>+Pharmacy!A95</f>
        <v>208</v>
      </c>
      <c r="C100" t="str">
        <f>+Pharmacy!B95</f>
        <v>LEGACY SALMON CREEK HOSPITAL</v>
      </c>
      <c r="D100" s="6">
        <f>ROUND(+Pharmacy!H95,0)</f>
        <v>634477</v>
      </c>
      <c r="E100" s="6">
        <f>ROUND(+Pharmacy!V95,0)</f>
        <v>18153</v>
      </c>
      <c r="F100" s="7">
        <f t="shared" si="3"/>
        <v>34.950000000000003</v>
      </c>
      <c r="G100" s="6">
        <f>ROUND(+Pharmacy!H197,0)</f>
        <v>686245</v>
      </c>
      <c r="H100" s="6">
        <f>ROUND(+Pharmacy!V197,0)</f>
        <v>18334</v>
      </c>
      <c r="I100" s="7">
        <f t="shared" si="4"/>
        <v>37.43</v>
      </c>
      <c r="J100" s="7"/>
      <c r="K100" s="8">
        <f t="shared" si="5"/>
        <v>7.0999999999999994E-2</v>
      </c>
    </row>
    <row r="101" spans="2:11" x14ac:dyDescent="0.2">
      <c r="B101">
        <f>+Pharmacy!A96</f>
        <v>209</v>
      </c>
      <c r="C101" t="str">
        <f>+Pharmacy!B96</f>
        <v>ST ANTHONY HOSPITAL</v>
      </c>
      <c r="D101" s="6">
        <f>ROUND(+Pharmacy!H96,0)</f>
        <v>327932</v>
      </c>
      <c r="E101" s="6">
        <f>ROUND(+Pharmacy!V96,0)</f>
        <v>9478</v>
      </c>
      <c r="F101" s="7">
        <f t="shared" si="3"/>
        <v>34.6</v>
      </c>
      <c r="G101" s="6">
        <f>ROUND(+Pharmacy!H198,0)</f>
        <v>404371</v>
      </c>
      <c r="H101" s="6">
        <f>ROUND(+Pharmacy!V198,0)</f>
        <v>9231</v>
      </c>
      <c r="I101" s="7">
        <f t="shared" si="4"/>
        <v>43.81</v>
      </c>
      <c r="J101" s="7"/>
      <c r="K101" s="8">
        <f t="shared" si="5"/>
        <v>0.26619999999999999</v>
      </c>
    </row>
    <row r="102" spans="2:11" x14ac:dyDescent="0.2">
      <c r="B102">
        <f>+Pharmacy!A97</f>
        <v>210</v>
      </c>
      <c r="C102" t="str">
        <f>+Pharmacy!B97</f>
        <v>SWEDISH MEDICAL CENTER - ISSAQUAH CAMPUS</v>
      </c>
      <c r="D102" s="6">
        <f>ROUND(+Pharmacy!H97,0)</f>
        <v>6308</v>
      </c>
      <c r="E102" s="6">
        <f>ROUND(+Pharmacy!V97,0)</f>
        <v>10561</v>
      </c>
      <c r="F102" s="7">
        <f t="shared" si="3"/>
        <v>0.6</v>
      </c>
      <c r="G102" s="6">
        <f>ROUND(+Pharmacy!H199,0)</f>
        <v>412698</v>
      </c>
      <c r="H102" s="6">
        <f>ROUND(+Pharmacy!V199,0)</f>
        <v>12277</v>
      </c>
      <c r="I102" s="7">
        <f t="shared" si="4"/>
        <v>33.619999999999997</v>
      </c>
      <c r="J102" s="7"/>
      <c r="K102" s="8">
        <f t="shared" si="5"/>
        <v>55.033299999999997</v>
      </c>
    </row>
    <row r="103" spans="2:11" x14ac:dyDescent="0.2">
      <c r="B103">
        <f>+Pharmacy!A98</f>
        <v>211</v>
      </c>
      <c r="C103" t="str">
        <f>+Pharmacy!B98</f>
        <v>PEACEHEALTH PEACE ISLAND MEDICAL CENTER</v>
      </c>
      <c r="D103" s="6">
        <f>ROUND(+Pharmacy!H98,0)</f>
        <v>0</v>
      </c>
      <c r="E103" s="6">
        <f>ROUND(+Pharmacy!V98,0)</f>
        <v>0</v>
      </c>
      <c r="F103" s="7" t="str">
        <f t="shared" si="3"/>
        <v/>
      </c>
      <c r="G103" s="6">
        <f>ROUND(+Pharmacy!H200,0)</f>
        <v>21887</v>
      </c>
      <c r="H103" s="6">
        <f>ROUND(+Pharmacy!V200,0)</f>
        <v>433</v>
      </c>
      <c r="I103" s="7">
        <f t="shared" si="4"/>
        <v>50.55</v>
      </c>
      <c r="J103" s="7"/>
      <c r="K103" s="8" t="str">
        <f t="shared" si="5"/>
        <v/>
      </c>
    </row>
    <row r="104" spans="2:11" x14ac:dyDescent="0.2">
      <c r="B104">
        <f>+Pharmacy!A99</f>
        <v>904</v>
      </c>
      <c r="C104" t="str">
        <f>+Pharmacy!B99</f>
        <v>BHC FAIRFAX HOSPITAL</v>
      </c>
      <c r="D104" s="6">
        <f>ROUND(+Pharmacy!H99,0)</f>
        <v>35994</v>
      </c>
      <c r="E104" s="6">
        <f>ROUND(+Pharmacy!V99,0)</f>
        <v>2399</v>
      </c>
      <c r="F104" s="7">
        <f t="shared" si="3"/>
        <v>15</v>
      </c>
      <c r="G104" s="6">
        <f>ROUND(+Pharmacy!H201,0)</f>
        <v>47876</v>
      </c>
      <c r="H104" s="6">
        <f>ROUND(+Pharmacy!V201,0)</f>
        <v>2354</v>
      </c>
      <c r="I104" s="7">
        <f t="shared" si="4"/>
        <v>20.34</v>
      </c>
      <c r="J104" s="7"/>
      <c r="K104" s="8">
        <f t="shared" si="5"/>
        <v>0.35599999999999998</v>
      </c>
    </row>
    <row r="105" spans="2:11" x14ac:dyDescent="0.2">
      <c r="B105">
        <f>+Pharmacy!A100</f>
        <v>915</v>
      </c>
      <c r="C105" t="str">
        <f>+Pharmacy!B100</f>
        <v>LOURDES COUNSELING CENTER</v>
      </c>
      <c r="D105" s="6">
        <f>ROUND(+Pharmacy!H100,0)</f>
        <v>0</v>
      </c>
      <c r="E105" s="6">
        <f>ROUND(+Pharmacy!V100,0)</f>
        <v>846</v>
      </c>
      <c r="F105" s="7" t="str">
        <f t="shared" si="3"/>
        <v/>
      </c>
      <c r="G105" s="6">
        <f>ROUND(+Pharmacy!H202,0)</f>
        <v>0</v>
      </c>
      <c r="H105" s="6">
        <f>ROUND(+Pharmacy!V202,0)</f>
        <v>744</v>
      </c>
      <c r="I105" s="7" t="str">
        <f t="shared" si="4"/>
        <v/>
      </c>
      <c r="J105" s="7"/>
      <c r="K105" s="8" t="str">
        <f t="shared" si="5"/>
        <v/>
      </c>
    </row>
    <row r="106" spans="2:11" x14ac:dyDescent="0.2">
      <c r="B106">
        <f>+Pharmacy!A101</f>
        <v>919</v>
      </c>
      <c r="C106" t="str">
        <f>+Pharmacy!B101</f>
        <v>NAVOS</v>
      </c>
      <c r="D106" s="6">
        <f>ROUND(+Pharmacy!H101,0)</f>
        <v>8554</v>
      </c>
      <c r="E106" s="6">
        <f>ROUND(+Pharmacy!V101,0)</f>
        <v>962</v>
      </c>
      <c r="F106" s="7">
        <f t="shared" si="3"/>
        <v>8.89</v>
      </c>
      <c r="G106" s="6">
        <f>ROUND(+Pharmacy!H203,0)</f>
        <v>8399</v>
      </c>
      <c r="H106" s="6">
        <f>ROUND(+Pharmacy!V203,0)</f>
        <v>1090</v>
      </c>
      <c r="I106" s="7">
        <f t="shared" si="4"/>
        <v>7.71</v>
      </c>
      <c r="J106" s="7"/>
      <c r="K106" s="8">
        <f t="shared" si="5"/>
        <v>-0.13270000000000001</v>
      </c>
    </row>
    <row r="107" spans="2:11" x14ac:dyDescent="0.2">
      <c r="B107">
        <f>+Pharmacy!A102</f>
        <v>921</v>
      </c>
      <c r="C107" t="str">
        <f>+Pharmacy!B102</f>
        <v>Cascade Behavioral Health</v>
      </c>
      <c r="D107" s="6">
        <f>ROUND(+Pharmacy!H102,0)</f>
        <v>0</v>
      </c>
      <c r="E107" s="6">
        <f>ROUND(+Pharmacy!V102,0)</f>
        <v>0</v>
      </c>
      <c r="F107" s="7" t="str">
        <f t="shared" si="3"/>
        <v/>
      </c>
      <c r="G107" s="6">
        <f>ROUND(+Pharmacy!H204,0)</f>
        <v>0</v>
      </c>
      <c r="H107" s="6">
        <f>ROUND(+Pharmacy!V204,0)</f>
        <v>93</v>
      </c>
      <c r="I107" s="7" t="str">
        <f t="shared" si="4"/>
        <v/>
      </c>
      <c r="J107" s="7"/>
      <c r="K107" s="8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7"/>
  <sheetViews>
    <sheetView zoomScale="75" workbookViewId="0">
      <selection activeCell="A10" sqref="A10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9.88671875" bestFit="1" customWidth="1"/>
    <col min="5" max="6" width="6.88671875" bestFit="1" customWidth="1"/>
    <col min="7" max="7" width="9.88671875" bestFit="1" customWidth="1"/>
    <col min="8" max="9" width="6.88671875" bestFit="1" customWidth="1"/>
    <col min="10" max="10" width="2.6640625" customWidth="1"/>
    <col min="11" max="11" width="8.109375" bestFit="1" customWidth="1"/>
  </cols>
  <sheetData>
    <row r="1" spans="1:11" x14ac:dyDescent="0.2">
      <c r="A1" s="3" t="s">
        <v>15</v>
      </c>
      <c r="B1" s="4"/>
      <c r="C1" s="4"/>
      <c r="D1" s="4"/>
      <c r="E1" s="4"/>
      <c r="F1" s="4"/>
      <c r="G1" s="4"/>
      <c r="H1" s="4"/>
      <c r="I1" s="4"/>
      <c r="J1" s="4"/>
    </row>
    <row r="2" spans="1:11" x14ac:dyDescent="0.2">
      <c r="A2" s="4"/>
      <c r="B2" s="4"/>
      <c r="C2" s="4"/>
      <c r="D2" s="4"/>
      <c r="E2" s="4"/>
      <c r="F2" s="3"/>
      <c r="G2" s="4"/>
      <c r="H2" s="4"/>
      <c r="I2" s="4"/>
      <c r="J2" s="4"/>
      <c r="K2" s="2" t="s">
        <v>42</v>
      </c>
    </row>
    <row r="3" spans="1:11" x14ac:dyDescent="0.2">
      <c r="A3" s="4"/>
      <c r="B3" s="4"/>
      <c r="C3" s="4"/>
      <c r="D3" s="4"/>
      <c r="E3" s="4"/>
      <c r="F3" s="3"/>
      <c r="G3" s="4"/>
      <c r="H3" s="4"/>
      <c r="I3" s="4"/>
      <c r="J3" s="4"/>
      <c r="K3">
        <v>288</v>
      </c>
    </row>
    <row r="4" spans="1:11" x14ac:dyDescent="0.2">
      <c r="A4" s="3" t="s">
        <v>43</v>
      </c>
      <c r="B4" s="4"/>
      <c r="C4" s="4"/>
      <c r="D4" s="5"/>
      <c r="E4" s="4"/>
      <c r="F4" s="4"/>
      <c r="G4" s="4"/>
      <c r="H4" s="4"/>
      <c r="I4" s="4"/>
      <c r="J4" s="4"/>
    </row>
    <row r="5" spans="1:11" x14ac:dyDescent="0.2">
      <c r="A5" s="3" t="s">
        <v>16</v>
      </c>
      <c r="B5" s="4"/>
      <c r="C5" s="4"/>
      <c r="D5" s="4"/>
      <c r="E5" s="4"/>
      <c r="F5" s="4"/>
      <c r="G5" s="4"/>
      <c r="H5" s="4"/>
      <c r="I5" s="4"/>
      <c r="J5" s="4"/>
    </row>
    <row r="7" spans="1:11" x14ac:dyDescent="0.2">
      <c r="E7" s="21">
        <f>ROUND(+Pharmacy!D5,0)</f>
        <v>2012</v>
      </c>
      <c r="F7" s="2">
        <f>+E7</f>
        <v>2012</v>
      </c>
      <c r="G7" s="2"/>
      <c r="H7" s="1">
        <f>+F7+1</f>
        <v>2013</v>
      </c>
      <c r="I7" s="2">
        <f>+H7</f>
        <v>2013</v>
      </c>
    </row>
    <row r="8" spans="1:11" x14ac:dyDescent="0.2">
      <c r="A8" s="2"/>
      <c r="B8" s="2"/>
      <c r="C8" s="2"/>
      <c r="D8" s="1" t="s">
        <v>17</v>
      </c>
      <c r="F8" s="1" t="s">
        <v>2</v>
      </c>
      <c r="G8" s="1" t="s">
        <v>17</v>
      </c>
      <c r="I8" s="1" t="s">
        <v>2</v>
      </c>
      <c r="J8" s="1"/>
      <c r="K8" s="2" t="s">
        <v>72</v>
      </c>
    </row>
    <row r="9" spans="1:11" x14ac:dyDescent="0.2">
      <c r="A9" s="2"/>
      <c r="B9" s="2" t="s">
        <v>40</v>
      </c>
      <c r="C9" s="2" t="s">
        <v>41</v>
      </c>
      <c r="D9" s="1" t="s">
        <v>18</v>
      </c>
      <c r="E9" s="1" t="s">
        <v>4</v>
      </c>
      <c r="F9" s="1" t="s">
        <v>4</v>
      </c>
      <c r="G9" s="1" t="s">
        <v>18</v>
      </c>
      <c r="H9" s="1" t="s">
        <v>4</v>
      </c>
      <c r="I9" s="1" t="s">
        <v>4</v>
      </c>
      <c r="J9" s="1"/>
      <c r="K9" s="2" t="s">
        <v>73</v>
      </c>
    </row>
    <row r="10" spans="1:11" x14ac:dyDescent="0.2">
      <c r="B10">
        <f>+Pharmacy!A5</f>
        <v>1</v>
      </c>
      <c r="C10" t="str">
        <f>+Pharmacy!B5</f>
        <v>SWEDISH MEDICAL CENTER - FIRST HILL</v>
      </c>
      <c r="D10" s="6">
        <f>ROUND(+Pharmacy!I5,0)</f>
        <v>264542</v>
      </c>
      <c r="E10" s="6">
        <f>ROUND(+Pharmacy!V5,0)</f>
        <v>69385</v>
      </c>
      <c r="F10" s="7">
        <f>IF(D10=0,"",IF(E10=0,"",ROUND(D10/E10,2)))</f>
        <v>3.81</v>
      </c>
      <c r="G10" s="6">
        <f>ROUND(+Pharmacy!I107,0)</f>
        <v>227040</v>
      </c>
      <c r="H10" s="6">
        <f>ROUND(+Pharmacy!V107,0)</f>
        <v>67759</v>
      </c>
      <c r="I10" s="7">
        <f>IF(G10=0,"",IF(H10=0,"",ROUND(G10/H10,2)))</f>
        <v>3.35</v>
      </c>
      <c r="J10" s="7"/>
      <c r="K10" s="8">
        <f>IF(D10=0,"",IF(E10=0,"",IF(G10=0,"",IF(H10=0,"",ROUND(I10/F10-1,4)))))</f>
        <v>-0.1207</v>
      </c>
    </row>
    <row r="11" spans="1:11" x14ac:dyDescent="0.2">
      <c r="B11">
        <f>+Pharmacy!A6</f>
        <v>3</v>
      </c>
      <c r="C11" t="str">
        <f>+Pharmacy!B6</f>
        <v>SWEDISH MEDICAL CENTER - CHERRY HILL</v>
      </c>
      <c r="D11" s="6">
        <f>ROUND(+Pharmacy!I6,0)</f>
        <v>28451</v>
      </c>
      <c r="E11" s="6">
        <f>ROUND(+Pharmacy!V6,0)</f>
        <v>24129</v>
      </c>
      <c r="F11" s="7">
        <f t="shared" ref="F11:F74" si="0">IF(D11=0,"",IF(E11=0,"",ROUND(D11/E11,2)))</f>
        <v>1.18</v>
      </c>
      <c r="G11" s="6">
        <f>ROUND(+Pharmacy!I108,0)</f>
        <v>24389</v>
      </c>
      <c r="H11" s="6">
        <f>ROUND(+Pharmacy!V108,0)</f>
        <v>28415</v>
      </c>
      <c r="I11" s="7">
        <f t="shared" ref="I11:I74" si="1">IF(G11=0,"",IF(H11=0,"",ROUND(G11/H11,2)))</f>
        <v>0.86</v>
      </c>
      <c r="J11" s="7"/>
      <c r="K11" s="8">
        <f t="shared" ref="K11:K74" si="2">IF(D11=0,"",IF(E11=0,"",IF(G11=0,"",IF(H11=0,"",ROUND(I11/F11-1,4)))))</f>
        <v>-0.2712</v>
      </c>
    </row>
    <row r="12" spans="1:11" x14ac:dyDescent="0.2">
      <c r="B12">
        <f>+Pharmacy!A7</f>
        <v>8</v>
      </c>
      <c r="C12" t="str">
        <f>+Pharmacy!B7</f>
        <v>KLICKITAT VALLEY HEALTH</v>
      </c>
      <c r="D12" s="6">
        <f>ROUND(+Pharmacy!I7,0)</f>
        <v>0</v>
      </c>
      <c r="E12" s="6">
        <f>ROUND(+Pharmacy!V7,0)</f>
        <v>1777</v>
      </c>
      <c r="F12" s="7" t="str">
        <f t="shared" si="0"/>
        <v/>
      </c>
      <c r="G12" s="6">
        <f>ROUND(+Pharmacy!I109,0)</f>
        <v>0</v>
      </c>
      <c r="H12" s="6">
        <f>ROUND(+Pharmacy!V109,0)</f>
        <v>1281</v>
      </c>
      <c r="I12" s="7" t="str">
        <f t="shared" si="1"/>
        <v/>
      </c>
      <c r="J12" s="7"/>
      <c r="K12" s="8" t="str">
        <f t="shared" si="2"/>
        <v/>
      </c>
    </row>
    <row r="13" spans="1:11" x14ac:dyDescent="0.2">
      <c r="B13">
        <f>+Pharmacy!A8</f>
        <v>10</v>
      </c>
      <c r="C13" t="str">
        <f>+Pharmacy!B8</f>
        <v>VIRGINIA MASON MEDICAL CENTER</v>
      </c>
      <c r="D13" s="6">
        <f>ROUND(+Pharmacy!I8,0)</f>
        <v>74988</v>
      </c>
      <c r="E13" s="6">
        <f>ROUND(+Pharmacy!V8,0)</f>
        <v>72231</v>
      </c>
      <c r="F13" s="7">
        <f t="shared" si="0"/>
        <v>1.04</v>
      </c>
      <c r="G13" s="6">
        <f>ROUND(+Pharmacy!I110,0)</f>
        <v>55319</v>
      </c>
      <c r="H13" s="6">
        <f>ROUND(+Pharmacy!V110,0)</f>
        <v>70317</v>
      </c>
      <c r="I13" s="7">
        <f t="shared" si="1"/>
        <v>0.79</v>
      </c>
      <c r="J13" s="7"/>
      <c r="K13" s="8">
        <f t="shared" si="2"/>
        <v>-0.2404</v>
      </c>
    </row>
    <row r="14" spans="1:11" x14ac:dyDescent="0.2">
      <c r="B14">
        <f>+Pharmacy!A9</f>
        <v>14</v>
      </c>
      <c r="C14" t="str">
        <f>+Pharmacy!B9</f>
        <v>SEATTLE CHILDRENS HOSPITAL</v>
      </c>
      <c r="D14" s="6">
        <f>ROUND(+Pharmacy!I9,0)</f>
        <v>0</v>
      </c>
      <c r="E14" s="6">
        <f>ROUND(+Pharmacy!V9,0)</f>
        <v>30610</v>
      </c>
      <c r="F14" s="7" t="str">
        <f t="shared" si="0"/>
        <v/>
      </c>
      <c r="G14" s="6">
        <f>ROUND(+Pharmacy!I111,0)</f>
        <v>0</v>
      </c>
      <c r="H14" s="6">
        <f>ROUND(+Pharmacy!V111,0)</f>
        <v>31340</v>
      </c>
      <c r="I14" s="7" t="str">
        <f t="shared" si="1"/>
        <v/>
      </c>
      <c r="J14" s="7"/>
      <c r="K14" s="8" t="str">
        <f t="shared" si="2"/>
        <v/>
      </c>
    </row>
    <row r="15" spans="1:11" x14ac:dyDescent="0.2">
      <c r="B15">
        <f>+Pharmacy!A10</f>
        <v>20</v>
      </c>
      <c r="C15" t="str">
        <f>+Pharmacy!B10</f>
        <v>GROUP HEALTH CENTRAL HOSPITAL</v>
      </c>
      <c r="D15" s="6">
        <f>ROUND(+Pharmacy!I10,0)</f>
        <v>0</v>
      </c>
      <c r="E15" s="6">
        <f>ROUND(+Pharmacy!V10,0)</f>
        <v>1260</v>
      </c>
      <c r="F15" s="7" t="str">
        <f t="shared" si="0"/>
        <v/>
      </c>
      <c r="G15" s="6">
        <f>ROUND(+Pharmacy!I112,0)</f>
        <v>0</v>
      </c>
      <c r="H15" s="6">
        <f>ROUND(+Pharmacy!V112,0)</f>
        <v>1104</v>
      </c>
      <c r="I15" s="7" t="str">
        <f t="shared" si="1"/>
        <v/>
      </c>
      <c r="J15" s="7"/>
      <c r="K15" s="8" t="str">
        <f t="shared" si="2"/>
        <v/>
      </c>
    </row>
    <row r="16" spans="1:11" x14ac:dyDescent="0.2">
      <c r="B16">
        <f>+Pharmacy!A11</f>
        <v>21</v>
      </c>
      <c r="C16" t="str">
        <f>+Pharmacy!B11</f>
        <v>NEWPORT HOSPITAL AND HEALTH SERVICES</v>
      </c>
      <c r="D16" s="6">
        <f>ROUND(+Pharmacy!I11,0)</f>
        <v>126992</v>
      </c>
      <c r="E16" s="6">
        <f>ROUND(+Pharmacy!V11,0)</f>
        <v>1991</v>
      </c>
      <c r="F16" s="7">
        <f t="shared" si="0"/>
        <v>63.78</v>
      </c>
      <c r="G16" s="6">
        <f>ROUND(+Pharmacy!I113,0)</f>
        <v>142106</v>
      </c>
      <c r="H16" s="6">
        <f>ROUND(+Pharmacy!V113,0)</f>
        <v>1924</v>
      </c>
      <c r="I16" s="7">
        <f t="shared" si="1"/>
        <v>73.86</v>
      </c>
      <c r="J16" s="7"/>
      <c r="K16" s="8">
        <f t="shared" si="2"/>
        <v>0.158</v>
      </c>
    </row>
    <row r="17" spans="2:11" x14ac:dyDescent="0.2">
      <c r="B17">
        <f>+Pharmacy!A12</f>
        <v>22</v>
      </c>
      <c r="C17" t="str">
        <f>+Pharmacy!B12</f>
        <v>LOURDES MEDICAL CENTER</v>
      </c>
      <c r="D17" s="6">
        <f>ROUND(+Pharmacy!I12,0)</f>
        <v>0</v>
      </c>
      <c r="E17" s="6">
        <f>ROUND(+Pharmacy!V12,0)</f>
        <v>5695</v>
      </c>
      <c r="F17" s="7" t="str">
        <f t="shared" si="0"/>
        <v/>
      </c>
      <c r="G17" s="6">
        <f>ROUND(+Pharmacy!I114,0)</f>
        <v>0</v>
      </c>
      <c r="H17" s="6">
        <f>ROUND(+Pharmacy!V114,0)</f>
        <v>7861</v>
      </c>
      <c r="I17" s="7" t="str">
        <f t="shared" si="1"/>
        <v/>
      </c>
      <c r="J17" s="7"/>
      <c r="K17" s="8" t="str">
        <f t="shared" si="2"/>
        <v/>
      </c>
    </row>
    <row r="18" spans="2:11" x14ac:dyDescent="0.2">
      <c r="B18">
        <f>+Pharmacy!A13</f>
        <v>23</v>
      </c>
      <c r="C18" t="str">
        <f>+Pharmacy!B13</f>
        <v>THREE RIVERS HOSPITAL</v>
      </c>
      <c r="D18" s="6">
        <f>ROUND(+Pharmacy!I13,0)</f>
        <v>0</v>
      </c>
      <c r="E18" s="6">
        <f>ROUND(+Pharmacy!V13,0)</f>
        <v>875</v>
      </c>
      <c r="F18" s="7" t="str">
        <f t="shared" si="0"/>
        <v/>
      </c>
      <c r="G18" s="6">
        <f>ROUND(+Pharmacy!I115,0)</f>
        <v>0</v>
      </c>
      <c r="H18" s="6">
        <f>ROUND(+Pharmacy!V115,0)</f>
        <v>943</v>
      </c>
      <c r="I18" s="7" t="str">
        <f t="shared" si="1"/>
        <v/>
      </c>
      <c r="J18" s="7"/>
      <c r="K18" s="8" t="str">
        <f t="shared" si="2"/>
        <v/>
      </c>
    </row>
    <row r="19" spans="2:11" x14ac:dyDescent="0.2">
      <c r="B19">
        <f>+Pharmacy!A14</f>
        <v>26</v>
      </c>
      <c r="C19" t="str">
        <f>+Pharmacy!B14</f>
        <v>PEACEHEALTH ST JOHN MEDICAL CENTER</v>
      </c>
      <c r="D19" s="6">
        <f>ROUND(+Pharmacy!I14,0)</f>
        <v>0</v>
      </c>
      <c r="E19" s="6">
        <f>ROUND(+Pharmacy!V14,0)</f>
        <v>22828</v>
      </c>
      <c r="F19" s="7" t="str">
        <f t="shared" si="0"/>
        <v/>
      </c>
      <c r="G19" s="6">
        <f>ROUND(+Pharmacy!I116,0)</f>
        <v>0</v>
      </c>
      <c r="H19" s="6">
        <f>ROUND(+Pharmacy!V116,0)</f>
        <v>21531</v>
      </c>
      <c r="I19" s="7" t="str">
        <f t="shared" si="1"/>
        <v/>
      </c>
      <c r="J19" s="7"/>
      <c r="K19" s="8" t="str">
        <f t="shared" si="2"/>
        <v/>
      </c>
    </row>
    <row r="20" spans="2:11" x14ac:dyDescent="0.2">
      <c r="B20">
        <f>+Pharmacy!A15</f>
        <v>29</v>
      </c>
      <c r="C20" t="str">
        <f>+Pharmacy!B15</f>
        <v>HARBORVIEW MEDICAL CENTER</v>
      </c>
      <c r="D20" s="6">
        <f>ROUND(+Pharmacy!I15,0)</f>
        <v>0</v>
      </c>
      <c r="E20" s="6">
        <f>ROUND(+Pharmacy!V15,0)</f>
        <v>43704</v>
      </c>
      <c r="F20" s="7" t="str">
        <f t="shared" si="0"/>
        <v/>
      </c>
      <c r="G20" s="6">
        <f>ROUND(+Pharmacy!I117,0)</f>
        <v>0</v>
      </c>
      <c r="H20" s="6">
        <f>ROUND(+Pharmacy!V117,0)</f>
        <v>42448</v>
      </c>
      <c r="I20" s="7" t="str">
        <f t="shared" si="1"/>
        <v/>
      </c>
      <c r="J20" s="7"/>
      <c r="K20" s="8" t="str">
        <f t="shared" si="2"/>
        <v/>
      </c>
    </row>
    <row r="21" spans="2:11" x14ac:dyDescent="0.2">
      <c r="B21">
        <f>+Pharmacy!A16</f>
        <v>32</v>
      </c>
      <c r="C21" t="str">
        <f>+Pharmacy!B16</f>
        <v>ST JOSEPH MEDICAL CENTER</v>
      </c>
      <c r="D21" s="6">
        <f>ROUND(+Pharmacy!I16,0)</f>
        <v>8203</v>
      </c>
      <c r="E21" s="6">
        <f>ROUND(+Pharmacy!V16,0)</f>
        <v>45992</v>
      </c>
      <c r="F21" s="7">
        <f t="shared" si="0"/>
        <v>0.18</v>
      </c>
      <c r="G21" s="6">
        <f>ROUND(+Pharmacy!I118,0)</f>
        <v>59464</v>
      </c>
      <c r="H21" s="6">
        <f>ROUND(+Pharmacy!V118,0)</f>
        <v>43782</v>
      </c>
      <c r="I21" s="7">
        <f t="shared" si="1"/>
        <v>1.36</v>
      </c>
      <c r="J21" s="7"/>
      <c r="K21" s="8">
        <f t="shared" si="2"/>
        <v>6.5556000000000001</v>
      </c>
    </row>
    <row r="22" spans="2:11" x14ac:dyDescent="0.2">
      <c r="B22">
        <f>+Pharmacy!A17</f>
        <v>35</v>
      </c>
      <c r="C22" t="str">
        <f>+Pharmacy!B17</f>
        <v>ST ELIZABETH HOSPITAL</v>
      </c>
      <c r="D22" s="6">
        <f>ROUND(+Pharmacy!I17,0)</f>
        <v>0</v>
      </c>
      <c r="E22" s="6">
        <f>ROUND(+Pharmacy!V17,0)</f>
        <v>3807</v>
      </c>
      <c r="F22" s="7" t="str">
        <f t="shared" si="0"/>
        <v/>
      </c>
      <c r="G22" s="6">
        <f>ROUND(+Pharmacy!I119,0)</f>
        <v>0</v>
      </c>
      <c r="H22" s="6">
        <f>ROUND(+Pharmacy!V119,0)</f>
        <v>3457</v>
      </c>
      <c r="I22" s="7" t="str">
        <f t="shared" si="1"/>
        <v/>
      </c>
      <c r="J22" s="7"/>
      <c r="K22" s="8" t="str">
        <f t="shared" si="2"/>
        <v/>
      </c>
    </row>
    <row r="23" spans="2:11" x14ac:dyDescent="0.2">
      <c r="B23">
        <f>+Pharmacy!A18</f>
        <v>37</v>
      </c>
      <c r="C23" t="str">
        <f>+Pharmacy!B18</f>
        <v>DEACONESS HOSPITAL</v>
      </c>
      <c r="D23" s="6">
        <f>ROUND(+Pharmacy!I18,0)</f>
        <v>0</v>
      </c>
      <c r="E23" s="6">
        <f>ROUND(+Pharmacy!V18,0)</f>
        <v>24589</v>
      </c>
      <c r="F23" s="7" t="str">
        <f t="shared" si="0"/>
        <v/>
      </c>
      <c r="G23" s="6">
        <f>ROUND(+Pharmacy!I120,0)</f>
        <v>0</v>
      </c>
      <c r="H23" s="6">
        <f>ROUND(+Pharmacy!V120,0)</f>
        <v>23505</v>
      </c>
      <c r="I23" s="7" t="str">
        <f t="shared" si="1"/>
        <v/>
      </c>
      <c r="J23" s="7"/>
      <c r="K23" s="8" t="str">
        <f t="shared" si="2"/>
        <v/>
      </c>
    </row>
    <row r="24" spans="2:11" x14ac:dyDescent="0.2">
      <c r="B24">
        <f>+Pharmacy!A19</f>
        <v>38</v>
      </c>
      <c r="C24" t="str">
        <f>+Pharmacy!B19</f>
        <v>OLYMPIC MEDICAL CENTER</v>
      </c>
      <c r="D24" s="6">
        <f>ROUND(+Pharmacy!I19,0)</f>
        <v>0</v>
      </c>
      <c r="E24" s="6">
        <f>ROUND(+Pharmacy!V19,0)</f>
        <v>12477</v>
      </c>
      <c r="F24" s="7" t="str">
        <f t="shared" si="0"/>
        <v/>
      </c>
      <c r="G24" s="6">
        <f>ROUND(+Pharmacy!I121,0)</f>
        <v>0</v>
      </c>
      <c r="H24" s="6">
        <f>ROUND(+Pharmacy!V121,0)</f>
        <v>12980</v>
      </c>
      <c r="I24" s="7" t="str">
        <f t="shared" si="1"/>
        <v/>
      </c>
      <c r="J24" s="7"/>
      <c r="K24" s="8" t="str">
        <f t="shared" si="2"/>
        <v/>
      </c>
    </row>
    <row r="25" spans="2:11" x14ac:dyDescent="0.2">
      <c r="B25">
        <f>+Pharmacy!A20</f>
        <v>39</v>
      </c>
      <c r="C25" t="str">
        <f>+Pharmacy!B20</f>
        <v>TRIOS HEALTH</v>
      </c>
      <c r="D25" s="6">
        <f>ROUND(+Pharmacy!I20,0)</f>
        <v>22360</v>
      </c>
      <c r="E25" s="6">
        <f>ROUND(+Pharmacy!V20,0)</f>
        <v>13397</v>
      </c>
      <c r="F25" s="7">
        <f t="shared" si="0"/>
        <v>1.67</v>
      </c>
      <c r="G25" s="6">
        <f>ROUND(+Pharmacy!I122,0)</f>
        <v>96908</v>
      </c>
      <c r="H25" s="6">
        <f>ROUND(+Pharmacy!V122,0)</f>
        <v>13307</v>
      </c>
      <c r="I25" s="7">
        <f t="shared" si="1"/>
        <v>7.28</v>
      </c>
      <c r="J25" s="7"/>
      <c r="K25" s="8">
        <f t="shared" si="2"/>
        <v>3.3593000000000002</v>
      </c>
    </row>
    <row r="26" spans="2:11" x14ac:dyDescent="0.2">
      <c r="B26">
        <f>+Pharmacy!A21</f>
        <v>43</v>
      </c>
      <c r="C26" t="str">
        <f>+Pharmacy!B21</f>
        <v>WALLA WALLA GENERAL HOSPITAL</v>
      </c>
      <c r="D26" s="6">
        <f>ROUND(+Pharmacy!I21,0)</f>
        <v>0</v>
      </c>
      <c r="E26" s="6">
        <f>ROUND(+Pharmacy!V21,0)</f>
        <v>0</v>
      </c>
      <c r="F26" s="7" t="str">
        <f t="shared" si="0"/>
        <v/>
      </c>
      <c r="G26" s="6">
        <f>ROUND(+Pharmacy!I123,0)</f>
        <v>0</v>
      </c>
      <c r="H26" s="6">
        <f>ROUND(+Pharmacy!V123,0)</f>
        <v>0</v>
      </c>
      <c r="I26" s="7" t="str">
        <f t="shared" si="1"/>
        <v/>
      </c>
      <c r="J26" s="7"/>
      <c r="K26" s="8" t="str">
        <f t="shared" si="2"/>
        <v/>
      </c>
    </row>
    <row r="27" spans="2:11" x14ac:dyDescent="0.2">
      <c r="B27">
        <f>+Pharmacy!A22</f>
        <v>45</v>
      </c>
      <c r="C27" t="str">
        <f>+Pharmacy!B22</f>
        <v>COLUMBIA BASIN HOSPITAL</v>
      </c>
      <c r="D27" s="6">
        <f>ROUND(+Pharmacy!I22,0)</f>
        <v>145686</v>
      </c>
      <c r="E27" s="6">
        <f>ROUND(+Pharmacy!V22,0)</f>
        <v>1016</v>
      </c>
      <c r="F27" s="7">
        <f t="shared" si="0"/>
        <v>143.38999999999999</v>
      </c>
      <c r="G27" s="6">
        <f>ROUND(+Pharmacy!I124,0)</f>
        <v>157611</v>
      </c>
      <c r="H27" s="6">
        <f>ROUND(+Pharmacy!V124,0)</f>
        <v>1075</v>
      </c>
      <c r="I27" s="7">
        <f t="shared" si="1"/>
        <v>146.61000000000001</v>
      </c>
      <c r="J27" s="7"/>
      <c r="K27" s="8">
        <f t="shared" si="2"/>
        <v>2.2499999999999999E-2</v>
      </c>
    </row>
    <row r="28" spans="2:11" x14ac:dyDescent="0.2">
      <c r="B28">
        <f>+Pharmacy!A23</f>
        <v>46</v>
      </c>
      <c r="C28" t="str">
        <f>+Pharmacy!B23</f>
        <v>PMH MEDICAL CENTER</v>
      </c>
      <c r="D28" s="6">
        <f>ROUND(+Pharmacy!I23,0)</f>
        <v>0</v>
      </c>
      <c r="E28" s="6">
        <f>ROUND(+Pharmacy!V23,0)</f>
        <v>2055</v>
      </c>
      <c r="F28" s="7" t="str">
        <f t="shared" si="0"/>
        <v/>
      </c>
      <c r="G28" s="6">
        <f>ROUND(+Pharmacy!I125,0)</f>
        <v>0</v>
      </c>
      <c r="H28" s="6">
        <f>ROUND(+Pharmacy!V125,0)</f>
        <v>2094</v>
      </c>
      <c r="I28" s="7" t="str">
        <f t="shared" si="1"/>
        <v/>
      </c>
      <c r="J28" s="7"/>
      <c r="K28" s="8" t="str">
        <f t="shared" si="2"/>
        <v/>
      </c>
    </row>
    <row r="29" spans="2:11" x14ac:dyDescent="0.2">
      <c r="B29">
        <f>+Pharmacy!A24</f>
        <v>50</v>
      </c>
      <c r="C29" t="str">
        <f>+Pharmacy!B24</f>
        <v>PROVIDENCE ST MARY MEDICAL CENTER</v>
      </c>
      <c r="D29" s="6">
        <f>ROUND(+Pharmacy!I24,0)</f>
        <v>0</v>
      </c>
      <c r="E29" s="6">
        <f>ROUND(+Pharmacy!V24,0)</f>
        <v>23451</v>
      </c>
      <c r="F29" s="7" t="str">
        <f t="shared" si="0"/>
        <v/>
      </c>
      <c r="G29" s="6">
        <f>ROUND(+Pharmacy!I126,0)</f>
        <v>0</v>
      </c>
      <c r="H29" s="6">
        <f>ROUND(+Pharmacy!V126,0)</f>
        <v>9836</v>
      </c>
      <c r="I29" s="7" t="str">
        <f t="shared" si="1"/>
        <v/>
      </c>
      <c r="J29" s="7"/>
      <c r="K29" s="8" t="str">
        <f t="shared" si="2"/>
        <v/>
      </c>
    </row>
    <row r="30" spans="2:11" x14ac:dyDescent="0.2">
      <c r="B30">
        <f>+Pharmacy!A25</f>
        <v>54</v>
      </c>
      <c r="C30" t="str">
        <f>+Pharmacy!B25</f>
        <v>FORKS COMMUNITY HOSPITAL</v>
      </c>
      <c r="D30" s="6">
        <f>ROUND(+Pharmacy!I25,0)</f>
        <v>0</v>
      </c>
      <c r="E30" s="6">
        <f>ROUND(+Pharmacy!V25,0)</f>
        <v>0</v>
      </c>
      <c r="F30" s="7" t="str">
        <f t="shared" si="0"/>
        <v/>
      </c>
      <c r="G30" s="6">
        <f>ROUND(+Pharmacy!I127,0)</f>
        <v>0</v>
      </c>
      <c r="H30" s="6">
        <f>ROUND(+Pharmacy!V127,0)</f>
        <v>0</v>
      </c>
      <c r="I30" s="7" t="str">
        <f t="shared" si="1"/>
        <v/>
      </c>
      <c r="J30" s="7"/>
      <c r="K30" s="8" t="str">
        <f t="shared" si="2"/>
        <v/>
      </c>
    </row>
    <row r="31" spans="2:11" x14ac:dyDescent="0.2">
      <c r="B31">
        <f>+Pharmacy!A26</f>
        <v>56</v>
      </c>
      <c r="C31" t="str">
        <f>+Pharmacy!B26</f>
        <v>WILLAPA HARBOR HOSPITAL</v>
      </c>
      <c r="D31" s="6">
        <f>ROUND(+Pharmacy!I26,0)</f>
        <v>36182</v>
      </c>
      <c r="E31" s="6">
        <f>ROUND(+Pharmacy!V26,0)</f>
        <v>1945</v>
      </c>
      <c r="F31" s="7">
        <f t="shared" si="0"/>
        <v>18.600000000000001</v>
      </c>
      <c r="G31" s="6">
        <f>ROUND(+Pharmacy!I128,0)</f>
        <v>42682</v>
      </c>
      <c r="H31" s="6">
        <f>ROUND(+Pharmacy!V128,0)</f>
        <v>1010</v>
      </c>
      <c r="I31" s="7">
        <f t="shared" si="1"/>
        <v>42.26</v>
      </c>
      <c r="J31" s="7"/>
      <c r="K31" s="8">
        <f t="shared" si="2"/>
        <v>1.272</v>
      </c>
    </row>
    <row r="32" spans="2:11" x14ac:dyDescent="0.2">
      <c r="B32">
        <f>+Pharmacy!A27</f>
        <v>58</v>
      </c>
      <c r="C32" t="str">
        <f>+Pharmacy!B27</f>
        <v>YAKIMA VALLEY MEMORIAL HOSPITAL</v>
      </c>
      <c r="D32" s="6">
        <f>ROUND(+Pharmacy!I27,0)</f>
        <v>0</v>
      </c>
      <c r="E32" s="6">
        <f>ROUND(+Pharmacy!V27,0)</f>
        <v>34726</v>
      </c>
      <c r="F32" s="7" t="str">
        <f t="shared" si="0"/>
        <v/>
      </c>
      <c r="G32" s="6">
        <f>ROUND(+Pharmacy!I129,0)</f>
        <v>0</v>
      </c>
      <c r="H32" s="6">
        <f>ROUND(+Pharmacy!V129,0)</f>
        <v>33150</v>
      </c>
      <c r="I32" s="7" t="str">
        <f t="shared" si="1"/>
        <v/>
      </c>
      <c r="J32" s="7"/>
      <c r="K32" s="8" t="str">
        <f t="shared" si="2"/>
        <v/>
      </c>
    </row>
    <row r="33" spans="2:11" x14ac:dyDescent="0.2">
      <c r="B33">
        <f>+Pharmacy!A28</f>
        <v>63</v>
      </c>
      <c r="C33" t="str">
        <f>+Pharmacy!B28</f>
        <v>GRAYS HARBOR COMMUNITY HOSPITAL</v>
      </c>
      <c r="D33" s="6">
        <f>ROUND(+Pharmacy!I28,0)</f>
        <v>0</v>
      </c>
      <c r="E33" s="6">
        <f>ROUND(+Pharmacy!V28,0)</f>
        <v>11451</v>
      </c>
      <c r="F33" s="7" t="str">
        <f t="shared" si="0"/>
        <v/>
      </c>
      <c r="G33" s="6">
        <f>ROUND(+Pharmacy!I130,0)</f>
        <v>0</v>
      </c>
      <c r="H33" s="6">
        <f>ROUND(+Pharmacy!V130,0)</f>
        <v>10592</v>
      </c>
      <c r="I33" s="7" t="str">
        <f t="shared" si="1"/>
        <v/>
      </c>
      <c r="J33" s="7"/>
      <c r="K33" s="8" t="str">
        <f t="shared" si="2"/>
        <v/>
      </c>
    </row>
    <row r="34" spans="2:11" x14ac:dyDescent="0.2">
      <c r="B34">
        <f>+Pharmacy!A29</f>
        <v>78</v>
      </c>
      <c r="C34" t="str">
        <f>+Pharmacy!B29</f>
        <v>SAMARITAN HEALTHCARE</v>
      </c>
      <c r="D34" s="6">
        <f>ROUND(+Pharmacy!I29,0)</f>
        <v>0</v>
      </c>
      <c r="E34" s="6">
        <f>ROUND(+Pharmacy!V29,0)</f>
        <v>5725</v>
      </c>
      <c r="F34" s="7" t="str">
        <f t="shared" si="0"/>
        <v/>
      </c>
      <c r="G34" s="6">
        <f>ROUND(+Pharmacy!I131,0)</f>
        <v>0</v>
      </c>
      <c r="H34" s="6">
        <f>ROUND(+Pharmacy!V131,0)</f>
        <v>5653</v>
      </c>
      <c r="I34" s="7" t="str">
        <f t="shared" si="1"/>
        <v/>
      </c>
      <c r="J34" s="7"/>
      <c r="K34" s="8" t="str">
        <f t="shared" si="2"/>
        <v/>
      </c>
    </row>
    <row r="35" spans="2:11" x14ac:dyDescent="0.2">
      <c r="B35">
        <f>+Pharmacy!A30</f>
        <v>79</v>
      </c>
      <c r="C35" t="str">
        <f>+Pharmacy!B30</f>
        <v>OCEAN BEACH HOSPITAL</v>
      </c>
      <c r="D35" s="6">
        <f>ROUND(+Pharmacy!I30,0)</f>
        <v>0</v>
      </c>
      <c r="E35" s="6">
        <f>ROUND(+Pharmacy!V30,0)</f>
        <v>0</v>
      </c>
      <c r="F35" s="7" t="str">
        <f t="shared" si="0"/>
        <v/>
      </c>
      <c r="G35" s="6">
        <f>ROUND(+Pharmacy!I132,0)</f>
        <v>0</v>
      </c>
      <c r="H35" s="6">
        <f>ROUND(+Pharmacy!V132,0)</f>
        <v>1211</v>
      </c>
      <c r="I35" s="7" t="str">
        <f t="shared" si="1"/>
        <v/>
      </c>
      <c r="J35" s="7"/>
      <c r="K35" s="8" t="str">
        <f t="shared" si="2"/>
        <v/>
      </c>
    </row>
    <row r="36" spans="2:11" x14ac:dyDescent="0.2">
      <c r="B36">
        <f>+Pharmacy!A31</f>
        <v>80</v>
      </c>
      <c r="C36" t="str">
        <f>+Pharmacy!B31</f>
        <v>ODESSA MEMORIAL HEALTHCARE CENTER</v>
      </c>
      <c r="D36" s="6">
        <f>ROUND(+Pharmacy!I31,0)</f>
        <v>63171</v>
      </c>
      <c r="E36" s="6">
        <f>ROUND(+Pharmacy!V31,0)</f>
        <v>103</v>
      </c>
      <c r="F36" s="7">
        <f t="shared" si="0"/>
        <v>613.30999999999995</v>
      </c>
      <c r="G36" s="6">
        <f>ROUND(+Pharmacy!I133,0)</f>
        <v>65132</v>
      </c>
      <c r="H36" s="6">
        <f>ROUND(+Pharmacy!V133,0)</f>
        <v>103</v>
      </c>
      <c r="I36" s="7">
        <f t="shared" si="1"/>
        <v>632.35</v>
      </c>
      <c r="J36" s="7"/>
      <c r="K36" s="8">
        <f t="shared" si="2"/>
        <v>3.1E-2</v>
      </c>
    </row>
    <row r="37" spans="2:11" x14ac:dyDescent="0.2">
      <c r="B37">
        <f>+Pharmacy!A32</f>
        <v>81</v>
      </c>
      <c r="C37" t="str">
        <f>+Pharmacy!B32</f>
        <v>MULTICARE GOOD SAMARITAN</v>
      </c>
      <c r="D37" s="6">
        <f>ROUND(+Pharmacy!I32,0)</f>
        <v>0</v>
      </c>
      <c r="E37" s="6">
        <f>ROUND(+Pharmacy!V32,0)</f>
        <v>28945</v>
      </c>
      <c r="F37" s="7" t="str">
        <f t="shared" si="0"/>
        <v/>
      </c>
      <c r="G37" s="6">
        <f>ROUND(+Pharmacy!I134,0)</f>
        <v>0</v>
      </c>
      <c r="H37" s="6">
        <f>ROUND(+Pharmacy!V134,0)</f>
        <v>30512</v>
      </c>
      <c r="I37" s="7" t="str">
        <f t="shared" si="1"/>
        <v/>
      </c>
      <c r="J37" s="7"/>
      <c r="K37" s="8" t="str">
        <f t="shared" si="2"/>
        <v/>
      </c>
    </row>
    <row r="38" spans="2:11" x14ac:dyDescent="0.2">
      <c r="B38">
        <f>+Pharmacy!A33</f>
        <v>82</v>
      </c>
      <c r="C38" t="str">
        <f>+Pharmacy!B33</f>
        <v>GARFIELD COUNTY MEMORIAL HOSPITAL</v>
      </c>
      <c r="D38" s="6">
        <f>ROUND(+Pharmacy!I33,0)</f>
        <v>0</v>
      </c>
      <c r="E38" s="6">
        <f>ROUND(+Pharmacy!V33,0)</f>
        <v>130</v>
      </c>
      <c r="F38" s="7" t="str">
        <f t="shared" si="0"/>
        <v/>
      </c>
      <c r="G38" s="6">
        <f>ROUND(+Pharmacy!I135,0)</f>
        <v>761</v>
      </c>
      <c r="H38" s="6">
        <f>ROUND(+Pharmacy!V135,0)</f>
        <v>131</v>
      </c>
      <c r="I38" s="7">
        <f t="shared" si="1"/>
        <v>5.81</v>
      </c>
      <c r="J38" s="7"/>
      <c r="K38" s="8" t="str">
        <f t="shared" si="2"/>
        <v/>
      </c>
    </row>
    <row r="39" spans="2:11" x14ac:dyDescent="0.2">
      <c r="B39">
        <f>+Pharmacy!A34</f>
        <v>84</v>
      </c>
      <c r="C39" t="str">
        <f>+Pharmacy!B34</f>
        <v>PROVIDENCE REGIONAL MEDICAL CENTER EVERETT</v>
      </c>
      <c r="D39" s="6">
        <f>ROUND(+Pharmacy!I34,0)</f>
        <v>0</v>
      </c>
      <c r="E39" s="6">
        <f>ROUND(+Pharmacy!V34,0)</f>
        <v>75807</v>
      </c>
      <c r="F39" s="7" t="str">
        <f t="shared" si="0"/>
        <v/>
      </c>
      <c r="G39" s="6">
        <f>ROUND(+Pharmacy!I136,0)</f>
        <v>0</v>
      </c>
      <c r="H39" s="6">
        <f>ROUND(+Pharmacy!V136,0)</f>
        <v>49191</v>
      </c>
      <c r="I39" s="7" t="str">
        <f t="shared" si="1"/>
        <v/>
      </c>
      <c r="J39" s="7"/>
      <c r="K39" s="8" t="str">
        <f t="shared" si="2"/>
        <v/>
      </c>
    </row>
    <row r="40" spans="2:11" x14ac:dyDescent="0.2">
      <c r="B40">
        <f>+Pharmacy!A35</f>
        <v>85</v>
      </c>
      <c r="C40" t="str">
        <f>+Pharmacy!B35</f>
        <v>JEFFERSON HEALTHCARE</v>
      </c>
      <c r="D40" s="6">
        <f>ROUND(+Pharmacy!I35,0)</f>
        <v>0</v>
      </c>
      <c r="E40" s="6">
        <f>ROUND(+Pharmacy!V35,0)</f>
        <v>4691</v>
      </c>
      <c r="F40" s="7" t="str">
        <f t="shared" si="0"/>
        <v/>
      </c>
      <c r="G40" s="6">
        <f>ROUND(+Pharmacy!I137,0)</f>
        <v>0</v>
      </c>
      <c r="H40" s="6">
        <f>ROUND(+Pharmacy!V137,0)</f>
        <v>4845</v>
      </c>
      <c r="I40" s="7" t="str">
        <f t="shared" si="1"/>
        <v/>
      </c>
      <c r="J40" s="7"/>
      <c r="K40" s="8" t="str">
        <f t="shared" si="2"/>
        <v/>
      </c>
    </row>
    <row r="41" spans="2:11" x14ac:dyDescent="0.2">
      <c r="B41">
        <f>+Pharmacy!A36</f>
        <v>96</v>
      </c>
      <c r="C41" t="str">
        <f>+Pharmacy!B36</f>
        <v>SKYLINE HOSPITAL</v>
      </c>
      <c r="D41" s="6">
        <f>ROUND(+Pharmacy!I36,0)</f>
        <v>0</v>
      </c>
      <c r="E41" s="6">
        <f>ROUND(+Pharmacy!V36,0)</f>
        <v>1282</v>
      </c>
      <c r="F41" s="7" t="str">
        <f t="shared" si="0"/>
        <v/>
      </c>
      <c r="G41" s="6">
        <f>ROUND(+Pharmacy!I138,0)</f>
        <v>0</v>
      </c>
      <c r="H41" s="6">
        <f>ROUND(+Pharmacy!V138,0)</f>
        <v>1213</v>
      </c>
      <c r="I41" s="7" t="str">
        <f t="shared" si="1"/>
        <v/>
      </c>
      <c r="J41" s="7"/>
      <c r="K41" s="8" t="str">
        <f t="shared" si="2"/>
        <v/>
      </c>
    </row>
    <row r="42" spans="2:11" x14ac:dyDescent="0.2">
      <c r="B42">
        <f>+Pharmacy!A37</f>
        <v>102</v>
      </c>
      <c r="C42" t="str">
        <f>+Pharmacy!B37</f>
        <v>YAKIMA REGIONAL MEDICAL AND CARDIAC CENTER</v>
      </c>
      <c r="D42" s="6">
        <f>ROUND(+Pharmacy!I37,0)</f>
        <v>0</v>
      </c>
      <c r="E42" s="6">
        <f>ROUND(+Pharmacy!V37,0)</f>
        <v>13611</v>
      </c>
      <c r="F42" s="7" t="str">
        <f t="shared" si="0"/>
        <v/>
      </c>
      <c r="G42" s="6">
        <f>ROUND(+Pharmacy!I139,0)</f>
        <v>0</v>
      </c>
      <c r="H42" s="6">
        <f>ROUND(+Pharmacy!V139,0)</f>
        <v>12486</v>
      </c>
      <c r="I42" s="7" t="str">
        <f t="shared" si="1"/>
        <v/>
      </c>
      <c r="J42" s="7"/>
      <c r="K42" s="8" t="str">
        <f t="shared" si="2"/>
        <v/>
      </c>
    </row>
    <row r="43" spans="2:11" x14ac:dyDescent="0.2">
      <c r="B43">
        <f>+Pharmacy!A38</f>
        <v>104</v>
      </c>
      <c r="C43" t="str">
        <f>+Pharmacy!B38</f>
        <v>VALLEY GENERAL HOSPITAL</v>
      </c>
      <c r="D43" s="6">
        <f>ROUND(+Pharmacy!I38,0)</f>
        <v>0</v>
      </c>
      <c r="E43" s="6">
        <f>ROUND(+Pharmacy!V38,0)</f>
        <v>0</v>
      </c>
      <c r="F43" s="7" t="str">
        <f t="shared" si="0"/>
        <v/>
      </c>
      <c r="G43" s="6">
        <f>ROUND(+Pharmacy!I140,0)</f>
        <v>0</v>
      </c>
      <c r="H43" s="6">
        <f>ROUND(+Pharmacy!V140,0)</f>
        <v>0</v>
      </c>
      <c r="I43" s="7" t="str">
        <f t="shared" si="1"/>
        <v/>
      </c>
      <c r="J43" s="7"/>
      <c r="K43" s="8" t="str">
        <f t="shared" si="2"/>
        <v/>
      </c>
    </row>
    <row r="44" spans="2:11" x14ac:dyDescent="0.2">
      <c r="B44">
        <f>+Pharmacy!A39</f>
        <v>106</v>
      </c>
      <c r="C44" t="str">
        <f>+Pharmacy!B39</f>
        <v>CASCADE VALLEY HOSPITAL</v>
      </c>
      <c r="D44" s="6">
        <f>ROUND(+Pharmacy!I39,0)</f>
        <v>0</v>
      </c>
      <c r="E44" s="6">
        <f>ROUND(+Pharmacy!V39,0)</f>
        <v>4364</v>
      </c>
      <c r="F44" s="7" t="str">
        <f t="shared" si="0"/>
        <v/>
      </c>
      <c r="G44" s="6">
        <f>ROUND(+Pharmacy!I141,0)</f>
        <v>0</v>
      </c>
      <c r="H44" s="6">
        <f>ROUND(+Pharmacy!V141,0)</f>
        <v>3957</v>
      </c>
      <c r="I44" s="7" t="str">
        <f t="shared" si="1"/>
        <v/>
      </c>
      <c r="J44" s="7"/>
      <c r="K44" s="8" t="str">
        <f t="shared" si="2"/>
        <v/>
      </c>
    </row>
    <row r="45" spans="2:11" x14ac:dyDescent="0.2">
      <c r="B45">
        <f>+Pharmacy!A40</f>
        <v>107</v>
      </c>
      <c r="C45" t="str">
        <f>+Pharmacy!B40</f>
        <v>NORTH VALLEY HOSPITAL</v>
      </c>
      <c r="D45" s="6">
        <f>ROUND(+Pharmacy!I40,0)</f>
        <v>0</v>
      </c>
      <c r="E45" s="6">
        <f>ROUND(+Pharmacy!V40,0)</f>
        <v>2329</v>
      </c>
      <c r="F45" s="7" t="str">
        <f t="shared" si="0"/>
        <v/>
      </c>
      <c r="G45" s="6">
        <f>ROUND(+Pharmacy!I142,0)</f>
        <v>0</v>
      </c>
      <c r="H45" s="6">
        <f>ROUND(+Pharmacy!V142,0)</f>
        <v>2549</v>
      </c>
      <c r="I45" s="7" t="str">
        <f t="shared" si="1"/>
        <v/>
      </c>
      <c r="J45" s="7"/>
      <c r="K45" s="8" t="str">
        <f t="shared" si="2"/>
        <v/>
      </c>
    </row>
    <row r="46" spans="2:11" x14ac:dyDescent="0.2">
      <c r="B46">
        <f>+Pharmacy!A41</f>
        <v>108</v>
      </c>
      <c r="C46" t="str">
        <f>+Pharmacy!B41</f>
        <v>TRI-STATE MEMORIAL HOSPITAL</v>
      </c>
      <c r="D46" s="6">
        <f>ROUND(+Pharmacy!I41,0)</f>
        <v>0</v>
      </c>
      <c r="E46" s="6">
        <f>ROUND(+Pharmacy!V41,0)</f>
        <v>5258</v>
      </c>
      <c r="F46" s="7" t="str">
        <f t="shared" si="0"/>
        <v/>
      </c>
      <c r="G46" s="6">
        <f>ROUND(+Pharmacy!I143,0)</f>
        <v>0</v>
      </c>
      <c r="H46" s="6">
        <f>ROUND(+Pharmacy!V143,0)</f>
        <v>5633</v>
      </c>
      <c r="I46" s="7" t="str">
        <f t="shared" si="1"/>
        <v/>
      </c>
      <c r="J46" s="7"/>
      <c r="K46" s="8" t="str">
        <f t="shared" si="2"/>
        <v/>
      </c>
    </row>
    <row r="47" spans="2:11" x14ac:dyDescent="0.2">
      <c r="B47">
        <f>+Pharmacy!A42</f>
        <v>111</v>
      </c>
      <c r="C47" t="str">
        <f>+Pharmacy!B42</f>
        <v>EAST ADAMS RURAL HEALTHCARE</v>
      </c>
      <c r="D47" s="6">
        <f>ROUND(+Pharmacy!I42,0)</f>
        <v>93392</v>
      </c>
      <c r="E47" s="6">
        <f>ROUND(+Pharmacy!V42,0)</f>
        <v>285</v>
      </c>
      <c r="F47" s="7">
        <f t="shared" si="0"/>
        <v>327.69</v>
      </c>
      <c r="G47" s="6">
        <f>ROUND(+Pharmacy!I144,0)</f>
        <v>81623</v>
      </c>
      <c r="H47" s="6">
        <f>ROUND(+Pharmacy!V144,0)</f>
        <v>318</v>
      </c>
      <c r="I47" s="7">
        <f t="shared" si="1"/>
        <v>256.68</v>
      </c>
      <c r="J47" s="7"/>
      <c r="K47" s="8">
        <f t="shared" si="2"/>
        <v>-0.2167</v>
      </c>
    </row>
    <row r="48" spans="2:11" x14ac:dyDescent="0.2">
      <c r="B48">
        <f>+Pharmacy!A43</f>
        <v>125</v>
      </c>
      <c r="C48" t="str">
        <f>+Pharmacy!B43</f>
        <v>OTHELLO COMMUNITY HOSPITAL</v>
      </c>
      <c r="D48" s="6">
        <f>ROUND(+Pharmacy!I43,0)</f>
        <v>0</v>
      </c>
      <c r="E48" s="6">
        <f>ROUND(+Pharmacy!V43,0)</f>
        <v>0</v>
      </c>
      <c r="F48" s="7" t="str">
        <f t="shared" si="0"/>
        <v/>
      </c>
      <c r="G48" s="6">
        <f>ROUND(+Pharmacy!I145,0)</f>
        <v>0</v>
      </c>
      <c r="H48" s="6">
        <f>ROUND(+Pharmacy!V145,0)</f>
        <v>0</v>
      </c>
      <c r="I48" s="7" t="str">
        <f t="shared" si="1"/>
        <v/>
      </c>
      <c r="J48" s="7"/>
      <c r="K48" s="8" t="str">
        <f t="shared" si="2"/>
        <v/>
      </c>
    </row>
    <row r="49" spans="2:11" x14ac:dyDescent="0.2">
      <c r="B49">
        <f>+Pharmacy!A44</f>
        <v>126</v>
      </c>
      <c r="C49" t="str">
        <f>+Pharmacy!B44</f>
        <v>HIGHLINE MEDICAL CENTER</v>
      </c>
      <c r="D49" s="6">
        <f>ROUND(+Pharmacy!I44,0)</f>
        <v>0</v>
      </c>
      <c r="E49" s="6">
        <f>ROUND(+Pharmacy!V44,0)</f>
        <v>17455</v>
      </c>
      <c r="F49" s="7" t="str">
        <f t="shared" si="0"/>
        <v/>
      </c>
      <c r="G49" s="6">
        <f>ROUND(+Pharmacy!I146,0)</f>
        <v>0</v>
      </c>
      <c r="H49" s="6">
        <f>ROUND(+Pharmacy!V146,0)</f>
        <v>9121</v>
      </c>
      <c r="I49" s="7" t="str">
        <f t="shared" si="1"/>
        <v/>
      </c>
      <c r="J49" s="7"/>
      <c r="K49" s="8" t="str">
        <f t="shared" si="2"/>
        <v/>
      </c>
    </row>
    <row r="50" spans="2:11" x14ac:dyDescent="0.2">
      <c r="B50">
        <f>+Pharmacy!A45</f>
        <v>128</v>
      </c>
      <c r="C50" t="str">
        <f>+Pharmacy!B45</f>
        <v>UNIVERSITY OF WASHINGTON MEDICAL CENTER</v>
      </c>
      <c r="D50" s="6">
        <f>ROUND(+Pharmacy!I45,0)</f>
        <v>0</v>
      </c>
      <c r="E50" s="6">
        <f>ROUND(+Pharmacy!V45,0)</f>
        <v>50232</v>
      </c>
      <c r="F50" s="7" t="str">
        <f t="shared" si="0"/>
        <v/>
      </c>
      <c r="G50" s="6">
        <f>ROUND(+Pharmacy!I147,0)</f>
        <v>0</v>
      </c>
      <c r="H50" s="6">
        <f>ROUND(+Pharmacy!V147,0)</f>
        <v>51747</v>
      </c>
      <c r="I50" s="7" t="str">
        <f t="shared" si="1"/>
        <v/>
      </c>
      <c r="J50" s="7"/>
      <c r="K50" s="8" t="str">
        <f t="shared" si="2"/>
        <v/>
      </c>
    </row>
    <row r="51" spans="2:11" x14ac:dyDescent="0.2">
      <c r="B51">
        <f>+Pharmacy!A46</f>
        <v>129</v>
      </c>
      <c r="C51" t="str">
        <f>+Pharmacy!B46</f>
        <v>QUINCY VALLEY MEDICAL CENTER</v>
      </c>
      <c r="D51" s="6">
        <f>ROUND(+Pharmacy!I46,0)</f>
        <v>0</v>
      </c>
      <c r="E51" s="6">
        <f>ROUND(+Pharmacy!V46,0)</f>
        <v>391</v>
      </c>
      <c r="F51" s="7" t="str">
        <f t="shared" si="0"/>
        <v/>
      </c>
      <c r="G51" s="6">
        <f>ROUND(+Pharmacy!I148,0)</f>
        <v>0</v>
      </c>
      <c r="H51" s="6">
        <f>ROUND(+Pharmacy!V148,0)</f>
        <v>0</v>
      </c>
      <c r="I51" s="7" t="str">
        <f t="shared" si="1"/>
        <v/>
      </c>
      <c r="J51" s="7"/>
      <c r="K51" s="8" t="str">
        <f t="shared" si="2"/>
        <v/>
      </c>
    </row>
    <row r="52" spans="2:11" x14ac:dyDescent="0.2">
      <c r="B52">
        <f>+Pharmacy!A47</f>
        <v>130</v>
      </c>
      <c r="C52" t="str">
        <f>+Pharmacy!B47</f>
        <v>UW MEDICINE/NORTHWEST HOSPITAL</v>
      </c>
      <c r="D52" s="6">
        <f>ROUND(+Pharmacy!I47,0)</f>
        <v>0</v>
      </c>
      <c r="E52" s="6">
        <f>ROUND(+Pharmacy!V47,0)</f>
        <v>22493</v>
      </c>
      <c r="F52" s="7" t="str">
        <f t="shared" si="0"/>
        <v/>
      </c>
      <c r="G52" s="6">
        <f>ROUND(+Pharmacy!I149,0)</f>
        <v>0</v>
      </c>
      <c r="H52" s="6">
        <f>ROUND(+Pharmacy!V149,0)</f>
        <v>23935</v>
      </c>
      <c r="I52" s="7" t="str">
        <f t="shared" si="1"/>
        <v/>
      </c>
      <c r="J52" s="7"/>
      <c r="K52" s="8" t="str">
        <f t="shared" si="2"/>
        <v/>
      </c>
    </row>
    <row r="53" spans="2:11" x14ac:dyDescent="0.2">
      <c r="B53">
        <f>+Pharmacy!A48</f>
        <v>131</v>
      </c>
      <c r="C53" t="str">
        <f>+Pharmacy!B48</f>
        <v>OVERLAKE HOSPITAL MEDICAL CENTER</v>
      </c>
      <c r="D53" s="6">
        <f>ROUND(+Pharmacy!I48,0)</f>
        <v>0</v>
      </c>
      <c r="E53" s="6">
        <f>ROUND(+Pharmacy!V48,0)</f>
        <v>38887</v>
      </c>
      <c r="F53" s="7" t="str">
        <f t="shared" si="0"/>
        <v/>
      </c>
      <c r="G53" s="6">
        <f>ROUND(+Pharmacy!I150,0)</f>
        <v>0</v>
      </c>
      <c r="H53" s="6">
        <f>ROUND(+Pharmacy!V150,0)</f>
        <v>36167</v>
      </c>
      <c r="I53" s="7" t="str">
        <f t="shared" si="1"/>
        <v/>
      </c>
      <c r="J53" s="7"/>
      <c r="K53" s="8" t="str">
        <f t="shared" si="2"/>
        <v/>
      </c>
    </row>
    <row r="54" spans="2:11" x14ac:dyDescent="0.2">
      <c r="B54">
        <f>+Pharmacy!A49</f>
        <v>132</v>
      </c>
      <c r="C54" t="str">
        <f>+Pharmacy!B49</f>
        <v>ST CLARE HOSPITAL</v>
      </c>
      <c r="D54" s="6">
        <f>ROUND(+Pharmacy!I49,0)</f>
        <v>0</v>
      </c>
      <c r="E54" s="6">
        <f>ROUND(+Pharmacy!V49,0)</f>
        <v>12826</v>
      </c>
      <c r="F54" s="7" t="str">
        <f t="shared" si="0"/>
        <v/>
      </c>
      <c r="G54" s="6">
        <f>ROUND(+Pharmacy!I151,0)</f>
        <v>0</v>
      </c>
      <c r="H54" s="6">
        <f>ROUND(+Pharmacy!V151,0)</f>
        <v>11781</v>
      </c>
      <c r="I54" s="7" t="str">
        <f t="shared" si="1"/>
        <v/>
      </c>
      <c r="J54" s="7"/>
      <c r="K54" s="8" t="str">
        <f t="shared" si="2"/>
        <v/>
      </c>
    </row>
    <row r="55" spans="2:11" x14ac:dyDescent="0.2">
      <c r="B55">
        <f>+Pharmacy!A50</f>
        <v>134</v>
      </c>
      <c r="C55" t="str">
        <f>+Pharmacy!B50</f>
        <v>ISLAND HOSPITAL</v>
      </c>
      <c r="D55" s="6">
        <f>ROUND(+Pharmacy!I50,0)</f>
        <v>0</v>
      </c>
      <c r="E55" s="6">
        <f>ROUND(+Pharmacy!V50,0)</f>
        <v>9561</v>
      </c>
      <c r="F55" s="7" t="str">
        <f t="shared" si="0"/>
        <v/>
      </c>
      <c r="G55" s="6">
        <f>ROUND(+Pharmacy!I152,0)</f>
        <v>0</v>
      </c>
      <c r="H55" s="6">
        <f>ROUND(+Pharmacy!V152,0)</f>
        <v>9429</v>
      </c>
      <c r="I55" s="7" t="str">
        <f t="shared" si="1"/>
        <v/>
      </c>
      <c r="J55" s="7"/>
      <c r="K55" s="8" t="str">
        <f t="shared" si="2"/>
        <v/>
      </c>
    </row>
    <row r="56" spans="2:11" x14ac:dyDescent="0.2">
      <c r="B56">
        <f>+Pharmacy!A51</f>
        <v>137</v>
      </c>
      <c r="C56" t="str">
        <f>+Pharmacy!B51</f>
        <v>LINCOLN HOSPITAL</v>
      </c>
      <c r="D56" s="6">
        <f>ROUND(+Pharmacy!I51,0)</f>
        <v>82417</v>
      </c>
      <c r="E56" s="6">
        <f>ROUND(+Pharmacy!V51,0)</f>
        <v>1220</v>
      </c>
      <c r="F56" s="7">
        <f t="shared" si="0"/>
        <v>67.55</v>
      </c>
      <c r="G56" s="6">
        <f>ROUND(+Pharmacy!I153,0)</f>
        <v>85769</v>
      </c>
      <c r="H56" s="6">
        <f>ROUND(+Pharmacy!V153,0)</f>
        <v>1029</v>
      </c>
      <c r="I56" s="7">
        <f t="shared" si="1"/>
        <v>83.35</v>
      </c>
      <c r="J56" s="7"/>
      <c r="K56" s="8">
        <f t="shared" si="2"/>
        <v>0.2339</v>
      </c>
    </row>
    <row r="57" spans="2:11" x14ac:dyDescent="0.2">
      <c r="B57">
        <f>+Pharmacy!A52</f>
        <v>138</v>
      </c>
      <c r="C57" t="str">
        <f>+Pharmacy!B52</f>
        <v>SWEDISH EDMONDS</v>
      </c>
      <c r="D57" s="6">
        <f>ROUND(+Pharmacy!I52,0)</f>
        <v>61482</v>
      </c>
      <c r="E57" s="6">
        <f>ROUND(+Pharmacy!V52,0)</f>
        <v>9622</v>
      </c>
      <c r="F57" s="7">
        <f t="shared" si="0"/>
        <v>6.39</v>
      </c>
      <c r="G57" s="6">
        <f>ROUND(+Pharmacy!I154,0)</f>
        <v>22704</v>
      </c>
      <c r="H57" s="6">
        <f>ROUND(+Pharmacy!V154,0)</f>
        <v>17222</v>
      </c>
      <c r="I57" s="7">
        <f t="shared" si="1"/>
        <v>1.32</v>
      </c>
      <c r="J57" s="7"/>
      <c r="K57" s="8">
        <f t="shared" si="2"/>
        <v>-0.79339999999999999</v>
      </c>
    </row>
    <row r="58" spans="2:11" x14ac:dyDescent="0.2">
      <c r="B58">
        <f>+Pharmacy!A53</f>
        <v>139</v>
      </c>
      <c r="C58" t="str">
        <f>+Pharmacy!B53</f>
        <v>PROVIDENCE HOLY FAMILY HOSPITAL</v>
      </c>
      <c r="D58" s="6">
        <f>ROUND(+Pharmacy!I53,0)</f>
        <v>0</v>
      </c>
      <c r="E58" s="6">
        <f>ROUND(+Pharmacy!V53,0)</f>
        <v>20054</v>
      </c>
      <c r="F58" s="7" t="str">
        <f t="shared" si="0"/>
        <v/>
      </c>
      <c r="G58" s="6">
        <f>ROUND(+Pharmacy!I155,0)</f>
        <v>0</v>
      </c>
      <c r="H58" s="6">
        <f>ROUND(+Pharmacy!V155,0)</f>
        <v>18640</v>
      </c>
      <c r="I58" s="7" t="str">
        <f t="shared" si="1"/>
        <v/>
      </c>
      <c r="J58" s="7"/>
      <c r="K58" s="8" t="str">
        <f t="shared" si="2"/>
        <v/>
      </c>
    </row>
    <row r="59" spans="2:11" x14ac:dyDescent="0.2">
      <c r="B59">
        <f>+Pharmacy!A54</f>
        <v>140</v>
      </c>
      <c r="C59" t="str">
        <f>+Pharmacy!B54</f>
        <v>KITTITAS VALLEY HEALTHCARE</v>
      </c>
      <c r="D59" s="6">
        <f>ROUND(+Pharmacy!I54,0)</f>
        <v>500</v>
      </c>
      <c r="E59" s="6">
        <f>ROUND(+Pharmacy!V54,0)</f>
        <v>4943</v>
      </c>
      <c r="F59" s="7">
        <f t="shared" si="0"/>
        <v>0.1</v>
      </c>
      <c r="G59" s="6">
        <f>ROUND(+Pharmacy!I156,0)</f>
        <v>0</v>
      </c>
      <c r="H59" s="6">
        <f>ROUND(+Pharmacy!V156,0)</f>
        <v>5064</v>
      </c>
      <c r="I59" s="7" t="str">
        <f t="shared" si="1"/>
        <v/>
      </c>
      <c r="J59" s="7"/>
      <c r="K59" s="8" t="str">
        <f t="shared" si="2"/>
        <v/>
      </c>
    </row>
    <row r="60" spans="2:11" x14ac:dyDescent="0.2">
      <c r="B60">
        <f>+Pharmacy!A55</f>
        <v>141</v>
      </c>
      <c r="C60" t="str">
        <f>+Pharmacy!B55</f>
        <v>DAYTON GENERAL HOSPITAL</v>
      </c>
      <c r="D60" s="6">
        <f>ROUND(+Pharmacy!I55,0)</f>
        <v>0</v>
      </c>
      <c r="E60" s="6">
        <f>ROUND(+Pharmacy!V55,0)</f>
        <v>122</v>
      </c>
      <c r="F60" s="7" t="str">
        <f t="shared" si="0"/>
        <v/>
      </c>
      <c r="G60" s="6">
        <f>ROUND(+Pharmacy!I157,0)</f>
        <v>0</v>
      </c>
      <c r="H60" s="6">
        <f>ROUND(+Pharmacy!V157,0)</f>
        <v>0</v>
      </c>
      <c r="I60" s="7" t="str">
        <f t="shared" si="1"/>
        <v/>
      </c>
      <c r="J60" s="7"/>
      <c r="K60" s="8" t="str">
        <f t="shared" si="2"/>
        <v/>
      </c>
    </row>
    <row r="61" spans="2:11" x14ac:dyDescent="0.2">
      <c r="B61">
        <f>+Pharmacy!A56</f>
        <v>142</v>
      </c>
      <c r="C61" t="str">
        <f>+Pharmacy!B56</f>
        <v>HARRISON MEDICAL CENTER</v>
      </c>
      <c r="D61" s="6">
        <f>ROUND(+Pharmacy!I56,0)</f>
        <v>13347</v>
      </c>
      <c r="E61" s="6">
        <f>ROUND(+Pharmacy!V56,0)</f>
        <v>28256</v>
      </c>
      <c r="F61" s="7">
        <f t="shared" si="0"/>
        <v>0.47</v>
      </c>
      <c r="G61" s="6">
        <f>ROUND(+Pharmacy!I158,0)</f>
        <v>9528</v>
      </c>
      <c r="H61" s="6">
        <f>ROUND(+Pharmacy!V158,0)</f>
        <v>27923</v>
      </c>
      <c r="I61" s="7">
        <f t="shared" si="1"/>
        <v>0.34</v>
      </c>
      <c r="J61" s="7"/>
      <c r="K61" s="8">
        <f t="shared" si="2"/>
        <v>-0.27660000000000001</v>
      </c>
    </row>
    <row r="62" spans="2:11" x14ac:dyDescent="0.2">
      <c r="B62">
        <f>+Pharmacy!A57</f>
        <v>145</v>
      </c>
      <c r="C62" t="str">
        <f>+Pharmacy!B57</f>
        <v>PEACEHEALTH ST JOSEPH HOSPITAL</v>
      </c>
      <c r="D62" s="6">
        <f>ROUND(+Pharmacy!I57,0)</f>
        <v>31156</v>
      </c>
      <c r="E62" s="6">
        <f>ROUND(+Pharmacy!V57,0)</f>
        <v>33112</v>
      </c>
      <c r="F62" s="7">
        <f t="shared" si="0"/>
        <v>0.94</v>
      </c>
      <c r="G62" s="6">
        <f>ROUND(+Pharmacy!I159,0)</f>
        <v>31181</v>
      </c>
      <c r="H62" s="6">
        <f>ROUND(+Pharmacy!V159,0)</f>
        <v>32561</v>
      </c>
      <c r="I62" s="7">
        <f t="shared" si="1"/>
        <v>0.96</v>
      </c>
      <c r="J62" s="7"/>
      <c r="K62" s="8">
        <f t="shared" si="2"/>
        <v>2.1299999999999999E-2</v>
      </c>
    </row>
    <row r="63" spans="2:11" x14ac:dyDescent="0.2">
      <c r="B63">
        <f>+Pharmacy!A58</f>
        <v>147</v>
      </c>
      <c r="C63" t="str">
        <f>+Pharmacy!B58</f>
        <v>MID VALLEY HOSPITAL</v>
      </c>
      <c r="D63" s="6">
        <f>ROUND(+Pharmacy!I58,0)</f>
        <v>0</v>
      </c>
      <c r="E63" s="6">
        <f>ROUND(+Pharmacy!V58,0)</f>
        <v>2585</v>
      </c>
      <c r="F63" s="7" t="str">
        <f t="shared" si="0"/>
        <v/>
      </c>
      <c r="G63" s="6">
        <f>ROUND(+Pharmacy!I160,0)</f>
        <v>8078</v>
      </c>
      <c r="H63" s="6">
        <f>ROUND(+Pharmacy!V160,0)</f>
        <v>2557</v>
      </c>
      <c r="I63" s="7">
        <f t="shared" si="1"/>
        <v>3.16</v>
      </c>
      <c r="J63" s="7"/>
      <c r="K63" s="8" t="str">
        <f t="shared" si="2"/>
        <v/>
      </c>
    </row>
    <row r="64" spans="2:11" x14ac:dyDescent="0.2">
      <c r="B64">
        <f>+Pharmacy!A59</f>
        <v>148</v>
      </c>
      <c r="C64" t="str">
        <f>+Pharmacy!B59</f>
        <v>KINDRED HOSPITAL SEATTLE - NORTHGATE</v>
      </c>
      <c r="D64" s="6">
        <f>ROUND(+Pharmacy!I59,0)</f>
        <v>0</v>
      </c>
      <c r="E64" s="6">
        <f>ROUND(+Pharmacy!V59,0)</f>
        <v>1133</v>
      </c>
      <c r="F64" s="7" t="str">
        <f t="shared" si="0"/>
        <v/>
      </c>
      <c r="G64" s="6">
        <f>ROUND(+Pharmacy!I161,0)</f>
        <v>0</v>
      </c>
      <c r="H64" s="6">
        <f>ROUND(+Pharmacy!V161,0)</f>
        <v>898</v>
      </c>
      <c r="I64" s="7" t="str">
        <f t="shared" si="1"/>
        <v/>
      </c>
      <c r="J64" s="7"/>
      <c r="K64" s="8" t="str">
        <f t="shared" si="2"/>
        <v/>
      </c>
    </row>
    <row r="65" spans="2:11" x14ac:dyDescent="0.2">
      <c r="B65">
        <f>+Pharmacy!A60</f>
        <v>150</v>
      </c>
      <c r="C65" t="str">
        <f>+Pharmacy!B60</f>
        <v>COULEE MEDICAL CENTER</v>
      </c>
      <c r="D65" s="6">
        <f>ROUND(+Pharmacy!I60,0)</f>
        <v>79532</v>
      </c>
      <c r="E65" s="6">
        <f>ROUND(+Pharmacy!V60,0)</f>
        <v>1419</v>
      </c>
      <c r="F65" s="7">
        <f t="shared" si="0"/>
        <v>56.05</v>
      </c>
      <c r="G65" s="6">
        <f>ROUND(+Pharmacy!I162,0)</f>
        <v>110058</v>
      </c>
      <c r="H65" s="6">
        <f>ROUND(+Pharmacy!V162,0)</f>
        <v>1288</v>
      </c>
      <c r="I65" s="7">
        <f t="shared" si="1"/>
        <v>85.45</v>
      </c>
      <c r="J65" s="7"/>
      <c r="K65" s="8">
        <f t="shared" si="2"/>
        <v>0.52449999999999997</v>
      </c>
    </row>
    <row r="66" spans="2:11" x14ac:dyDescent="0.2">
      <c r="B66">
        <f>+Pharmacy!A61</f>
        <v>152</v>
      </c>
      <c r="C66" t="str">
        <f>+Pharmacy!B61</f>
        <v>MASON GENERAL HOSPITAL</v>
      </c>
      <c r="D66" s="6">
        <f>ROUND(+Pharmacy!I61,0)</f>
        <v>0</v>
      </c>
      <c r="E66" s="6">
        <f>ROUND(+Pharmacy!V61,0)</f>
        <v>4217</v>
      </c>
      <c r="F66" s="7" t="str">
        <f t="shared" si="0"/>
        <v/>
      </c>
      <c r="G66" s="6">
        <f>ROUND(+Pharmacy!I163,0)</f>
        <v>0</v>
      </c>
      <c r="H66" s="6">
        <f>ROUND(+Pharmacy!V163,0)</f>
        <v>4287</v>
      </c>
      <c r="I66" s="7" t="str">
        <f t="shared" si="1"/>
        <v/>
      </c>
      <c r="J66" s="7"/>
      <c r="K66" s="8" t="str">
        <f t="shared" si="2"/>
        <v/>
      </c>
    </row>
    <row r="67" spans="2:11" x14ac:dyDescent="0.2">
      <c r="B67">
        <f>+Pharmacy!A62</f>
        <v>153</v>
      </c>
      <c r="C67" t="str">
        <f>+Pharmacy!B62</f>
        <v>WHITMAN HOSPITAL AND MEDICAL CENTER</v>
      </c>
      <c r="D67" s="6">
        <f>ROUND(+Pharmacy!I62,0)</f>
        <v>0</v>
      </c>
      <c r="E67" s="6">
        <f>ROUND(+Pharmacy!V62,0)</f>
        <v>1426</v>
      </c>
      <c r="F67" s="7" t="str">
        <f t="shared" si="0"/>
        <v/>
      </c>
      <c r="G67" s="6">
        <f>ROUND(+Pharmacy!I164,0)</f>
        <v>0</v>
      </c>
      <c r="H67" s="6">
        <f>ROUND(+Pharmacy!V164,0)</f>
        <v>1377</v>
      </c>
      <c r="I67" s="7" t="str">
        <f t="shared" si="1"/>
        <v/>
      </c>
      <c r="J67" s="7"/>
      <c r="K67" s="8" t="str">
        <f t="shared" si="2"/>
        <v/>
      </c>
    </row>
    <row r="68" spans="2:11" x14ac:dyDescent="0.2">
      <c r="B68">
        <f>+Pharmacy!A63</f>
        <v>155</v>
      </c>
      <c r="C68" t="str">
        <f>+Pharmacy!B63</f>
        <v>UW MEDICINE/VALLEY MEDICAL CENTER</v>
      </c>
      <c r="D68" s="6">
        <f>ROUND(+Pharmacy!I63,0)</f>
        <v>8700</v>
      </c>
      <c r="E68" s="6">
        <f>ROUND(+Pharmacy!V63,0)</f>
        <v>17416</v>
      </c>
      <c r="F68" s="7">
        <f t="shared" si="0"/>
        <v>0.5</v>
      </c>
      <c r="G68" s="6">
        <f>ROUND(+Pharmacy!I165,0)</f>
        <v>13726</v>
      </c>
      <c r="H68" s="6">
        <f>ROUND(+Pharmacy!V165,0)</f>
        <v>37373</v>
      </c>
      <c r="I68" s="7">
        <f t="shared" si="1"/>
        <v>0.37</v>
      </c>
      <c r="J68" s="7"/>
      <c r="K68" s="8">
        <f t="shared" si="2"/>
        <v>-0.26</v>
      </c>
    </row>
    <row r="69" spans="2:11" x14ac:dyDescent="0.2">
      <c r="B69">
        <f>+Pharmacy!A64</f>
        <v>156</v>
      </c>
      <c r="C69" t="str">
        <f>+Pharmacy!B64</f>
        <v>WHIDBEY GENERAL HOSPITAL</v>
      </c>
      <c r="D69" s="6">
        <f>ROUND(+Pharmacy!I64,0)</f>
        <v>139302</v>
      </c>
      <c r="E69" s="6">
        <f>ROUND(+Pharmacy!V64,0)</f>
        <v>8294</v>
      </c>
      <c r="F69" s="7">
        <f t="shared" si="0"/>
        <v>16.8</v>
      </c>
      <c r="G69" s="6">
        <f>ROUND(+Pharmacy!I166,0)</f>
        <v>0</v>
      </c>
      <c r="H69" s="6">
        <f>ROUND(+Pharmacy!V166,0)</f>
        <v>0</v>
      </c>
      <c r="I69" s="7" t="str">
        <f t="shared" si="1"/>
        <v/>
      </c>
      <c r="J69" s="7"/>
      <c r="K69" s="8" t="str">
        <f t="shared" si="2"/>
        <v/>
      </c>
    </row>
    <row r="70" spans="2:11" x14ac:dyDescent="0.2">
      <c r="B70">
        <f>+Pharmacy!A65</f>
        <v>157</v>
      </c>
      <c r="C70" t="str">
        <f>+Pharmacy!B65</f>
        <v>ST LUKES REHABILIATION INSTITUTE</v>
      </c>
      <c r="D70" s="6">
        <f>ROUND(+Pharmacy!I65,0)</f>
        <v>0</v>
      </c>
      <c r="E70" s="6">
        <f>ROUND(+Pharmacy!V65,0)</f>
        <v>2559</v>
      </c>
      <c r="F70" s="7" t="str">
        <f t="shared" si="0"/>
        <v/>
      </c>
      <c r="G70" s="6">
        <f>ROUND(+Pharmacy!I167,0)</f>
        <v>0</v>
      </c>
      <c r="H70" s="6">
        <f>ROUND(+Pharmacy!V167,0)</f>
        <v>2467</v>
      </c>
      <c r="I70" s="7" t="str">
        <f t="shared" si="1"/>
        <v/>
      </c>
      <c r="J70" s="7"/>
      <c r="K70" s="8" t="str">
        <f t="shared" si="2"/>
        <v/>
      </c>
    </row>
    <row r="71" spans="2:11" x14ac:dyDescent="0.2">
      <c r="B71">
        <f>+Pharmacy!A66</f>
        <v>158</v>
      </c>
      <c r="C71" t="str">
        <f>+Pharmacy!B66</f>
        <v>CASCADE MEDICAL CENTER</v>
      </c>
      <c r="D71" s="6">
        <f>ROUND(+Pharmacy!I66,0)</f>
        <v>0</v>
      </c>
      <c r="E71" s="6">
        <f>ROUND(+Pharmacy!V66,0)</f>
        <v>472</v>
      </c>
      <c r="F71" s="7" t="str">
        <f t="shared" si="0"/>
        <v/>
      </c>
      <c r="G71" s="6">
        <f>ROUND(+Pharmacy!I168,0)</f>
        <v>0</v>
      </c>
      <c r="H71" s="6">
        <f>ROUND(+Pharmacy!V168,0)</f>
        <v>573</v>
      </c>
      <c r="I71" s="7" t="str">
        <f t="shared" si="1"/>
        <v/>
      </c>
      <c r="J71" s="7"/>
      <c r="K71" s="8" t="str">
        <f t="shared" si="2"/>
        <v/>
      </c>
    </row>
    <row r="72" spans="2:11" x14ac:dyDescent="0.2">
      <c r="B72">
        <f>+Pharmacy!A67</f>
        <v>159</v>
      </c>
      <c r="C72" t="str">
        <f>+Pharmacy!B67</f>
        <v>PROVIDENCE ST PETER HOSPITAL</v>
      </c>
      <c r="D72" s="6">
        <f>ROUND(+Pharmacy!I67,0)</f>
        <v>27625</v>
      </c>
      <c r="E72" s="6">
        <f>ROUND(+Pharmacy!V67,0)</f>
        <v>36893</v>
      </c>
      <c r="F72" s="7">
        <f t="shared" si="0"/>
        <v>0.75</v>
      </c>
      <c r="G72" s="6">
        <f>ROUND(+Pharmacy!I169,0)</f>
        <v>98125</v>
      </c>
      <c r="H72" s="6">
        <f>ROUND(+Pharmacy!V169,0)</f>
        <v>33274</v>
      </c>
      <c r="I72" s="7">
        <f t="shared" si="1"/>
        <v>2.95</v>
      </c>
      <c r="J72" s="7"/>
      <c r="K72" s="8">
        <f t="shared" si="2"/>
        <v>2.9333</v>
      </c>
    </row>
    <row r="73" spans="2:11" x14ac:dyDescent="0.2">
      <c r="B73">
        <f>+Pharmacy!A68</f>
        <v>161</v>
      </c>
      <c r="C73" t="str">
        <f>+Pharmacy!B68</f>
        <v>KADLEC REGIONAL MEDICAL CENTER</v>
      </c>
      <c r="D73" s="6">
        <f>ROUND(+Pharmacy!I68,0)</f>
        <v>0</v>
      </c>
      <c r="E73" s="6">
        <f>ROUND(+Pharmacy!V68,0)</f>
        <v>31196</v>
      </c>
      <c r="F73" s="7" t="str">
        <f t="shared" si="0"/>
        <v/>
      </c>
      <c r="G73" s="6">
        <f>ROUND(+Pharmacy!I170,0)</f>
        <v>0</v>
      </c>
      <c r="H73" s="6">
        <f>ROUND(+Pharmacy!V170,0)</f>
        <v>35689</v>
      </c>
      <c r="I73" s="7" t="str">
        <f t="shared" si="1"/>
        <v/>
      </c>
      <c r="J73" s="7"/>
      <c r="K73" s="8" t="str">
        <f t="shared" si="2"/>
        <v/>
      </c>
    </row>
    <row r="74" spans="2:11" x14ac:dyDescent="0.2">
      <c r="B74">
        <f>+Pharmacy!A69</f>
        <v>162</v>
      </c>
      <c r="C74" t="str">
        <f>+Pharmacy!B69</f>
        <v>PROVIDENCE SACRED HEART MEDICAL CENTER</v>
      </c>
      <c r="D74" s="6">
        <f>ROUND(+Pharmacy!I69,0)</f>
        <v>48000</v>
      </c>
      <c r="E74" s="6">
        <f>ROUND(+Pharmacy!V69,0)</f>
        <v>63456</v>
      </c>
      <c r="F74" s="7">
        <f t="shared" si="0"/>
        <v>0.76</v>
      </c>
      <c r="G74" s="6">
        <f>ROUND(+Pharmacy!I171,0)</f>
        <v>204683</v>
      </c>
      <c r="H74" s="6">
        <f>ROUND(+Pharmacy!V171,0)</f>
        <v>61703</v>
      </c>
      <c r="I74" s="7">
        <f t="shared" si="1"/>
        <v>3.32</v>
      </c>
      <c r="J74" s="7"/>
      <c r="K74" s="8">
        <f t="shared" si="2"/>
        <v>3.3683999999999998</v>
      </c>
    </row>
    <row r="75" spans="2:11" x14ac:dyDescent="0.2">
      <c r="B75">
        <f>+Pharmacy!A70</f>
        <v>164</v>
      </c>
      <c r="C75" t="str">
        <f>+Pharmacy!B70</f>
        <v>EVERGREENHEALTH MEDICAL CENTER</v>
      </c>
      <c r="D75" s="6">
        <f>ROUND(+Pharmacy!I70,0)</f>
        <v>0</v>
      </c>
      <c r="E75" s="6">
        <f>ROUND(+Pharmacy!V70,0)</f>
        <v>32912</v>
      </c>
      <c r="F75" s="7" t="str">
        <f t="shared" ref="F75:F107" si="3">IF(D75=0,"",IF(E75=0,"",ROUND(D75/E75,2)))</f>
        <v/>
      </c>
      <c r="G75" s="6">
        <f>ROUND(+Pharmacy!I172,0)</f>
        <v>0</v>
      </c>
      <c r="H75" s="6">
        <f>ROUND(+Pharmacy!V172,0)</f>
        <v>33213</v>
      </c>
      <c r="I75" s="7" t="str">
        <f t="shared" ref="I75:I107" si="4">IF(G75=0,"",IF(H75=0,"",ROUND(G75/H75,2)))</f>
        <v/>
      </c>
      <c r="J75" s="7"/>
      <c r="K75" s="8" t="str">
        <f t="shared" ref="K75:K107" si="5">IF(D75=0,"",IF(E75=0,"",IF(G75=0,"",IF(H75=0,"",ROUND(I75/F75-1,4)))))</f>
        <v/>
      </c>
    </row>
    <row r="76" spans="2:11" x14ac:dyDescent="0.2">
      <c r="B76">
        <f>+Pharmacy!A71</f>
        <v>165</v>
      </c>
      <c r="C76" t="str">
        <f>+Pharmacy!B71</f>
        <v>LAKE CHELAN COMMUNITY HOSPITAL</v>
      </c>
      <c r="D76" s="6">
        <f>ROUND(+Pharmacy!I71,0)</f>
        <v>0</v>
      </c>
      <c r="E76" s="6">
        <f>ROUND(+Pharmacy!V71,0)</f>
        <v>1504</v>
      </c>
      <c r="F76" s="7" t="str">
        <f t="shared" si="3"/>
        <v/>
      </c>
      <c r="G76" s="6">
        <f>ROUND(+Pharmacy!I173,0)</f>
        <v>0</v>
      </c>
      <c r="H76" s="6">
        <f>ROUND(+Pharmacy!V173,0)</f>
        <v>1122</v>
      </c>
      <c r="I76" s="7" t="str">
        <f t="shared" si="4"/>
        <v/>
      </c>
      <c r="J76" s="7"/>
      <c r="K76" s="8" t="str">
        <f t="shared" si="5"/>
        <v/>
      </c>
    </row>
    <row r="77" spans="2:11" x14ac:dyDescent="0.2">
      <c r="B77">
        <f>+Pharmacy!A72</f>
        <v>167</v>
      </c>
      <c r="C77" t="str">
        <f>+Pharmacy!B72</f>
        <v>FERRY COUNTY MEMORIAL HOSPITAL</v>
      </c>
      <c r="D77" s="6">
        <f>ROUND(+Pharmacy!I72,0)</f>
        <v>0</v>
      </c>
      <c r="E77" s="6">
        <f>ROUND(+Pharmacy!V72,0)</f>
        <v>0</v>
      </c>
      <c r="F77" s="7" t="str">
        <f t="shared" si="3"/>
        <v/>
      </c>
      <c r="G77" s="6">
        <f>ROUND(+Pharmacy!I174,0)</f>
        <v>0</v>
      </c>
      <c r="H77" s="6">
        <f>ROUND(+Pharmacy!V174,0)</f>
        <v>0</v>
      </c>
      <c r="I77" s="7" t="str">
        <f t="shared" si="4"/>
        <v/>
      </c>
      <c r="J77" s="7"/>
      <c r="K77" s="8" t="str">
        <f t="shared" si="5"/>
        <v/>
      </c>
    </row>
    <row r="78" spans="2:11" x14ac:dyDescent="0.2">
      <c r="B78">
        <f>+Pharmacy!A73</f>
        <v>168</v>
      </c>
      <c r="C78" t="str">
        <f>+Pharmacy!B73</f>
        <v>CENTRAL WASHINGTON HOSPITAL</v>
      </c>
      <c r="D78" s="6">
        <f>ROUND(+Pharmacy!I73,0)</f>
        <v>23124</v>
      </c>
      <c r="E78" s="6">
        <f>ROUND(+Pharmacy!V73,0)</f>
        <v>19877</v>
      </c>
      <c r="F78" s="7">
        <f t="shared" si="3"/>
        <v>1.1599999999999999</v>
      </c>
      <c r="G78" s="6">
        <f>ROUND(+Pharmacy!I175,0)</f>
        <v>110108</v>
      </c>
      <c r="H78" s="6">
        <f>ROUND(+Pharmacy!V175,0)</f>
        <v>20242</v>
      </c>
      <c r="I78" s="7">
        <f t="shared" si="4"/>
        <v>5.44</v>
      </c>
      <c r="J78" s="7"/>
      <c r="K78" s="8">
        <f t="shared" si="5"/>
        <v>3.6897000000000002</v>
      </c>
    </row>
    <row r="79" spans="2:11" x14ac:dyDescent="0.2">
      <c r="B79">
        <f>+Pharmacy!A74</f>
        <v>170</v>
      </c>
      <c r="C79" t="str">
        <f>+Pharmacy!B74</f>
        <v>PEACEHEALTH SOUTHWEST MEDICAL CENTER</v>
      </c>
      <c r="D79" s="6">
        <f>ROUND(+Pharmacy!I74,0)</f>
        <v>8237</v>
      </c>
      <c r="E79" s="6">
        <f>ROUND(+Pharmacy!V74,0)</f>
        <v>50767</v>
      </c>
      <c r="F79" s="7">
        <f t="shared" si="3"/>
        <v>0.16</v>
      </c>
      <c r="G79" s="6">
        <f>ROUND(+Pharmacy!I176,0)</f>
        <v>0</v>
      </c>
      <c r="H79" s="6">
        <f>ROUND(+Pharmacy!V176,0)</f>
        <v>48533</v>
      </c>
      <c r="I79" s="7" t="str">
        <f t="shared" si="4"/>
        <v/>
      </c>
      <c r="J79" s="7"/>
      <c r="K79" s="8" t="str">
        <f t="shared" si="5"/>
        <v/>
      </c>
    </row>
    <row r="80" spans="2:11" x14ac:dyDescent="0.2">
      <c r="B80">
        <f>+Pharmacy!A75</f>
        <v>172</v>
      </c>
      <c r="C80" t="str">
        <f>+Pharmacy!B75</f>
        <v>PULLMAN REGIONAL HOSPITAL</v>
      </c>
      <c r="D80" s="6">
        <f>ROUND(+Pharmacy!I75,0)</f>
        <v>87861</v>
      </c>
      <c r="E80" s="6">
        <f>ROUND(+Pharmacy!V75,0)</f>
        <v>3623</v>
      </c>
      <c r="F80" s="7">
        <f t="shared" si="3"/>
        <v>24.25</v>
      </c>
      <c r="G80" s="6">
        <f>ROUND(+Pharmacy!I177,0)</f>
        <v>223383</v>
      </c>
      <c r="H80" s="6">
        <f>ROUND(+Pharmacy!V177,0)</f>
        <v>3914</v>
      </c>
      <c r="I80" s="7">
        <f t="shared" si="4"/>
        <v>57.07</v>
      </c>
      <c r="J80" s="7"/>
      <c r="K80" s="8">
        <f t="shared" si="5"/>
        <v>1.3533999999999999</v>
      </c>
    </row>
    <row r="81" spans="2:11" x14ac:dyDescent="0.2">
      <c r="B81">
        <f>+Pharmacy!A76</f>
        <v>173</v>
      </c>
      <c r="C81" t="str">
        <f>+Pharmacy!B76</f>
        <v>MORTON GENERAL HOSPITAL</v>
      </c>
      <c r="D81" s="6">
        <f>ROUND(+Pharmacy!I76,0)</f>
        <v>0</v>
      </c>
      <c r="E81" s="6">
        <f>ROUND(+Pharmacy!V76,0)</f>
        <v>1101</v>
      </c>
      <c r="F81" s="7" t="str">
        <f t="shared" si="3"/>
        <v/>
      </c>
      <c r="G81" s="6">
        <f>ROUND(+Pharmacy!I178,0)</f>
        <v>0</v>
      </c>
      <c r="H81" s="6">
        <f>ROUND(+Pharmacy!V178,0)</f>
        <v>1070</v>
      </c>
      <c r="I81" s="7" t="str">
        <f t="shared" si="4"/>
        <v/>
      </c>
      <c r="J81" s="7"/>
      <c r="K81" s="8" t="str">
        <f t="shared" si="5"/>
        <v/>
      </c>
    </row>
    <row r="82" spans="2:11" x14ac:dyDescent="0.2">
      <c r="B82">
        <f>+Pharmacy!A77</f>
        <v>175</v>
      </c>
      <c r="C82" t="str">
        <f>+Pharmacy!B77</f>
        <v>MARY BRIDGE CHILDRENS HEALTH CENTER</v>
      </c>
      <c r="D82" s="6">
        <f>ROUND(+Pharmacy!I77,0)</f>
        <v>0</v>
      </c>
      <c r="E82" s="6">
        <f>ROUND(+Pharmacy!V77,0)</f>
        <v>9620</v>
      </c>
      <c r="F82" s="7" t="str">
        <f t="shared" si="3"/>
        <v/>
      </c>
      <c r="G82" s="6">
        <f>ROUND(+Pharmacy!I179,0)</f>
        <v>0</v>
      </c>
      <c r="H82" s="6">
        <f>ROUND(+Pharmacy!V179,0)</f>
        <v>10786</v>
      </c>
      <c r="I82" s="7" t="str">
        <f t="shared" si="4"/>
        <v/>
      </c>
      <c r="J82" s="7"/>
      <c r="K82" s="8" t="str">
        <f t="shared" si="5"/>
        <v/>
      </c>
    </row>
    <row r="83" spans="2:11" x14ac:dyDescent="0.2">
      <c r="B83">
        <f>+Pharmacy!A78</f>
        <v>176</v>
      </c>
      <c r="C83" t="str">
        <f>+Pharmacy!B78</f>
        <v>TACOMA GENERAL/ALLENMORE HOSPITAL</v>
      </c>
      <c r="D83" s="6">
        <f>ROUND(+Pharmacy!I78,0)</f>
        <v>56</v>
      </c>
      <c r="E83" s="6">
        <f>ROUND(+Pharmacy!V78,0)</f>
        <v>48651</v>
      </c>
      <c r="F83" s="7">
        <f t="shared" si="3"/>
        <v>0</v>
      </c>
      <c r="G83" s="6">
        <f>ROUND(+Pharmacy!I180,0)</f>
        <v>0</v>
      </c>
      <c r="H83" s="6">
        <f>ROUND(+Pharmacy!V180,0)</f>
        <v>41823</v>
      </c>
      <c r="I83" s="7" t="str">
        <f t="shared" si="4"/>
        <v/>
      </c>
      <c r="J83" s="7"/>
      <c r="K83" s="8" t="str">
        <f t="shared" si="5"/>
        <v/>
      </c>
    </row>
    <row r="84" spans="2:11" x14ac:dyDescent="0.2">
      <c r="B84">
        <f>+Pharmacy!A79</f>
        <v>180</v>
      </c>
      <c r="C84" t="str">
        <f>+Pharmacy!B79</f>
        <v>VALLEY HOSPITAL</v>
      </c>
      <c r="D84" s="6">
        <f>ROUND(+Pharmacy!I79,0)</f>
        <v>0</v>
      </c>
      <c r="E84" s="6">
        <f>ROUND(+Pharmacy!V79,0)</f>
        <v>10946</v>
      </c>
      <c r="F84" s="7" t="str">
        <f t="shared" si="3"/>
        <v/>
      </c>
      <c r="G84" s="6">
        <f>ROUND(+Pharmacy!I181,0)</f>
        <v>0</v>
      </c>
      <c r="H84" s="6">
        <f>ROUND(+Pharmacy!V181,0)</f>
        <v>11479</v>
      </c>
      <c r="I84" s="7" t="str">
        <f t="shared" si="4"/>
        <v/>
      </c>
      <c r="J84" s="7"/>
      <c r="K84" s="8" t="str">
        <f t="shared" si="5"/>
        <v/>
      </c>
    </row>
    <row r="85" spans="2:11" x14ac:dyDescent="0.2">
      <c r="B85">
        <f>+Pharmacy!A80</f>
        <v>183</v>
      </c>
      <c r="C85" t="str">
        <f>+Pharmacy!B80</f>
        <v>MULTICARE AUBURN MEDICAL CENTER</v>
      </c>
      <c r="D85" s="6">
        <f>ROUND(+Pharmacy!I80,0)</f>
        <v>0</v>
      </c>
      <c r="E85" s="6">
        <f>ROUND(+Pharmacy!V80,0)</f>
        <v>11784</v>
      </c>
      <c r="F85" s="7" t="str">
        <f t="shared" si="3"/>
        <v/>
      </c>
      <c r="G85" s="6">
        <f>ROUND(+Pharmacy!I182,0)</f>
        <v>0</v>
      </c>
      <c r="H85" s="6">
        <f>ROUND(+Pharmacy!V182,0)</f>
        <v>10417</v>
      </c>
      <c r="I85" s="7" t="str">
        <f t="shared" si="4"/>
        <v/>
      </c>
      <c r="J85" s="7"/>
      <c r="K85" s="8" t="str">
        <f t="shared" si="5"/>
        <v/>
      </c>
    </row>
    <row r="86" spans="2:11" x14ac:dyDescent="0.2">
      <c r="B86">
        <f>+Pharmacy!A81</f>
        <v>186</v>
      </c>
      <c r="C86" t="str">
        <f>+Pharmacy!B81</f>
        <v>SUMMIT PACIFIC MEDICAL CENTER</v>
      </c>
      <c r="D86" s="6">
        <f>ROUND(+Pharmacy!I81,0)</f>
        <v>21343</v>
      </c>
      <c r="E86" s="6">
        <f>ROUND(+Pharmacy!V81,0)</f>
        <v>1238</v>
      </c>
      <c r="F86" s="7">
        <f t="shared" si="3"/>
        <v>17.239999999999998</v>
      </c>
      <c r="G86" s="6">
        <f>ROUND(+Pharmacy!I183,0)</f>
        <v>57524</v>
      </c>
      <c r="H86" s="6">
        <f>ROUND(+Pharmacy!V183,0)</f>
        <v>1042</v>
      </c>
      <c r="I86" s="7">
        <f t="shared" si="4"/>
        <v>55.21</v>
      </c>
      <c r="J86" s="7"/>
      <c r="K86" s="8">
        <f t="shared" si="5"/>
        <v>2.2023999999999999</v>
      </c>
    </row>
    <row r="87" spans="2:11" x14ac:dyDescent="0.2">
      <c r="B87">
        <f>+Pharmacy!A82</f>
        <v>191</v>
      </c>
      <c r="C87" t="str">
        <f>+Pharmacy!B82</f>
        <v>PROVIDENCE CENTRALIA HOSPITAL</v>
      </c>
      <c r="D87" s="6">
        <f>ROUND(+Pharmacy!I82,0)</f>
        <v>0</v>
      </c>
      <c r="E87" s="6">
        <f>ROUND(+Pharmacy!V82,0)</f>
        <v>12024</v>
      </c>
      <c r="F87" s="7" t="str">
        <f t="shared" si="3"/>
        <v/>
      </c>
      <c r="G87" s="6">
        <f>ROUND(+Pharmacy!I184,0)</f>
        <v>0</v>
      </c>
      <c r="H87" s="6">
        <f>ROUND(+Pharmacy!V184,0)</f>
        <v>12339</v>
      </c>
      <c r="I87" s="7" t="str">
        <f t="shared" si="4"/>
        <v/>
      </c>
      <c r="J87" s="7"/>
      <c r="K87" s="8" t="str">
        <f t="shared" si="5"/>
        <v/>
      </c>
    </row>
    <row r="88" spans="2:11" x14ac:dyDescent="0.2">
      <c r="B88">
        <f>+Pharmacy!A83</f>
        <v>193</v>
      </c>
      <c r="C88" t="str">
        <f>+Pharmacy!B83</f>
        <v>PROVIDENCE MOUNT CARMEL HOSPITAL</v>
      </c>
      <c r="D88" s="6">
        <f>ROUND(+Pharmacy!I83,0)</f>
        <v>375</v>
      </c>
      <c r="E88" s="6">
        <f>ROUND(+Pharmacy!V83,0)</f>
        <v>3409</v>
      </c>
      <c r="F88" s="7">
        <f t="shared" si="3"/>
        <v>0.11</v>
      </c>
      <c r="G88" s="6">
        <f>ROUND(+Pharmacy!I185,0)</f>
        <v>0</v>
      </c>
      <c r="H88" s="6">
        <f>ROUND(+Pharmacy!V185,0)</f>
        <v>3543</v>
      </c>
      <c r="I88" s="7" t="str">
        <f t="shared" si="4"/>
        <v/>
      </c>
      <c r="J88" s="7"/>
      <c r="K88" s="8" t="str">
        <f t="shared" si="5"/>
        <v/>
      </c>
    </row>
    <row r="89" spans="2:11" x14ac:dyDescent="0.2">
      <c r="B89">
        <f>+Pharmacy!A84</f>
        <v>194</v>
      </c>
      <c r="C89" t="str">
        <f>+Pharmacy!B84</f>
        <v>PROVIDENCE ST JOSEPHS HOSPITAL</v>
      </c>
      <c r="D89" s="6">
        <f>ROUND(+Pharmacy!I84,0)</f>
        <v>375</v>
      </c>
      <c r="E89" s="6">
        <f>ROUND(+Pharmacy!V84,0)</f>
        <v>1183</v>
      </c>
      <c r="F89" s="7">
        <f t="shared" si="3"/>
        <v>0.32</v>
      </c>
      <c r="G89" s="6">
        <f>ROUND(+Pharmacy!I186,0)</f>
        <v>1125</v>
      </c>
      <c r="H89" s="6">
        <f>ROUND(+Pharmacy!V186,0)</f>
        <v>1316</v>
      </c>
      <c r="I89" s="7">
        <f t="shared" si="4"/>
        <v>0.85</v>
      </c>
      <c r="J89" s="7"/>
      <c r="K89" s="8">
        <f t="shared" si="5"/>
        <v>1.6563000000000001</v>
      </c>
    </row>
    <row r="90" spans="2:11" x14ac:dyDescent="0.2">
      <c r="B90">
        <f>+Pharmacy!A85</f>
        <v>195</v>
      </c>
      <c r="C90" t="str">
        <f>+Pharmacy!B85</f>
        <v>SNOQUALMIE VALLEY HOSPITAL</v>
      </c>
      <c r="D90" s="6">
        <f>ROUND(+Pharmacy!I85,0)</f>
        <v>0</v>
      </c>
      <c r="E90" s="6">
        <f>ROUND(+Pharmacy!V85,0)</f>
        <v>2523</v>
      </c>
      <c r="F90" s="7" t="str">
        <f t="shared" si="3"/>
        <v/>
      </c>
      <c r="G90" s="6">
        <f>ROUND(+Pharmacy!I187,0)</f>
        <v>0</v>
      </c>
      <c r="H90" s="6">
        <f>ROUND(+Pharmacy!V187,0)</f>
        <v>1874</v>
      </c>
      <c r="I90" s="7" t="str">
        <f t="shared" si="4"/>
        <v/>
      </c>
      <c r="J90" s="7"/>
      <c r="K90" s="8" t="str">
        <f t="shared" si="5"/>
        <v/>
      </c>
    </row>
    <row r="91" spans="2:11" x14ac:dyDescent="0.2">
      <c r="B91">
        <f>+Pharmacy!A86</f>
        <v>197</v>
      </c>
      <c r="C91" t="str">
        <f>+Pharmacy!B86</f>
        <v>CAPITAL MEDICAL CENTER</v>
      </c>
      <c r="D91" s="6">
        <f>ROUND(+Pharmacy!I86,0)</f>
        <v>0</v>
      </c>
      <c r="E91" s="6">
        <f>ROUND(+Pharmacy!V86,0)</f>
        <v>10176</v>
      </c>
      <c r="F91" s="7" t="str">
        <f t="shared" si="3"/>
        <v/>
      </c>
      <c r="G91" s="6">
        <f>ROUND(+Pharmacy!I188,0)</f>
        <v>0</v>
      </c>
      <c r="H91" s="6">
        <f>ROUND(+Pharmacy!V188,0)</f>
        <v>10620</v>
      </c>
      <c r="I91" s="7" t="str">
        <f t="shared" si="4"/>
        <v/>
      </c>
      <c r="J91" s="7"/>
      <c r="K91" s="8" t="str">
        <f t="shared" si="5"/>
        <v/>
      </c>
    </row>
    <row r="92" spans="2:11" x14ac:dyDescent="0.2">
      <c r="B92">
        <f>+Pharmacy!A87</f>
        <v>198</v>
      </c>
      <c r="C92" t="str">
        <f>+Pharmacy!B87</f>
        <v>SUNNYSIDE COMMUNITY HOSPITAL</v>
      </c>
      <c r="D92" s="6">
        <f>ROUND(+Pharmacy!I87,0)</f>
        <v>0</v>
      </c>
      <c r="E92" s="6">
        <f>ROUND(+Pharmacy!V87,0)</f>
        <v>3877</v>
      </c>
      <c r="F92" s="7" t="str">
        <f t="shared" si="3"/>
        <v/>
      </c>
      <c r="G92" s="6">
        <f>ROUND(+Pharmacy!I189,0)</f>
        <v>0</v>
      </c>
      <c r="H92" s="6">
        <f>ROUND(+Pharmacy!V189,0)</f>
        <v>0</v>
      </c>
      <c r="I92" s="7" t="str">
        <f t="shared" si="4"/>
        <v/>
      </c>
      <c r="J92" s="7"/>
      <c r="K92" s="8" t="str">
        <f t="shared" si="5"/>
        <v/>
      </c>
    </row>
    <row r="93" spans="2:11" x14ac:dyDescent="0.2">
      <c r="B93">
        <f>+Pharmacy!A88</f>
        <v>199</v>
      </c>
      <c r="C93" t="str">
        <f>+Pharmacy!B88</f>
        <v>TOPPENISH COMMUNITY HOSPITAL</v>
      </c>
      <c r="D93" s="6">
        <f>ROUND(+Pharmacy!I88,0)</f>
        <v>0</v>
      </c>
      <c r="E93" s="6">
        <f>ROUND(+Pharmacy!V88,0)</f>
        <v>2956</v>
      </c>
      <c r="F93" s="7" t="str">
        <f t="shared" si="3"/>
        <v/>
      </c>
      <c r="G93" s="6">
        <f>ROUND(+Pharmacy!I190,0)</f>
        <v>0</v>
      </c>
      <c r="H93" s="6">
        <f>ROUND(+Pharmacy!V190,0)</f>
        <v>2554</v>
      </c>
      <c r="I93" s="7" t="str">
        <f t="shared" si="4"/>
        <v/>
      </c>
      <c r="J93" s="7"/>
      <c r="K93" s="8" t="str">
        <f t="shared" si="5"/>
        <v/>
      </c>
    </row>
    <row r="94" spans="2:11" x14ac:dyDescent="0.2">
      <c r="B94">
        <f>+Pharmacy!A89</f>
        <v>201</v>
      </c>
      <c r="C94" t="str">
        <f>+Pharmacy!B89</f>
        <v>ST FRANCIS COMMUNITY HOSPITAL</v>
      </c>
      <c r="D94" s="6">
        <f>ROUND(+Pharmacy!I89,0)</f>
        <v>0</v>
      </c>
      <c r="E94" s="6">
        <f>ROUND(+Pharmacy!V89,0)</f>
        <v>16708</v>
      </c>
      <c r="F94" s="7" t="str">
        <f t="shared" si="3"/>
        <v/>
      </c>
      <c r="G94" s="6">
        <f>ROUND(+Pharmacy!I191,0)</f>
        <v>13545</v>
      </c>
      <c r="H94" s="6">
        <f>ROUND(+Pharmacy!V191,0)</f>
        <v>15975</v>
      </c>
      <c r="I94" s="7">
        <f t="shared" si="4"/>
        <v>0.85</v>
      </c>
      <c r="J94" s="7"/>
      <c r="K94" s="8" t="str">
        <f t="shared" si="5"/>
        <v/>
      </c>
    </row>
    <row r="95" spans="2:11" x14ac:dyDescent="0.2">
      <c r="B95">
        <f>+Pharmacy!A90</f>
        <v>202</v>
      </c>
      <c r="C95" t="str">
        <f>+Pharmacy!B90</f>
        <v>REGIONAL HOSPITAL</v>
      </c>
      <c r="D95" s="6">
        <f>ROUND(+Pharmacy!I90,0)</f>
        <v>0</v>
      </c>
      <c r="E95" s="6">
        <f>ROUND(+Pharmacy!V90,0)</f>
        <v>694</v>
      </c>
      <c r="F95" s="7" t="str">
        <f t="shared" si="3"/>
        <v/>
      </c>
      <c r="G95" s="6">
        <f>ROUND(+Pharmacy!I192,0)</f>
        <v>0</v>
      </c>
      <c r="H95" s="6">
        <f>ROUND(+Pharmacy!V192,0)</f>
        <v>707</v>
      </c>
      <c r="I95" s="7" t="str">
        <f t="shared" si="4"/>
        <v/>
      </c>
      <c r="J95" s="7"/>
      <c r="K95" s="8" t="str">
        <f t="shared" si="5"/>
        <v/>
      </c>
    </row>
    <row r="96" spans="2:11" x14ac:dyDescent="0.2">
      <c r="B96">
        <f>+Pharmacy!A91</f>
        <v>204</v>
      </c>
      <c r="C96" t="str">
        <f>+Pharmacy!B91</f>
        <v>SEATTLE CANCER CARE ALLIANCE</v>
      </c>
      <c r="D96" s="6">
        <f>ROUND(+Pharmacy!I91,0)</f>
        <v>402</v>
      </c>
      <c r="E96" s="6">
        <f>ROUND(+Pharmacy!V91,0)</f>
        <v>14038</v>
      </c>
      <c r="F96" s="7">
        <f t="shared" si="3"/>
        <v>0.03</v>
      </c>
      <c r="G96" s="6">
        <f>ROUND(+Pharmacy!I193,0)</f>
        <v>2470</v>
      </c>
      <c r="H96" s="6">
        <f>ROUND(+Pharmacy!V193,0)</f>
        <v>13817</v>
      </c>
      <c r="I96" s="7">
        <f t="shared" si="4"/>
        <v>0.18</v>
      </c>
      <c r="J96" s="7"/>
      <c r="K96" s="8">
        <f t="shared" si="5"/>
        <v>5</v>
      </c>
    </row>
    <row r="97" spans="2:11" x14ac:dyDescent="0.2">
      <c r="B97">
        <f>+Pharmacy!A92</f>
        <v>205</v>
      </c>
      <c r="C97" t="str">
        <f>+Pharmacy!B92</f>
        <v>WENATCHEE VALLEY HOSPITAL</v>
      </c>
      <c r="D97" s="6">
        <f>ROUND(+Pharmacy!I92,0)</f>
        <v>0</v>
      </c>
      <c r="E97" s="6">
        <f>ROUND(+Pharmacy!V92,0)</f>
        <v>0</v>
      </c>
      <c r="F97" s="7" t="str">
        <f t="shared" si="3"/>
        <v/>
      </c>
      <c r="G97" s="6">
        <f>ROUND(+Pharmacy!I194,0)</f>
        <v>0</v>
      </c>
      <c r="H97" s="6">
        <f>ROUND(+Pharmacy!V194,0)</f>
        <v>12549</v>
      </c>
      <c r="I97" s="7" t="str">
        <f t="shared" si="4"/>
        <v/>
      </c>
      <c r="J97" s="7"/>
      <c r="K97" s="8" t="str">
        <f t="shared" si="5"/>
        <v/>
      </c>
    </row>
    <row r="98" spans="2:11" x14ac:dyDescent="0.2">
      <c r="B98">
        <f>+Pharmacy!A93</f>
        <v>206</v>
      </c>
      <c r="C98" t="str">
        <f>+Pharmacy!B93</f>
        <v>PEACEHEALTH UNITED GENERAL MEDICAL CENTER</v>
      </c>
      <c r="D98" s="6">
        <f>ROUND(+Pharmacy!I93,0)</f>
        <v>1125</v>
      </c>
      <c r="E98" s="6">
        <f>ROUND(+Pharmacy!V93,0)</f>
        <v>3520</v>
      </c>
      <c r="F98" s="7">
        <f t="shared" si="3"/>
        <v>0.32</v>
      </c>
      <c r="G98" s="6">
        <f>ROUND(+Pharmacy!I195,0)</f>
        <v>375</v>
      </c>
      <c r="H98" s="6">
        <f>ROUND(+Pharmacy!V195,0)</f>
        <v>3615</v>
      </c>
      <c r="I98" s="7">
        <f t="shared" si="4"/>
        <v>0.1</v>
      </c>
      <c r="J98" s="7"/>
      <c r="K98" s="8">
        <f t="shared" si="5"/>
        <v>-0.6875</v>
      </c>
    </row>
    <row r="99" spans="2:11" x14ac:dyDescent="0.2">
      <c r="B99">
        <f>+Pharmacy!A94</f>
        <v>207</v>
      </c>
      <c r="C99" t="str">
        <f>+Pharmacy!B94</f>
        <v>SKAGIT VALLEY HOSPITAL</v>
      </c>
      <c r="D99" s="6">
        <f>ROUND(+Pharmacy!I94,0)</f>
        <v>0</v>
      </c>
      <c r="E99" s="6">
        <f>ROUND(+Pharmacy!V94,0)</f>
        <v>21062</v>
      </c>
      <c r="F99" s="7" t="str">
        <f t="shared" si="3"/>
        <v/>
      </c>
      <c r="G99" s="6">
        <f>ROUND(+Pharmacy!I196,0)</f>
        <v>0</v>
      </c>
      <c r="H99" s="6">
        <f>ROUND(+Pharmacy!V196,0)</f>
        <v>20806</v>
      </c>
      <c r="I99" s="7" t="str">
        <f t="shared" si="4"/>
        <v/>
      </c>
      <c r="J99" s="7"/>
      <c r="K99" s="8" t="str">
        <f t="shared" si="5"/>
        <v/>
      </c>
    </row>
    <row r="100" spans="2:11" x14ac:dyDescent="0.2">
      <c r="B100">
        <f>+Pharmacy!A95</f>
        <v>208</v>
      </c>
      <c r="C100" t="str">
        <f>+Pharmacy!B95</f>
        <v>LEGACY SALMON CREEK HOSPITAL</v>
      </c>
      <c r="D100" s="6">
        <f>ROUND(+Pharmacy!I95,0)</f>
        <v>0</v>
      </c>
      <c r="E100" s="6">
        <f>ROUND(+Pharmacy!V95,0)</f>
        <v>18153</v>
      </c>
      <c r="F100" s="7" t="str">
        <f t="shared" si="3"/>
        <v/>
      </c>
      <c r="G100" s="6">
        <f>ROUND(+Pharmacy!I197,0)</f>
        <v>0</v>
      </c>
      <c r="H100" s="6">
        <f>ROUND(+Pharmacy!V197,0)</f>
        <v>18334</v>
      </c>
      <c r="I100" s="7" t="str">
        <f t="shared" si="4"/>
        <v/>
      </c>
      <c r="J100" s="7"/>
      <c r="K100" s="8" t="str">
        <f t="shared" si="5"/>
        <v/>
      </c>
    </row>
    <row r="101" spans="2:11" x14ac:dyDescent="0.2">
      <c r="B101">
        <f>+Pharmacy!A96</f>
        <v>209</v>
      </c>
      <c r="C101" t="str">
        <f>+Pharmacy!B96</f>
        <v>ST ANTHONY HOSPITAL</v>
      </c>
      <c r="D101" s="6">
        <f>ROUND(+Pharmacy!I96,0)</f>
        <v>0</v>
      </c>
      <c r="E101" s="6">
        <f>ROUND(+Pharmacy!V96,0)</f>
        <v>9478</v>
      </c>
      <c r="F101" s="7" t="str">
        <f t="shared" si="3"/>
        <v/>
      </c>
      <c r="G101" s="6">
        <f>ROUND(+Pharmacy!I198,0)</f>
        <v>0</v>
      </c>
      <c r="H101" s="6">
        <f>ROUND(+Pharmacy!V198,0)</f>
        <v>9231</v>
      </c>
      <c r="I101" s="7" t="str">
        <f t="shared" si="4"/>
        <v/>
      </c>
      <c r="J101" s="7"/>
      <c r="K101" s="8" t="str">
        <f t="shared" si="5"/>
        <v/>
      </c>
    </row>
    <row r="102" spans="2:11" x14ac:dyDescent="0.2">
      <c r="B102">
        <f>+Pharmacy!A97</f>
        <v>210</v>
      </c>
      <c r="C102" t="str">
        <f>+Pharmacy!B97</f>
        <v>SWEDISH MEDICAL CENTER - ISSAQUAH CAMPUS</v>
      </c>
      <c r="D102" s="6">
        <f>ROUND(+Pharmacy!I97,0)</f>
        <v>54580</v>
      </c>
      <c r="E102" s="6">
        <f>ROUND(+Pharmacy!V97,0)</f>
        <v>10561</v>
      </c>
      <c r="F102" s="7">
        <f t="shared" si="3"/>
        <v>5.17</v>
      </c>
      <c r="G102" s="6">
        <f>ROUND(+Pharmacy!I199,0)</f>
        <v>35998</v>
      </c>
      <c r="H102" s="6">
        <f>ROUND(+Pharmacy!V199,0)</f>
        <v>12277</v>
      </c>
      <c r="I102" s="7">
        <f t="shared" si="4"/>
        <v>2.93</v>
      </c>
      <c r="J102" s="7"/>
      <c r="K102" s="8">
        <f t="shared" si="5"/>
        <v>-0.43330000000000002</v>
      </c>
    </row>
    <row r="103" spans="2:11" x14ac:dyDescent="0.2">
      <c r="B103">
        <f>+Pharmacy!A98</f>
        <v>211</v>
      </c>
      <c r="C103" t="str">
        <f>+Pharmacy!B98</f>
        <v>PEACEHEALTH PEACE ISLAND MEDICAL CENTER</v>
      </c>
      <c r="D103" s="6">
        <f>ROUND(+Pharmacy!I98,0)</f>
        <v>0</v>
      </c>
      <c r="E103" s="6">
        <f>ROUND(+Pharmacy!V98,0)</f>
        <v>0</v>
      </c>
      <c r="F103" s="7" t="str">
        <f t="shared" si="3"/>
        <v/>
      </c>
      <c r="G103" s="6">
        <f>ROUND(+Pharmacy!I200,0)</f>
        <v>0</v>
      </c>
      <c r="H103" s="6">
        <f>ROUND(+Pharmacy!V200,0)</f>
        <v>433</v>
      </c>
      <c r="I103" s="7" t="str">
        <f t="shared" si="4"/>
        <v/>
      </c>
      <c r="J103" s="7"/>
      <c r="K103" s="8" t="str">
        <f t="shared" si="5"/>
        <v/>
      </c>
    </row>
    <row r="104" spans="2:11" x14ac:dyDescent="0.2">
      <c r="B104">
        <f>+Pharmacy!A99</f>
        <v>904</v>
      </c>
      <c r="C104" t="str">
        <f>+Pharmacy!B99</f>
        <v>BHC FAIRFAX HOSPITAL</v>
      </c>
      <c r="D104" s="6">
        <f>ROUND(+Pharmacy!I99,0)</f>
        <v>0</v>
      </c>
      <c r="E104" s="6">
        <f>ROUND(+Pharmacy!V99,0)</f>
        <v>2399</v>
      </c>
      <c r="F104" s="7" t="str">
        <f t="shared" si="3"/>
        <v/>
      </c>
      <c r="G104" s="6">
        <f>ROUND(+Pharmacy!I201,0)</f>
        <v>0</v>
      </c>
      <c r="H104" s="6">
        <f>ROUND(+Pharmacy!V201,0)</f>
        <v>2354</v>
      </c>
      <c r="I104" s="7" t="str">
        <f t="shared" si="4"/>
        <v/>
      </c>
      <c r="J104" s="7"/>
      <c r="K104" s="8" t="str">
        <f t="shared" si="5"/>
        <v/>
      </c>
    </row>
    <row r="105" spans="2:11" x14ac:dyDescent="0.2">
      <c r="B105">
        <f>+Pharmacy!A100</f>
        <v>915</v>
      </c>
      <c r="C105" t="str">
        <f>+Pharmacy!B100</f>
        <v>LOURDES COUNSELING CENTER</v>
      </c>
      <c r="D105" s="6">
        <f>ROUND(+Pharmacy!I100,0)</f>
        <v>0</v>
      </c>
      <c r="E105" s="6">
        <f>ROUND(+Pharmacy!V100,0)</f>
        <v>846</v>
      </c>
      <c r="F105" s="7" t="str">
        <f t="shared" si="3"/>
        <v/>
      </c>
      <c r="G105" s="6">
        <f>ROUND(+Pharmacy!I202,0)</f>
        <v>0</v>
      </c>
      <c r="H105" s="6">
        <f>ROUND(+Pharmacy!V202,0)</f>
        <v>744</v>
      </c>
      <c r="I105" s="7" t="str">
        <f t="shared" si="4"/>
        <v/>
      </c>
      <c r="J105" s="7"/>
      <c r="K105" s="8" t="str">
        <f t="shared" si="5"/>
        <v/>
      </c>
    </row>
    <row r="106" spans="2:11" x14ac:dyDescent="0.2">
      <c r="B106">
        <f>+Pharmacy!A101</f>
        <v>919</v>
      </c>
      <c r="C106" t="str">
        <f>+Pharmacy!B101</f>
        <v>NAVOS</v>
      </c>
      <c r="D106" s="6">
        <f>ROUND(+Pharmacy!I101,0)</f>
        <v>4430</v>
      </c>
      <c r="E106" s="6">
        <f>ROUND(+Pharmacy!V101,0)</f>
        <v>962</v>
      </c>
      <c r="F106" s="7">
        <f t="shared" si="3"/>
        <v>4.5999999999999996</v>
      </c>
      <c r="G106" s="6">
        <f>ROUND(+Pharmacy!I203,0)</f>
        <v>720</v>
      </c>
      <c r="H106" s="6">
        <f>ROUND(+Pharmacy!V203,0)</f>
        <v>1090</v>
      </c>
      <c r="I106" s="7">
        <f t="shared" si="4"/>
        <v>0.66</v>
      </c>
      <c r="J106" s="7"/>
      <c r="K106" s="8">
        <f t="shared" si="5"/>
        <v>-0.85650000000000004</v>
      </c>
    </row>
    <row r="107" spans="2:11" x14ac:dyDescent="0.2">
      <c r="B107">
        <f>+Pharmacy!A102</f>
        <v>921</v>
      </c>
      <c r="C107" t="str">
        <f>+Pharmacy!B102</f>
        <v>Cascade Behavioral Health</v>
      </c>
      <c r="D107" s="6">
        <f>ROUND(+Pharmacy!I102,0)</f>
        <v>0</v>
      </c>
      <c r="E107" s="6">
        <f>ROUND(+Pharmacy!V102,0)</f>
        <v>0</v>
      </c>
      <c r="F107" s="7" t="str">
        <f t="shared" si="3"/>
        <v/>
      </c>
      <c r="G107" s="6">
        <f>ROUND(+Pharmacy!I204,0)</f>
        <v>0</v>
      </c>
      <c r="H107" s="6">
        <f>ROUND(+Pharmacy!V204,0)</f>
        <v>93</v>
      </c>
      <c r="I107" s="7" t="str">
        <f t="shared" si="4"/>
        <v/>
      </c>
      <c r="J107" s="7"/>
      <c r="K107" s="8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7"/>
  <sheetViews>
    <sheetView zoomScale="75" workbookViewId="0">
      <selection activeCell="A10" sqref="A10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0.88671875" bestFit="1" customWidth="1"/>
    <col min="5" max="5" width="6.88671875" bestFit="1" customWidth="1"/>
    <col min="6" max="6" width="8.88671875" bestFit="1" customWidth="1"/>
    <col min="7" max="7" width="10.88671875" bestFit="1" customWidth="1"/>
    <col min="8" max="8" width="6.88671875" bestFit="1" customWidth="1"/>
    <col min="9" max="9" width="8.88671875" bestFit="1" customWidth="1"/>
    <col min="10" max="10" width="2.6640625" customWidth="1"/>
    <col min="11" max="11" width="10.109375" bestFit="1" customWidth="1"/>
  </cols>
  <sheetData>
    <row r="1" spans="1:11" x14ac:dyDescent="0.2">
      <c r="A1" s="3" t="s">
        <v>19</v>
      </c>
      <c r="B1" s="4"/>
      <c r="C1" s="4"/>
      <c r="D1" s="4"/>
      <c r="E1" s="4"/>
      <c r="F1" s="4"/>
      <c r="G1" s="4"/>
      <c r="H1" s="4"/>
      <c r="I1" s="4"/>
      <c r="J1" s="4"/>
    </row>
    <row r="2" spans="1:11" x14ac:dyDescent="0.2">
      <c r="A2" s="4"/>
      <c r="B2" s="4"/>
      <c r="C2" s="4"/>
      <c r="D2" s="4"/>
      <c r="E2" s="4"/>
      <c r="F2" s="3"/>
      <c r="G2" s="4"/>
      <c r="H2" s="4"/>
      <c r="I2" s="4"/>
      <c r="J2" s="4"/>
      <c r="K2" s="2" t="s">
        <v>42</v>
      </c>
    </row>
    <row r="3" spans="1:11" x14ac:dyDescent="0.2">
      <c r="A3" s="4"/>
      <c r="B3" s="4"/>
      <c r="C3" s="4"/>
      <c r="D3" s="4"/>
      <c r="E3" s="4"/>
      <c r="F3" s="3"/>
      <c r="G3" s="4"/>
      <c r="H3" s="4"/>
      <c r="I3" s="4"/>
      <c r="J3" s="4"/>
      <c r="K3">
        <v>290</v>
      </c>
    </row>
    <row r="4" spans="1:11" x14ac:dyDescent="0.2">
      <c r="A4" s="3" t="s">
        <v>43</v>
      </c>
      <c r="B4" s="4"/>
      <c r="C4" s="4"/>
      <c r="D4" s="5"/>
      <c r="E4" s="4"/>
      <c r="F4" s="4"/>
      <c r="G4" s="4"/>
      <c r="H4" s="4"/>
      <c r="I4" s="4"/>
      <c r="J4" s="4"/>
    </row>
    <row r="5" spans="1:11" x14ac:dyDescent="0.2">
      <c r="A5" s="3" t="s">
        <v>20</v>
      </c>
      <c r="B5" s="4"/>
      <c r="C5" s="4"/>
      <c r="D5" s="4"/>
      <c r="E5" s="4"/>
      <c r="F5" s="4"/>
      <c r="G5" s="4"/>
      <c r="H5" s="4"/>
      <c r="I5" s="4"/>
      <c r="J5" s="4"/>
    </row>
    <row r="7" spans="1:11" x14ac:dyDescent="0.2">
      <c r="E7" s="21">
        <f>ROUND(+Pharmacy!D5,0)</f>
        <v>2012</v>
      </c>
      <c r="F7" s="2">
        <f>+E7</f>
        <v>2012</v>
      </c>
      <c r="G7" s="2"/>
      <c r="H7" s="1">
        <f>+F7+1</f>
        <v>2013</v>
      </c>
      <c r="I7" s="2">
        <f>+H7</f>
        <v>2013</v>
      </c>
    </row>
    <row r="8" spans="1:11" x14ac:dyDescent="0.2">
      <c r="A8" s="2"/>
      <c r="B8" s="2"/>
      <c r="C8" s="2"/>
      <c r="F8" s="1" t="s">
        <v>2</v>
      </c>
      <c r="I8" s="1" t="s">
        <v>2</v>
      </c>
      <c r="J8" s="1"/>
      <c r="K8" s="2" t="s">
        <v>72</v>
      </c>
    </row>
    <row r="9" spans="1:11" x14ac:dyDescent="0.2">
      <c r="A9" s="2"/>
      <c r="B9" s="2" t="s">
        <v>40</v>
      </c>
      <c r="C9" s="2" t="s">
        <v>41</v>
      </c>
      <c r="D9" s="1" t="s">
        <v>21</v>
      </c>
      <c r="E9" s="1" t="s">
        <v>4</v>
      </c>
      <c r="F9" s="1" t="s">
        <v>4</v>
      </c>
      <c r="G9" s="1" t="s">
        <v>21</v>
      </c>
      <c r="H9" s="1" t="s">
        <v>4</v>
      </c>
      <c r="I9" s="1" t="s">
        <v>4</v>
      </c>
      <c r="J9" s="1"/>
      <c r="K9" s="2" t="s">
        <v>73</v>
      </c>
    </row>
    <row r="10" spans="1:11" x14ac:dyDescent="0.2">
      <c r="B10">
        <f>+Pharmacy!A5</f>
        <v>1</v>
      </c>
      <c r="C10" t="str">
        <f>+Pharmacy!B5</f>
        <v>SWEDISH MEDICAL CENTER - FIRST HILL</v>
      </c>
      <c r="D10" s="6">
        <f>ROUND(+Pharmacy!J5,0)</f>
        <v>53690302</v>
      </c>
      <c r="E10" s="6">
        <f>ROUND(+Pharmacy!V5,0)</f>
        <v>69385</v>
      </c>
      <c r="F10" s="7">
        <f>IF(D10=0,"",IF(E10=0,"",ROUND(D10/E10,2)))</f>
        <v>773.8</v>
      </c>
      <c r="G10" s="6">
        <f>ROUND(+Pharmacy!J107,0)</f>
        <v>66371625</v>
      </c>
      <c r="H10" s="6">
        <f>ROUND(+Pharmacy!V107,0)</f>
        <v>67759</v>
      </c>
      <c r="I10" s="7">
        <f>IF(G10=0,"",IF(H10=0,"",ROUND(G10/H10,2)))</f>
        <v>979.52</v>
      </c>
      <c r="J10" s="7"/>
      <c r="K10" s="8">
        <f>IF(D10=0,"",IF(E10=0,"",IF(G10=0,"",IF(H10=0,"",ROUND(I10/F10-1,4)))))</f>
        <v>0.26590000000000003</v>
      </c>
    </row>
    <row r="11" spans="1:11" x14ac:dyDescent="0.2">
      <c r="B11">
        <f>+Pharmacy!A6</f>
        <v>3</v>
      </c>
      <c r="C11" t="str">
        <f>+Pharmacy!B6</f>
        <v>SWEDISH MEDICAL CENTER - CHERRY HILL</v>
      </c>
      <c r="D11" s="6">
        <f>ROUND(+Pharmacy!J6,0)</f>
        <v>7951726</v>
      </c>
      <c r="E11" s="6">
        <f>ROUND(+Pharmacy!V6,0)</f>
        <v>24129</v>
      </c>
      <c r="F11" s="7">
        <f t="shared" ref="F11:F74" si="0">IF(D11=0,"",IF(E11=0,"",ROUND(D11/E11,2)))</f>
        <v>329.55</v>
      </c>
      <c r="G11" s="6">
        <f>ROUND(+Pharmacy!J108,0)</f>
        <v>10365271</v>
      </c>
      <c r="H11" s="6">
        <f>ROUND(+Pharmacy!V108,0)</f>
        <v>28415</v>
      </c>
      <c r="I11" s="7">
        <f t="shared" ref="I11:I74" si="1">IF(G11=0,"",IF(H11=0,"",ROUND(G11/H11,2)))</f>
        <v>364.78</v>
      </c>
      <c r="J11" s="7"/>
      <c r="K11" s="8">
        <f t="shared" ref="K11:K74" si="2">IF(D11=0,"",IF(E11=0,"",IF(G11=0,"",IF(H11=0,"",ROUND(I11/F11-1,4)))))</f>
        <v>0.1069</v>
      </c>
    </row>
    <row r="12" spans="1:11" x14ac:dyDescent="0.2">
      <c r="B12">
        <f>+Pharmacy!A7</f>
        <v>8</v>
      </c>
      <c r="C12" t="str">
        <f>+Pharmacy!B7</f>
        <v>KLICKITAT VALLEY HEALTH</v>
      </c>
      <c r="D12" s="6">
        <f>ROUND(+Pharmacy!J7,0)</f>
        <v>94704</v>
      </c>
      <c r="E12" s="6">
        <f>ROUND(+Pharmacy!V7,0)</f>
        <v>1777</v>
      </c>
      <c r="F12" s="7">
        <f t="shared" si="0"/>
        <v>53.29</v>
      </c>
      <c r="G12" s="6">
        <f>ROUND(+Pharmacy!J109,0)</f>
        <v>114606</v>
      </c>
      <c r="H12" s="6">
        <f>ROUND(+Pharmacy!V109,0)</f>
        <v>1281</v>
      </c>
      <c r="I12" s="7">
        <f t="shared" si="1"/>
        <v>89.47</v>
      </c>
      <c r="J12" s="7"/>
      <c r="K12" s="8">
        <f t="shared" si="2"/>
        <v>0.67889999999999995</v>
      </c>
    </row>
    <row r="13" spans="1:11" x14ac:dyDescent="0.2">
      <c r="B13">
        <f>+Pharmacy!A8</f>
        <v>10</v>
      </c>
      <c r="C13" t="str">
        <f>+Pharmacy!B8</f>
        <v>VIRGINIA MASON MEDICAL CENTER</v>
      </c>
      <c r="D13" s="6">
        <f>ROUND(+Pharmacy!J8,0)</f>
        <v>11700618</v>
      </c>
      <c r="E13" s="6">
        <f>ROUND(+Pharmacy!V8,0)</f>
        <v>72231</v>
      </c>
      <c r="F13" s="7">
        <f t="shared" si="0"/>
        <v>161.99</v>
      </c>
      <c r="G13" s="6">
        <f>ROUND(+Pharmacy!J110,0)</f>
        <v>11354555</v>
      </c>
      <c r="H13" s="6">
        <f>ROUND(+Pharmacy!V110,0)</f>
        <v>70317</v>
      </c>
      <c r="I13" s="7">
        <f t="shared" si="1"/>
        <v>161.47999999999999</v>
      </c>
      <c r="J13" s="7"/>
      <c r="K13" s="8">
        <f t="shared" si="2"/>
        <v>-3.0999999999999999E-3</v>
      </c>
    </row>
    <row r="14" spans="1:11" x14ac:dyDescent="0.2">
      <c r="B14">
        <f>+Pharmacy!A9</f>
        <v>14</v>
      </c>
      <c r="C14" t="str">
        <f>+Pharmacy!B9</f>
        <v>SEATTLE CHILDRENS HOSPITAL</v>
      </c>
      <c r="D14" s="6">
        <f>ROUND(+Pharmacy!J9,0)</f>
        <v>31269721</v>
      </c>
      <c r="E14" s="6">
        <f>ROUND(+Pharmacy!V9,0)</f>
        <v>30610</v>
      </c>
      <c r="F14" s="7">
        <f t="shared" si="0"/>
        <v>1021.55</v>
      </c>
      <c r="G14" s="6">
        <f>ROUND(+Pharmacy!J111,0)</f>
        <v>31485583</v>
      </c>
      <c r="H14" s="6">
        <f>ROUND(+Pharmacy!V111,0)</f>
        <v>31340</v>
      </c>
      <c r="I14" s="7">
        <f t="shared" si="1"/>
        <v>1004.65</v>
      </c>
      <c r="J14" s="7"/>
      <c r="K14" s="8">
        <f t="shared" si="2"/>
        <v>-1.6500000000000001E-2</v>
      </c>
    </row>
    <row r="15" spans="1:11" x14ac:dyDescent="0.2">
      <c r="B15">
        <f>+Pharmacy!A10</f>
        <v>20</v>
      </c>
      <c r="C15" t="str">
        <f>+Pharmacy!B10</f>
        <v>GROUP HEALTH CENTRAL HOSPITAL</v>
      </c>
      <c r="D15" s="6">
        <f>ROUND(+Pharmacy!J10,0)</f>
        <v>0</v>
      </c>
      <c r="E15" s="6">
        <f>ROUND(+Pharmacy!V10,0)</f>
        <v>1260</v>
      </c>
      <c r="F15" s="7" t="str">
        <f t="shared" si="0"/>
        <v/>
      </c>
      <c r="G15" s="6">
        <f>ROUND(+Pharmacy!J112,0)</f>
        <v>0</v>
      </c>
      <c r="H15" s="6">
        <f>ROUND(+Pharmacy!V112,0)</f>
        <v>1104</v>
      </c>
      <c r="I15" s="7" t="str">
        <f t="shared" si="1"/>
        <v/>
      </c>
      <c r="J15" s="7"/>
      <c r="K15" s="8" t="str">
        <f t="shared" si="2"/>
        <v/>
      </c>
    </row>
    <row r="16" spans="1:11" x14ac:dyDescent="0.2">
      <c r="B16">
        <f>+Pharmacy!A11</f>
        <v>21</v>
      </c>
      <c r="C16" t="str">
        <f>+Pharmacy!B11</f>
        <v>NEWPORT HOSPITAL AND HEALTH SERVICES</v>
      </c>
      <c r="D16" s="6">
        <f>ROUND(+Pharmacy!J11,0)</f>
        <v>470069</v>
      </c>
      <c r="E16" s="6">
        <f>ROUND(+Pharmacy!V11,0)</f>
        <v>1991</v>
      </c>
      <c r="F16" s="7">
        <f t="shared" si="0"/>
        <v>236.1</v>
      </c>
      <c r="G16" s="6">
        <f>ROUND(+Pharmacy!J113,0)</f>
        <v>416836</v>
      </c>
      <c r="H16" s="6">
        <f>ROUND(+Pharmacy!V113,0)</f>
        <v>1924</v>
      </c>
      <c r="I16" s="7">
        <f t="shared" si="1"/>
        <v>216.65</v>
      </c>
      <c r="J16" s="7"/>
      <c r="K16" s="8">
        <f t="shared" si="2"/>
        <v>-8.2400000000000001E-2</v>
      </c>
    </row>
    <row r="17" spans="2:11" x14ac:dyDescent="0.2">
      <c r="B17">
        <f>+Pharmacy!A12</f>
        <v>22</v>
      </c>
      <c r="C17" t="str">
        <f>+Pharmacy!B12</f>
        <v>LOURDES MEDICAL CENTER</v>
      </c>
      <c r="D17" s="6">
        <f>ROUND(+Pharmacy!J12,0)</f>
        <v>914410</v>
      </c>
      <c r="E17" s="6">
        <f>ROUND(+Pharmacy!V12,0)</f>
        <v>5695</v>
      </c>
      <c r="F17" s="7">
        <f t="shared" si="0"/>
        <v>160.56</v>
      </c>
      <c r="G17" s="6">
        <f>ROUND(+Pharmacy!J114,0)</f>
        <v>599052</v>
      </c>
      <c r="H17" s="6">
        <f>ROUND(+Pharmacy!V114,0)</f>
        <v>7861</v>
      </c>
      <c r="I17" s="7">
        <f t="shared" si="1"/>
        <v>76.209999999999994</v>
      </c>
      <c r="J17" s="7"/>
      <c r="K17" s="8">
        <f t="shared" si="2"/>
        <v>-0.52529999999999999</v>
      </c>
    </row>
    <row r="18" spans="2:11" x14ac:dyDescent="0.2">
      <c r="B18">
        <f>+Pharmacy!A13</f>
        <v>23</v>
      </c>
      <c r="C18" t="str">
        <f>+Pharmacy!B13</f>
        <v>THREE RIVERS HOSPITAL</v>
      </c>
      <c r="D18" s="6">
        <f>ROUND(+Pharmacy!J13,0)</f>
        <v>285404</v>
      </c>
      <c r="E18" s="6">
        <f>ROUND(+Pharmacy!V13,0)</f>
        <v>875</v>
      </c>
      <c r="F18" s="7">
        <f t="shared" si="0"/>
        <v>326.18</v>
      </c>
      <c r="G18" s="6">
        <f>ROUND(+Pharmacy!J115,0)</f>
        <v>196180</v>
      </c>
      <c r="H18" s="6">
        <f>ROUND(+Pharmacy!V115,0)</f>
        <v>943</v>
      </c>
      <c r="I18" s="7">
        <f t="shared" si="1"/>
        <v>208.04</v>
      </c>
      <c r="J18" s="7"/>
      <c r="K18" s="8">
        <f t="shared" si="2"/>
        <v>-0.36220000000000002</v>
      </c>
    </row>
    <row r="19" spans="2:11" x14ac:dyDescent="0.2">
      <c r="B19">
        <f>+Pharmacy!A14</f>
        <v>26</v>
      </c>
      <c r="C19" t="str">
        <f>+Pharmacy!B14</f>
        <v>PEACEHEALTH ST JOHN MEDICAL CENTER</v>
      </c>
      <c r="D19" s="6">
        <f>ROUND(+Pharmacy!J14,0)</f>
        <v>9504805</v>
      </c>
      <c r="E19" s="6">
        <f>ROUND(+Pharmacy!V14,0)</f>
        <v>22828</v>
      </c>
      <c r="F19" s="7">
        <f t="shared" si="0"/>
        <v>416.37</v>
      </c>
      <c r="G19" s="6">
        <f>ROUND(+Pharmacy!J116,0)</f>
        <v>10741068</v>
      </c>
      <c r="H19" s="6">
        <f>ROUND(+Pharmacy!V116,0)</f>
        <v>21531</v>
      </c>
      <c r="I19" s="7">
        <f t="shared" si="1"/>
        <v>498.87</v>
      </c>
      <c r="J19" s="7"/>
      <c r="K19" s="8">
        <f t="shared" si="2"/>
        <v>0.1981</v>
      </c>
    </row>
    <row r="20" spans="2:11" x14ac:dyDescent="0.2">
      <c r="B20">
        <f>+Pharmacy!A15</f>
        <v>29</v>
      </c>
      <c r="C20" t="str">
        <f>+Pharmacy!B15</f>
        <v>HARBORVIEW MEDICAL CENTER</v>
      </c>
      <c r="D20" s="6">
        <f>ROUND(+Pharmacy!J15,0)</f>
        <v>40765257</v>
      </c>
      <c r="E20" s="6">
        <f>ROUND(+Pharmacy!V15,0)</f>
        <v>43704</v>
      </c>
      <c r="F20" s="7">
        <f t="shared" si="0"/>
        <v>932.76</v>
      </c>
      <c r="G20" s="6">
        <f>ROUND(+Pharmacy!J117,0)</f>
        <v>40411287</v>
      </c>
      <c r="H20" s="6">
        <f>ROUND(+Pharmacy!V117,0)</f>
        <v>42448</v>
      </c>
      <c r="I20" s="7">
        <f t="shared" si="1"/>
        <v>952.02</v>
      </c>
      <c r="J20" s="7"/>
      <c r="K20" s="8">
        <f t="shared" si="2"/>
        <v>2.06E-2</v>
      </c>
    </row>
    <row r="21" spans="2:11" x14ac:dyDescent="0.2">
      <c r="B21">
        <f>+Pharmacy!A16</f>
        <v>32</v>
      </c>
      <c r="C21" t="str">
        <f>+Pharmacy!B16</f>
        <v>ST JOSEPH MEDICAL CENTER</v>
      </c>
      <c r="D21" s="6">
        <f>ROUND(+Pharmacy!J16,0)</f>
        <v>16871435</v>
      </c>
      <c r="E21" s="6">
        <f>ROUND(+Pharmacy!V16,0)</f>
        <v>45992</v>
      </c>
      <c r="F21" s="7">
        <f t="shared" si="0"/>
        <v>366.83</v>
      </c>
      <c r="G21" s="6">
        <f>ROUND(+Pharmacy!J118,0)</f>
        <v>18982061</v>
      </c>
      <c r="H21" s="6">
        <f>ROUND(+Pharmacy!V118,0)</f>
        <v>43782</v>
      </c>
      <c r="I21" s="7">
        <f t="shared" si="1"/>
        <v>433.56</v>
      </c>
      <c r="J21" s="7"/>
      <c r="K21" s="8">
        <f t="shared" si="2"/>
        <v>0.18190000000000001</v>
      </c>
    </row>
    <row r="22" spans="2:11" x14ac:dyDescent="0.2">
      <c r="B22">
        <f>+Pharmacy!A17</f>
        <v>35</v>
      </c>
      <c r="C22" t="str">
        <f>+Pharmacy!B17</f>
        <v>ST ELIZABETH HOSPITAL</v>
      </c>
      <c r="D22" s="6">
        <f>ROUND(+Pharmacy!J17,0)</f>
        <v>881304</v>
      </c>
      <c r="E22" s="6">
        <f>ROUND(+Pharmacy!V17,0)</f>
        <v>3807</v>
      </c>
      <c r="F22" s="7">
        <f t="shared" si="0"/>
        <v>231.5</v>
      </c>
      <c r="G22" s="6">
        <f>ROUND(+Pharmacy!J119,0)</f>
        <v>874784</v>
      </c>
      <c r="H22" s="6">
        <f>ROUND(+Pharmacy!V119,0)</f>
        <v>3457</v>
      </c>
      <c r="I22" s="7">
        <f t="shared" si="1"/>
        <v>253.05</v>
      </c>
      <c r="J22" s="7"/>
      <c r="K22" s="8">
        <f t="shared" si="2"/>
        <v>9.3100000000000002E-2</v>
      </c>
    </row>
    <row r="23" spans="2:11" x14ac:dyDescent="0.2">
      <c r="B23">
        <f>+Pharmacy!A18</f>
        <v>37</v>
      </c>
      <c r="C23" t="str">
        <f>+Pharmacy!B18</f>
        <v>DEACONESS HOSPITAL</v>
      </c>
      <c r="D23" s="6">
        <f>ROUND(+Pharmacy!J18,0)</f>
        <v>10891912</v>
      </c>
      <c r="E23" s="6">
        <f>ROUND(+Pharmacy!V18,0)</f>
        <v>24589</v>
      </c>
      <c r="F23" s="7">
        <f t="shared" si="0"/>
        <v>442.96</v>
      </c>
      <c r="G23" s="6">
        <f>ROUND(+Pharmacy!J120,0)</f>
        <v>7806748</v>
      </c>
      <c r="H23" s="6">
        <f>ROUND(+Pharmacy!V120,0)</f>
        <v>23505</v>
      </c>
      <c r="I23" s="7">
        <f t="shared" si="1"/>
        <v>332.13</v>
      </c>
      <c r="J23" s="7"/>
      <c r="K23" s="8">
        <f t="shared" si="2"/>
        <v>-0.25019999999999998</v>
      </c>
    </row>
    <row r="24" spans="2:11" x14ac:dyDescent="0.2">
      <c r="B24">
        <f>+Pharmacy!A19</f>
        <v>38</v>
      </c>
      <c r="C24" t="str">
        <f>+Pharmacy!B19</f>
        <v>OLYMPIC MEDICAL CENTER</v>
      </c>
      <c r="D24" s="6">
        <f>ROUND(+Pharmacy!J19,0)</f>
        <v>8341498</v>
      </c>
      <c r="E24" s="6">
        <f>ROUND(+Pharmacy!V19,0)</f>
        <v>12477</v>
      </c>
      <c r="F24" s="7">
        <f t="shared" si="0"/>
        <v>668.55</v>
      </c>
      <c r="G24" s="6">
        <f>ROUND(+Pharmacy!J121,0)</f>
        <v>9213604</v>
      </c>
      <c r="H24" s="6">
        <f>ROUND(+Pharmacy!V121,0)</f>
        <v>12980</v>
      </c>
      <c r="I24" s="7">
        <f t="shared" si="1"/>
        <v>709.83</v>
      </c>
      <c r="J24" s="7"/>
      <c r="K24" s="8">
        <f t="shared" si="2"/>
        <v>6.1699999999999998E-2</v>
      </c>
    </row>
    <row r="25" spans="2:11" x14ac:dyDescent="0.2">
      <c r="B25">
        <f>+Pharmacy!A20</f>
        <v>39</v>
      </c>
      <c r="C25" t="str">
        <f>+Pharmacy!B20</f>
        <v>TRIOS HEALTH</v>
      </c>
      <c r="D25" s="6">
        <f>ROUND(+Pharmacy!J20,0)</f>
        <v>2769267</v>
      </c>
      <c r="E25" s="6">
        <f>ROUND(+Pharmacy!V20,0)</f>
        <v>13397</v>
      </c>
      <c r="F25" s="7">
        <f t="shared" si="0"/>
        <v>206.71</v>
      </c>
      <c r="G25" s="6">
        <f>ROUND(+Pharmacy!J122,0)</f>
        <v>2911956</v>
      </c>
      <c r="H25" s="6">
        <f>ROUND(+Pharmacy!V122,0)</f>
        <v>13307</v>
      </c>
      <c r="I25" s="7">
        <f t="shared" si="1"/>
        <v>218.83</v>
      </c>
      <c r="J25" s="7"/>
      <c r="K25" s="8">
        <f t="shared" si="2"/>
        <v>5.8599999999999999E-2</v>
      </c>
    </row>
    <row r="26" spans="2:11" x14ac:dyDescent="0.2">
      <c r="B26">
        <f>+Pharmacy!A21</f>
        <v>43</v>
      </c>
      <c r="C26" t="str">
        <f>+Pharmacy!B21</f>
        <v>WALLA WALLA GENERAL HOSPITAL</v>
      </c>
      <c r="D26" s="6">
        <f>ROUND(+Pharmacy!J21,0)</f>
        <v>0</v>
      </c>
      <c r="E26" s="6">
        <f>ROUND(+Pharmacy!V21,0)</f>
        <v>0</v>
      </c>
      <c r="F26" s="7" t="str">
        <f t="shared" si="0"/>
        <v/>
      </c>
      <c r="G26" s="6">
        <f>ROUND(+Pharmacy!J123,0)</f>
        <v>0</v>
      </c>
      <c r="H26" s="6">
        <f>ROUND(+Pharmacy!V123,0)</f>
        <v>0</v>
      </c>
      <c r="I26" s="7" t="str">
        <f t="shared" si="1"/>
        <v/>
      </c>
      <c r="J26" s="7"/>
      <c r="K26" s="8" t="str">
        <f t="shared" si="2"/>
        <v/>
      </c>
    </row>
    <row r="27" spans="2:11" x14ac:dyDescent="0.2">
      <c r="B27">
        <f>+Pharmacy!A22</f>
        <v>45</v>
      </c>
      <c r="C27" t="str">
        <f>+Pharmacy!B22</f>
        <v>COLUMBIA BASIN HOSPITAL</v>
      </c>
      <c r="D27" s="6">
        <f>ROUND(+Pharmacy!J22,0)</f>
        <v>94975</v>
      </c>
      <c r="E27" s="6">
        <f>ROUND(+Pharmacy!V22,0)</f>
        <v>1016</v>
      </c>
      <c r="F27" s="7">
        <f t="shared" si="0"/>
        <v>93.48</v>
      </c>
      <c r="G27" s="6">
        <f>ROUND(+Pharmacy!J124,0)</f>
        <v>151117</v>
      </c>
      <c r="H27" s="6">
        <f>ROUND(+Pharmacy!V124,0)</f>
        <v>1075</v>
      </c>
      <c r="I27" s="7">
        <f t="shared" si="1"/>
        <v>140.57</v>
      </c>
      <c r="J27" s="7"/>
      <c r="K27" s="8">
        <f t="shared" si="2"/>
        <v>0.50370000000000004</v>
      </c>
    </row>
    <row r="28" spans="2:11" x14ac:dyDescent="0.2">
      <c r="B28">
        <f>+Pharmacy!A23</f>
        <v>46</v>
      </c>
      <c r="C28" t="str">
        <f>+Pharmacy!B23</f>
        <v>PMH MEDICAL CENTER</v>
      </c>
      <c r="D28" s="6">
        <f>ROUND(+Pharmacy!J23,0)</f>
        <v>300598</v>
      </c>
      <c r="E28" s="6">
        <f>ROUND(+Pharmacy!V23,0)</f>
        <v>2055</v>
      </c>
      <c r="F28" s="7">
        <f t="shared" si="0"/>
        <v>146.28</v>
      </c>
      <c r="G28" s="6">
        <f>ROUND(+Pharmacy!J125,0)</f>
        <v>297362</v>
      </c>
      <c r="H28" s="6">
        <f>ROUND(+Pharmacy!V125,0)</f>
        <v>2094</v>
      </c>
      <c r="I28" s="7">
        <f t="shared" si="1"/>
        <v>142.01</v>
      </c>
      <c r="J28" s="7"/>
      <c r="K28" s="8">
        <f t="shared" si="2"/>
        <v>-2.92E-2</v>
      </c>
    </row>
    <row r="29" spans="2:11" x14ac:dyDescent="0.2">
      <c r="B29">
        <f>+Pharmacy!A24</f>
        <v>50</v>
      </c>
      <c r="C29" t="str">
        <f>+Pharmacy!B24</f>
        <v>PROVIDENCE ST MARY MEDICAL CENTER</v>
      </c>
      <c r="D29" s="6">
        <f>ROUND(+Pharmacy!J24,0)</f>
        <v>10335462</v>
      </c>
      <c r="E29" s="6">
        <f>ROUND(+Pharmacy!V24,0)</f>
        <v>23451</v>
      </c>
      <c r="F29" s="7">
        <f t="shared" si="0"/>
        <v>440.73</v>
      </c>
      <c r="G29" s="6">
        <f>ROUND(+Pharmacy!J126,0)</f>
        <v>10911866</v>
      </c>
      <c r="H29" s="6">
        <f>ROUND(+Pharmacy!V126,0)</f>
        <v>9836</v>
      </c>
      <c r="I29" s="7">
        <f t="shared" si="1"/>
        <v>1109.3800000000001</v>
      </c>
      <c r="J29" s="7"/>
      <c r="K29" s="8">
        <f t="shared" si="2"/>
        <v>1.5170999999999999</v>
      </c>
    </row>
    <row r="30" spans="2:11" x14ac:dyDescent="0.2">
      <c r="B30">
        <f>+Pharmacy!A25</f>
        <v>54</v>
      </c>
      <c r="C30" t="str">
        <f>+Pharmacy!B25</f>
        <v>FORKS COMMUNITY HOSPITAL</v>
      </c>
      <c r="D30" s="6">
        <f>ROUND(+Pharmacy!J25,0)</f>
        <v>0</v>
      </c>
      <c r="E30" s="6">
        <f>ROUND(+Pharmacy!V25,0)</f>
        <v>0</v>
      </c>
      <c r="F30" s="7" t="str">
        <f t="shared" si="0"/>
        <v/>
      </c>
      <c r="G30" s="6">
        <f>ROUND(+Pharmacy!J127,0)</f>
        <v>0</v>
      </c>
      <c r="H30" s="6">
        <f>ROUND(+Pharmacy!V127,0)</f>
        <v>0</v>
      </c>
      <c r="I30" s="7" t="str">
        <f t="shared" si="1"/>
        <v/>
      </c>
      <c r="J30" s="7"/>
      <c r="K30" s="8" t="str">
        <f t="shared" si="2"/>
        <v/>
      </c>
    </row>
    <row r="31" spans="2:11" x14ac:dyDescent="0.2">
      <c r="B31">
        <f>+Pharmacy!A26</f>
        <v>56</v>
      </c>
      <c r="C31" t="str">
        <f>+Pharmacy!B26</f>
        <v>WILLAPA HARBOR HOSPITAL</v>
      </c>
      <c r="D31" s="6">
        <f>ROUND(+Pharmacy!J26,0)</f>
        <v>248495</v>
      </c>
      <c r="E31" s="6">
        <f>ROUND(+Pharmacy!V26,0)</f>
        <v>1945</v>
      </c>
      <c r="F31" s="7">
        <f t="shared" si="0"/>
        <v>127.76</v>
      </c>
      <c r="G31" s="6">
        <f>ROUND(+Pharmacy!J128,0)</f>
        <v>305699</v>
      </c>
      <c r="H31" s="6">
        <f>ROUND(+Pharmacy!V128,0)</f>
        <v>1010</v>
      </c>
      <c r="I31" s="7">
        <f t="shared" si="1"/>
        <v>302.67</v>
      </c>
      <c r="J31" s="7"/>
      <c r="K31" s="8">
        <f t="shared" si="2"/>
        <v>1.3691</v>
      </c>
    </row>
    <row r="32" spans="2:11" x14ac:dyDescent="0.2">
      <c r="B32">
        <f>+Pharmacy!A27</f>
        <v>58</v>
      </c>
      <c r="C32" t="str">
        <f>+Pharmacy!B27</f>
        <v>YAKIMA VALLEY MEMORIAL HOSPITAL</v>
      </c>
      <c r="D32" s="6">
        <f>ROUND(+Pharmacy!J27,0)</f>
        <v>5519739</v>
      </c>
      <c r="E32" s="6">
        <f>ROUND(+Pharmacy!V27,0)</f>
        <v>34726</v>
      </c>
      <c r="F32" s="7">
        <f t="shared" si="0"/>
        <v>158.94999999999999</v>
      </c>
      <c r="G32" s="6">
        <f>ROUND(+Pharmacy!J129,0)</f>
        <v>6562801</v>
      </c>
      <c r="H32" s="6">
        <f>ROUND(+Pharmacy!V129,0)</f>
        <v>33150</v>
      </c>
      <c r="I32" s="7">
        <f t="shared" si="1"/>
        <v>197.97</v>
      </c>
      <c r="J32" s="7"/>
      <c r="K32" s="8">
        <f t="shared" si="2"/>
        <v>0.2455</v>
      </c>
    </row>
    <row r="33" spans="2:11" x14ac:dyDescent="0.2">
      <c r="B33">
        <f>+Pharmacy!A28</f>
        <v>63</v>
      </c>
      <c r="C33" t="str">
        <f>+Pharmacy!B28</f>
        <v>GRAYS HARBOR COMMUNITY HOSPITAL</v>
      </c>
      <c r="D33" s="6">
        <f>ROUND(+Pharmacy!J28,0)</f>
        <v>2398476</v>
      </c>
      <c r="E33" s="6">
        <f>ROUND(+Pharmacy!V28,0)</f>
        <v>11451</v>
      </c>
      <c r="F33" s="7">
        <f t="shared" si="0"/>
        <v>209.46</v>
      </c>
      <c r="G33" s="6">
        <f>ROUND(+Pharmacy!J130,0)</f>
        <v>2226414</v>
      </c>
      <c r="H33" s="6">
        <f>ROUND(+Pharmacy!V130,0)</f>
        <v>10592</v>
      </c>
      <c r="I33" s="7">
        <f t="shared" si="1"/>
        <v>210.2</v>
      </c>
      <c r="J33" s="7"/>
      <c r="K33" s="8">
        <f t="shared" si="2"/>
        <v>3.5000000000000001E-3</v>
      </c>
    </row>
    <row r="34" spans="2:11" x14ac:dyDescent="0.2">
      <c r="B34">
        <f>+Pharmacy!A29</f>
        <v>78</v>
      </c>
      <c r="C34" t="str">
        <f>+Pharmacy!B29</f>
        <v>SAMARITAN HEALTHCARE</v>
      </c>
      <c r="D34" s="6">
        <f>ROUND(+Pharmacy!J29,0)</f>
        <v>1295339</v>
      </c>
      <c r="E34" s="6">
        <f>ROUND(+Pharmacy!V29,0)</f>
        <v>5725</v>
      </c>
      <c r="F34" s="7">
        <f t="shared" si="0"/>
        <v>226.26</v>
      </c>
      <c r="G34" s="6">
        <f>ROUND(+Pharmacy!J131,0)</f>
        <v>1495319</v>
      </c>
      <c r="H34" s="6">
        <f>ROUND(+Pharmacy!V131,0)</f>
        <v>5653</v>
      </c>
      <c r="I34" s="7">
        <f t="shared" si="1"/>
        <v>264.52</v>
      </c>
      <c r="J34" s="7"/>
      <c r="K34" s="8">
        <f t="shared" si="2"/>
        <v>0.1691</v>
      </c>
    </row>
    <row r="35" spans="2:11" x14ac:dyDescent="0.2">
      <c r="B35">
        <f>+Pharmacy!A30</f>
        <v>79</v>
      </c>
      <c r="C35" t="str">
        <f>+Pharmacy!B30</f>
        <v>OCEAN BEACH HOSPITAL</v>
      </c>
      <c r="D35" s="6">
        <f>ROUND(+Pharmacy!J30,0)</f>
        <v>0</v>
      </c>
      <c r="E35" s="6">
        <f>ROUND(+Pharmacy!V30,0)</f>
        <v>0</v>
      </c>
      <c r="F35" s="7" t="str">
        <f t="shared" si="0"/>
        <v/>
      </c>
      <c r="G35" s="6">
        <f>ROUND(+Pharmacy!J132,0)</f>
        <v>471727</v>
      </c>
      <c r="H35" s="6">
        <f>ROUND(+Pharmacy!V132,0)</f>
        <v>1211</v>
      </c>
      <c r="I35" s="7">
        <f t="shared" si="1"/>
        <v>389.54</v>
      </c>
      <c r="J35" s="7"/>
      <c r="K35" s="8" t="str">
        <f t="shared" si="2"/>
        <v/>
      </c>
    </row>
    <row r="36" spans="2:11" x14ac:dyDescent="0.2">
      <c r="B36">
        <f>+Pharmacy!A31</f>
        <v>80</v>
      </c>
      <c r="C36" t="str">
        <f>+Pharmacy!B31</f>
        <v>ODESSA MEMORIAL HEALTHCARE CENTER</v>
      </c>
      <c r="D36" s="6">
        <f>ROUND(+Pharmacy!J31,0)</f>
        <v>58591</v>
      </c>
      <c r="E36" s="6">
        <f>ROUND(+Pharmacy!V31,0)</f>
        <v>103</v>
      </c>
      <c r="F36" s="7">
        <f t="shared" si="0"/>
        <v>568.84</v>
      </c>
      <c r="G36" s="6">
        <f>ROUND(+Pharmacy!J133,0)</f>
        <v>168570</v>
      </c>
      <c r="H36" s="6">
        <f>ROUND(+Pharmacy!V133,0)</f>
        <v>103</v>
      </c>
      <c r="I36" s="7">
        <f t="shared" si="1"/>
        <v>1636.6</v>
      </c>
      <c r="J36" s="7"/>
      <c r="K36" s="8">
        <f t="shared" si="2"/>
        <v>1.8771</v>
      </c>
    </row>
    <row r="37" spans="2:11" x14ac:dyDescent="0.2">
      <c r="B37">
        <f>+Pharmacy!A32</f>
        <v>81</v>
      </c>
      <c r="C37" t="str">
        <f>+Pharmacy!B32</f>
        <v>MULTICARE GOOD SAMARITAN</v>
      </c>
      <c r="D37" s="6">
        <f>ROUND(+Pharmacy!J32,0)</f>
        <v>7614210</v>
      </c>
      <c r="E37" s="6">
        <f>ROUND(+Pharmacy!V32,0)</f>
        <v>28945</v>
      </c>
      <c r="F37" s="7">
        <f t="shared" si="0"/>
        <v>263.06</v>
      </c>
      <c r="G37" s="6">
        <f>ROUND(+Pharmacy!J134,0)</f>
        <v>8018699</v>
      </c>
      <c r="H37" s="6">
        <f>ROUND(+Pharmacy!V134,0)</f>
        <v>30512</v>
      </c>
      <c r="I37" s="7">
        <f t="shared" si="1"/>
        <v>262.8</v>
      </c>
      <c r="J37" s="7"/>
      <c r="K37" s="8">
        <f t="shared" si="2"/>
        <v>-1E-3</v>
      </c>
    </row>
    <row r="38" spans="2:11" x14ac:dyDescent="0.2">
      <c r="B38">
        <f>+Pharmacy!A33</f>
        <v>82</v>
      </c>
      <c r="C38" t="str">
        <f>+Pharmacy!B33</f>
        <v>GARFIELD COUNTY MEMORIAL HOSPITAL</v>
      </c>
      <c r="D38" s="6">
        <f>ROUND(+Pharmacy!J33,0)</f>
        <v>180762</v>
      </c>
      <c r="E38" s="6">
        <f>ROUND(+Pharmacy!V33,0)</f>
        <v>130</v>
      </c>
      <c r="F38" s="7">
        <f t="shared" si="0"/>
        <v>1390.48</v>
      </c>
      <c r="G38" s="6">
        <f>ROUND(+Pharmacy!J135,0)</f>
        <v>166634</v>
      </c>
      <c r="H38" s="6">
        <f>ROUND(+Pharmacy!V135,0)</f>
        <v>131</v>
      </c>
      <c r="I38" s="7">
        <f t="shared" si="1"/>
        <v>1272.02</v>
      </c>
      <c r="J38" s="7"/>
      <c r="K38" s="8">
        <f t="shared" si="2"/>
        <v>-8.5199999999999998E-2</v>
      </c>
    </row>
    <row r="39" spans="2:11" x14ac:dyDescent="0.2">
      <c r="B39">
        <f>+Pharmacy!A34</f>
        <v>84</v>
      </c>
      <c r="C39" t="str">
        <f>+Pharmacy!B34</f>
        <v>PROVIDENCE REGIONAL MEDICAL CENTER EVERETT</v>
      </c>
      <c r="D39" s="6">
        <f>ROUND(+Pharmacy!J34,0)</f>
        <v>16289624</v>
      </c>
      <c r="E39" s="6">
        <f>ROUND(+Pharmacy!V34,0)</f>
        <v>75807</v>
      </c>
      <c r="F39" s="7">
        <f t="shared" si="0"/>
        <v>214.88</v>
      </c>
      <c r="G39" s="6">
        <f>ROUND(+Pharmacy!J136,0)</f>
        <v>17977850</v>
      </c>
      <c r="H39" s="6">
        <f>ROUND(+Pharmacy!V136,0)</f>
        <v>49191</v>
      </c>
      <c r="I39" s="7">
        <f t="shared" si="1"/>
        <v>365.47</v>
      </c>
      <c r="J39" s="7"/>
      <c r="K39" s="8">
        <f t="shared" si="2"/>
        <v>0.70079999999999998</v>
      </c>
    </row>
    <row r="40" spans="2:11" x14ac:dyDescent="0.2">
      <c r="B40">
        <f>+Pharmacy!A35</f>
        <v>85</v>
      </c>
      <c r="C40" t="str">
        <f>+Pharmacy!B35</f>
        <v>JEFFERSON HEALTHCARE</v>
      </c>
      <c r="D40" s="6">
        <f>ROUND(+Pharmacy!J35,0)</f>
        <v>3555805</v>
      </c>
      <c r="E40" s="6">
        <f>ROUND(+Pharmacy!V35,0)</f>
        <v>4691</v>
      </c>
      <c r="F40" s="7">
        <f t="shared" si="0"/>
        <v>758.01</v>
      </c>
      <c r="G40" s="6">
        <f>ROUND(+Pharmacy!J137,0)</f>
        <v>4652696</v>
      </c>
      <c r="H40" s="6">
        <f>ROUND(+Pharmacy!V137,0)</f>
        <v>4845</v>
      </c>
      <c r="I40" s="7">
        <f t="shared" si="1"/>
        <v>960.31</v>
      </c>
      <c r="J40" s="7"/>
      <c r="K40" s="8">
        <f t="shared" si="2"/>
        <v>0.26690000000000003</v>
      </c>
    </row>
    <row r="41" spans="2:11" x14ac:dyDescent="0.2">
      <c r="B41">
        <f>+Pharmacy!A36</f>
        <v>96</v>
      </c>
      <c r="C41" t="str">
        <f>+Pharmacy!B36</f>
        <v>SKYLINE HOSPITAL</v>
      </c>
      <c r="D41" s="6">
        <f>ROUND(+Pharmacy!J36,0)</f>
        <v>165731</v>
      </c>
      <c r="E41" s="6">
        <f>ROUND(+Pharmacy!V36,0)</f>
        <v>1282</v>
      </c>
      <c r="F41" s="7">
        <f t="shared" si="0"/>
        <v>129.28</v>
      </c>
      <c r="G41" s="6">
        <f>ROUND(+Pharmacy!J138,0)</f>
        <v>206374</v>
      </c>
      <c r="H41" s="6">
        <f>ROUND(+Pharmacy!V138,0)</f>
        <v>1213</v>
      </c>
      <c r="I41" s="7">
        <f t="shared" si="1"/>
        <v>170.14</v>
      </c>
      <c r="J41" s="7"/>
      <c r="K41" s="8">
        <f t="shared" si="2"/>
        <v>0.31609999999999999</v>
      </c>
    </row>
    <row r="42" spans="2:11" x14ac:dyDescent="0.2">
      <c r="B42">
        <f>+Pharmacy!A37</f>
        <v>102</v>
      </c>
      <c r="C42" t="str">
        <f>+Pharmacy!B37</f>
        <v>YAKIMA REGIONAL MEDICAL AND CARDIAC CENTER</v>
      </c>
      <c r="D42" s="6">
        <f>ROUND(+Pharmacy!J37,0)</f>
        <v>1063055</v>
      </c>
      <c r="E42" s="6">
        <f>ROUND(+Pharmacy!V37,0)</f>
        <v>13611</v>
      </c>
      <c r="F42" s="7">
        <f t="shared" si="0"/>
        <v>78.099999999999994</v>
      </c>
      <c r="G42" s="6">
        <f>ROUND(+Pharmacy!J139,0)</f>
        <v>923825</v>
      </c>
      <c r="H42" s="6">
        <f>ROUND(+Pharmacy!V139,0)</f>
        <v>12486</v>
      </c>
      <c r="I42" s="7">
        <f t="shared" si="1"/>
        <v>73.989999999999995</v>
      </c>
      <c r="J42" s="7"/>
      <c r="K42" s="8">
        <f t="shared" si="2"/>
        <v>-5.2600000000000001E-2</v>
      </c>
    </row>
    <row r="43" spans="2:11" x14ac:dyDescent="0.2">
      <c r="B43">
        <f>+Pharmacy!A38</f>
        <v>104</v>
      </c>
      <c r="C43" t="str">
        <f>+Pharmacy!B38</f>
        <v>VALLEY GENERAL HOSPITAL</v>
      </c>
      <c r="D43" s="6">
        <f>ROUND(+Pharmacy!J38,0)</f>
        <v>0</v>
      </c>
      <c r="E43" s="6">
        <f>ROUND(+Pharmacy!V38,0)</f>
        <v>0</v>
      </c>
      <c r="F43" s="7" t="str">
        <f t="shared" si="0"/>
        <v/>
      </c>
      <c r="G43" s="6">
        <f>ROUND(+Pharmacy!J140,0)</f>
        <v>0</v>
      </c>
      <c r="H43" s="6">
        <f>ROUND(+Pharmacy!V140,0)</f>
        <v>0</v>
      </c>
      <c r="I43" s="7" t="str">
        <f t="shared" si="1"/>
        <v/>
      </c>
      <c r="J43" s="7"/>
      <c r="K43" s="8" t="str">
        <f t="shared" si="2"/>
        <v/>
      </c>
    </row>
    <row r="44" spans="2:11" x14ac:dyDescent="0.2">
      <c r="B44">
        <f>+Pharmacy!A39</f>
        <v>106</v>
      </c>
      <c r="C44" t="str">
        <f>+Pharmacy!B39</f>
        <v>CASCADE VALLEY HOSPITAL</v>
      </c>
      <c r="D44" s="6">
        <f>ROUND(+Pharmacy!J39,0)</f>
        <v>667281</v>
      </c>
      <c r="E44" s="6">
        <f>ROUND(+Pharmacy!V39,0)</f>
        <v>4364</v>
      </c>
      <c r="F44" s="7">
        <f t="shared" si="0"/>
        <v>152.91</v>
      </c>
      <c r="G44" s="6">
        <f>ROUND(+Pharmacy!J141,0)</f>
        <v>711347</v>
      </c>
      <c r="H44" s="6">
        <f>ROUND(+Pharmacy!V141,0)</f>
        <v>3957</v>
      </c>
      <c r="I44" s="7">
        <f t="shared" si="1"/>
        <v>179.77</v>
      </c>
      <c r="J44" s="7"/>
      <c r="K44" s="8">
        <f t="shared" si="2"/>
        <v>0.1757</v>
      </c>
    </row>
    <row r="45" spans="2:11" x14ac:dyDescent="0.2">
      <c r="B45">
        <f>+Pharmacy!A40</f>
        <v>107</v>
      </c>
      <c r="C45" t="str">
        <f>+Pharmacy!B40</f>
        <v>NORTH VALLEY HOSPITAL</v>
      </c>
      <c r="D45" s="6">
        <f>ROUND(+Pharmacy!J40,0)</f>
        <v>203060</v>
      </c>
      <c r="E45" s="6">
        <f>ROUND(+Pharmacy!V40,0)</f>
        <v>2329</v>
      </c>
      <c r="F45" s="7">
        <f t="shared" si="0"/>
        <v>87.19</v>
      </c>
      <c r="G45" s="6">
        <f>ROUND(+Pharmacy!J142,0)</f>
        <v>189210</v>
      </c>
      <c r="H45" s="6">
        <f>ROUND(+Pharmacy!V142,0)</f>
        <v>2549</v>
      </c>
      <c r="I45" s="7">
        <f t="shared" si="1"/>
        <v>74.23</v>
      </c>
      <c r="J45" s="7"/>
      <c r="K45" s="8">
        <f t="shared" si="2"/>
        <v>-0.14860000000000001</v>
      </c>
    </row>
    <row r="46" spans="2:11" x14ac:dyDescent="0.2">
      <c r="B46">
        <f>+Pharmacy!A41</f>
        <v>108</v>
      </c>
      <c r="C46" t="str">
        <f>+Pharmacy!B41</f>
        <v>TRI-STATE MEMORIAL HOSPITAL</v>
      </c>
      <c r="D46" s="6">
        <f>ROUND(+Pharmacy!J41,0)</f>
        <v>2395221</v>
      </c>
      <c r="E46" s="6">
        <f>ROUND(+Pharmacy!V41,0)</f>
        <v>5258</v>
      </c>
      <c r="F46" s="7">
        <f t="shared" si="0"/>
        <v>455.54</v>
      </c>
      <c r="G46" s="6">
        <f>ROUND(+Pharmacy!J143,0)</f>
        <v>1709755</v>
      </c>
      <c r="H46" s="6">
        <f>ROUND(+Pharmacy!V143,0)</f>
        <v>5633</v>
      </c>
      <c r="I46" s="7">
        <f t="shared" si="1"/>
        <v>303.52</v>
      </c>
      <c r="J46" s="7"/>
      <c r="K46" s="8">
        <f t="shared" si="2"/>
        <v>-0.3337</v>
      </c>
    </row>
    <row r="47" spans="2:11" x14ac:dyDescent="0.2">
      <c r="B47">
        <f>+Pharmacy!A42</f>
        <v>111</v>
      </c>
      <c r="C47" t="str">
        <f>+Pharmacy!B42</f>
        <v>EAST ADAMS RURAL HEALTHCARE</v>
      </c>
      <c r="D47" s="6">
        <f>ROUND(+Pharmacy!J42,0)</f>
        <v>72557</v>
      </c>
      <c r="E47" s="6">
        <f>ROUND(+Pharmacy!V42,0)</f>
        <v>285</v>
      </c>
      <c r="F47" s="7">
        <f t="shared" si="0"/>
        <v>254.59</v>
      </c>
      <c r="G47" s="6">
        <f>ROUND(+Pharmacy!J144,0)</f>
        <v>67990</v>
      </c>
      <c r="H47" s="6">
        <f>ROUND(+Pharmacy!V144,0)</f>
        <v>318</v>
      </c>
      <c r="I47" s="7">
        <f t="shared" si="1"/>
        <v>213.81</v>
      </c>
      <c r="J47" s="7"/>
      <c r="K47" s="8">
        <f t="shared" si="2"/>
        <v>-0.16020000000000001</v>
      </c>
    </row>
    <row r="48" spans="2:11" x14ac:dyDescent="0.2">
      <c r="B48">
        <f>+Pharmacy!A43</f>
        <v>125</v>
      </c>
      <c r="C48" t="str">
        <f>+Pharmacy!B43</f>
        <v>OTHELLO COMMUNITY HOSPITAL</v>
      </c>
      <c r="D48" s="6">
        <f>ROUND(+Pharmacy!J43,0)</f>
        <v>0</v>
      </c>
      <c r="E48" s="6">
        <f>ROUND(+Pharmacy!V43,0)</f>
        <v>0</v>
      </c>
      <c r="F48" s="7" t="str">
        <f t="shared" si="0"/>
        <v/>
      </c>
      <c r="G48" s="6">
        <f>ROUND(+Pharmacy!J145,0)</f>
        <v>0</v>
      </c>
      <c r="H48" s="6">
        <f>ROUND(+Pharmacy!V145,0)</f>
        <v>0</v>
      </c>
      <c r="I48" s="7" t="str">
        <f t="shared" si="1"/>
        <v/>
      </c>
      <c r="J48" s="7"/>
      <c r="K48" s="8" t="str">
        <f t="shared" si="2"/>
        <v/>
      </c>
    </row>
    <row r="49" spans="2:11" x14ac:dyDescent="0.2">
      <c r="B49">
        <f>+Pharmacy!A44</f>
        <v>126</v>
      </c>
      <c r="C49" t="str">
        <f>+Pharmacy!B44</f>
        <v>HIGHLINE MEDICAL CENTER</v>
      </c>
      <c r="D49" s="6">
        <f>ROUND(+Pharmacy!J44,0)</f>
        <v>8996551</v>
      </c>
      <c r="E49" s="6">
        <f>ROUND(+Pharmacy!V44,0)</f>
        <v>17455</v>
      </c>
      <c r="F49" s="7">
        <f t="shared" si="0"/>
        <v>515.41</v>
      </c>
      <c r="G49" s="6">
        <f>ROUND(+Pharmacy!J146,0)</f>
        <v>4820850</v>
      </c>
      <c r="H49" s="6">
        <f>ROUND(+Pharmacy!V146,0)</f>
        <v>9121</v>
      </c>
      <c r="I49" s="7">
        <f t="shared" si="1"/>
        <v>528.54</v>
      </c>
      <c r="J49" s="7"/>
      <c r="K49" s="8">
        <f t="shared" si="2"/>
        <v>2.5499999999999998E-2</v>
      </c>
    </row>
    <row r="50" spans="2:11" x14ac:dyDescent="0.2">
      <c r="B50">
        <f>+Pharmacy!A45</f>
        <v>128</v>
      </c>
      <c r="C50" t="str">
        <f>+Pharmacy!B45</f>
        <v>UNIVERSITY OF WASHINGTON MEDICAL CENTER</v>
      </c>
      <c r="D50" s="6">
        <f>ROUND(+Pharmacy!J45,0)</f>
        <v>49745819</v>
      </c>
      <c r="E50" s="6">
        <f>ROUND(+Pharmacy!V45,0)</f>
        <v>50232</v>
      </c>
      <c r="F50" s="7">
        <f t="shared" si="0"/>
        <v>990.32</v>
      </c>
      <c r="G50" s="6">
        <f>ROUND(+Pharmacy!J147,0)</f>
        <v>54498453</v>
      </c>
      <c r="H50" s="6">
        <f>ROUND(+Pharmacy!V147,0)</f>
        <v>51747</v>
      </c>
      <c r="I50" s="7">
        <f t="shared" si="1"/>
        <v>1053.17</v>
      </c>
      <c r="J50" s="7"/>
      <c r="K50" s="8">
        <f t="shared" si="2"/>
        <v>6.3500000000000001E-2</v>
      </c>
    </row>
    <row r="51" spans="2:11" x14ac:dyDescent="0.2">
      <c r="B51">
        <f>+Pharmacy!A46</f>
        <v>129</v>
      </c>
      <c r="C51" t="str">
        <f>+Pharmacy!B46</f>
        <v>QUINCY VALLEY MEDICAL CENTER</v>
      </c>
      <c r="D51" s="6">
        <f>ROUND(+Pharmacy!J46,0)</f>
        <v>117743</v>
      </c>
      <c r="E51" s="6">
        <f>ROUND(+Pharmacy!V46,0)</f>
        <v>391</v>
      </c>
      <c r="F51" s="7">
        <f t="shared" si="0"/>
        <v>301.13</v>
      </c>
      <c r="G51" s="6">
        <f>ROUND(+Pharmacy!J148,0)</f>
        <v>0</v>
      </c>
      <c r="H51" s="6">
        <f>ROUND(+Pharmacy!V148,0)</f>
        <v>0</v>
      </c>
      <c r="I51" s="7" t="str">
        <f t="shared" si="1"/>
        <v/>
      </c>
      <c r="J51" s="7"/>
      <c r="K51" s="8" t="str">
        <f t="shared" si="2"/>
        <v/>
      </c>
    </row>
    <row r="52" spans="2:11" x14ac:dyDescent="0.2">
      <c r="B52">
        <f>+Pharmacy!A47</f>
        <v>130</v>
      </c>
      <c r="C52" t="str">
        <f>+Pharmacy!B47</f>
        <v>UW MEDICINE/NORTHWEST HOSPITAL</v>
      </c>
      <c r="D52" s="6">
        <f>ROUND(+Pharmacy!J47,0)</f>
        <v>7633677</v>
      </c>
      <c r="E52" s="6">
        <f>ROUND(+Pharmacy!V47,0)</f>
        <v>22493</v>
      </c>
      <c r="F52" s="7">
        <f t="shared" si="0"/>
        <v>339.38</v>
      </c>
      <c r="G52" s="6">
        <f>ROUND(+Pharmacy!J149,0)</f>
        <v>8096067</v>
      </c>
      <c r="H52" s="6">
        <f>ROUND(+Pharmacy!V149,0)</f>
        <v>23935</v>
      </c>
      <c r="I52" s="7">
        <f t="shared" si="1"/>
        <v>338.25</v>
      </c>
      <c r="J52" s="7"/>
      <c r="K52" s="8">
        <f t="shared" si="2"/>
        <v>-3.3E-3</v>
      </c>
    </row>
    <row r="53" spans="2:11" x14ac:dyDescent="0.2">
      <c r="B53">
        <f>+Pharmacy!A48</f>
        <v>131</v>
      </c>
      <c r="C53" t="str">
        <f>+Pharmacy!B48</f>
        <v>OVERLAKE HOSPITAL MEDICAL CENTER</v>
      </c>
      <c r="D53" s="6">
        <f>ROUND(+Pharmacy!J48,0)</f>
        <v>7758412</v>
      </c>
      <c r="E53" s="6">
        <f>ROUND(+Pharmacy!V48,0)</f>
        <v>38887</v>
      </c>
      <c r="F53" s="7">
        <f t="shared" si="0"/>
        <v>199.51</v>
      </c>
      <c r="G53" s="6">
        <f>ROUND(+Pharmacy!J150,0)</f>
        <v>6860723</v>
      </c>
      <c r="H53" s="6">
        <f>ROUND(+Pharmacy!V150,0)</f>
        <v>36167</v>
      </c>
      <c r="I53" s="7">
        <f t="shared" si="1"/>
        <v>189.7</v>
      </c>
      <c r="J53" s="7"/>
      <c r="K53" s="8">
        <f t="shared" si="2"/>
        <v>-4.9200000000000001E-2</v>
      </c>
    </row>
    <row r="54" spans="2:11" x14ac:dyDescent="0.2">
      <c r="B54">
        <f>+Pharmacy!A49</f>
        <v>132</v>
      </c>
      <c r="C54" t="str">
        <f>+Pharmacy!B49</f>
        <v>ST CLARE HOSPITAL</v>
      </c>
      <c r="D54" s="6">
        <f>ROUND(+Pharmacy!J49,0)</f>
        <v>6137612</v>
      </c>
      <c r="E54" s="6">
        <f>ROUND(+Pharmacy!V49,0)</f>
        <v>12826</v>
      </c>
      <c r="F54" s="7">
        <f t="shared" si="0"/>
        <v>478.53</v>
      </c>
      <c r="G54" s="6">
        <f>ROUND(+Pharmacy!J151,0)</f>
        <v>6938100</v>
      </c>
      <c r="H54" s="6">
        <f>ROUND(+Pharmacy!V151,0)</f>
        <v>11781</v>
      </c>
      <c r="I54" s="7">
        <f t="shared" si="1"/>
        <v>588.91999999999996</v>
      </c>
      <c r="J54" s="7"/>
      <c r="K54" s="8">
        <f t="shared" si="2"/>
        <v>0.23069999999999999</v>
      </c>
    </row>
    <row r="55" spans="2:11" x14ac:dyDescent="0.2">
      <c r="B55">
        <f>+Pharmacy!A50</f>
        <v>134</v>
      </c>
      <c r="C55" t="str">
        <f>+Pharmacy!B50</f>
        <v>ISLAND HOSPITAL</v>
      </c>
      <c r="D55" s="6">
        <f>ROUND(+Pharmacy!J50,0)</f>
        <v>4727996</v>
      </c>
      <c r="E55" s="6">
        <f>ROUND(+Pharmacy!V50,0)</f>
        <v>9561</v>
      </c>
      <c r="F55" s="7">
        <f t="shared" si="0"/>
        <v>494.51</v>
      </c>
      <c r="G55" s="6">
        <f>ROUND(+Pharmacy!J152,0)</f>
        <v>4456583</v>
      </c>
      <c r="H55" s="6">
        <f>ROUND(+Pharmacy!V152,0)</f>
        <v>9429</v>
      </c>
      <c r="I55" s="7">
        <f t="shared" si="1"/>
        <v>472.65</v>
      </c>
      <c r="J55" s="7"/>
      <c r="K55" s="8">
        <f t="shared" si="2"/>
        <v>-4.4200000000000003E-2</v>
      </c>
    </row>
    <row r="56" spans="2:11" x14ac:dyDescent="0.2">
      <c r="B56">
        <f>+Pharmacy!A51</f>
        <v>137</v>
      </c>
      <c r="C56" t="str">
        <f>+Pharmacy!B51</f>
        <v>LINCOLN HOSPITAL</v>
      </c>
      <c r="D56" s="6">
        <f>ROUND(+Pharmacy!J51,0)</f>
        <v>288863</v>
      </c>
      <c r="E56" s="6">
        <f>ROUND(+Pharmacy!V51,0)</f>
        <v>1220</v>
      </c>
      <c r="F56" s="7">
        <f t="shared" si="0"/>
        <v>236.77</v>
      </c>
      <c r="G56" s="6">
        <f>ROUND(+Pharmacy!J153,0)</f>
        <v>524912</v>
      </c>
      <c r="H56" s="6">
        <f>ROUND(+Pharmacy!V153,0)</f>
        <v>1029</v>
      </c>
      <c r="I56" s="7">
        <f t="shared" si="1"/>
        <v>510.12</v>
      </c>
      <c r="J56" s="7"/>
      <c r="K56" s="8">
        <f t="shared" si="2"/>
        <v>1.1545000000000001</v>
      </c>
    </row>
    <row r="57" spans="2:11" x14ac:dyDescent="0.2">
      <c r="B57">
        <f>+Pharmacy!A52</f>
        <v>138</v>
      </c>
      <c r="C57" t="str">
        <f>+Pharmacy!B52</f>
        <v>SWEDISH EDMONDS</v>
      </c>
      <c r="D57" s="6">
        <f>ROUND(+Pharmacy!J52,0)</f>
        <v>9547969</v>
      </c>
      <c r="E57" s="6">
        <f>ROUND(+Pharmacy!V52,0)</f>
        <v>9622</v>
      </c>
      <c r="F57" s="7">
        <f t="shared" si="0"/>
        <v>992.31</v>
      </c>
      <c r="G57" s="6">
        <f>ROUND(+Pharmacy!J154,0)</f>
        <v>17945437</v>
      </c>
      <c r="H57" s="6">
        <f>ROUND(+Pharmacy!V154,0)</f>
        <v>17222</v>
      </c>
      <c r="I57" s="7">
        <f t="shared" si="1"/>
        <v>1042.01</v>
      </c>
      <c r="J57" s="7"/>
      <c r="K57" s="8">
        <f t="shared" si="2"/>
        <v>5.0099999999999999E-2</v>
      </c>
    </row>
    <row r="58" spans="2:11" x14ac:dyDescent="0.2">
      <c r="B58">
        <f>+Pharmacy!A53</f>
        <v>139</v>
      </c>
      <c r="C58" t="str">
        <f>+Pharmacy!B53</f>
        <v>PROVIDENCE HOLY FAMILY HOSPITAL</v>
      </c>
      <c r="D58" s="6">
        <f>ROUND(+Pharmacy!J53,0)</f>
        <v>3773812</v>
      </c>
      <c r="E58" s="6">
        <f>ROUND(+Pharmacy!V53,0)</f>
        <v>20054</v>
      </c>
      <c r="F58" s="7">
        <f t="shared" si="0"/>
        <v>188.18</v>
      </c>
      <c r="G58" s="6">
        <f>ROUND(+Pharmacy!J155,0)</f>
        <v>5633387</v>
      </c>
      <c r="H58" s="6">
        <f>ROUND(+Pharmacy!V155,0)</f>
        <v>18640</v>
      </c>
      <c r="I58" s="7">
        <f t="shared" si="1"/>
        <v>302.22000000000003</v>
      </c>
      <c r="J58" s="7"/>
      <c r="K58" s="8">
        <f t="shared" si="2"/>
        <v>0.60599999999999998</v>
      </c>
    </row>
    <row r="59" spans="2:11" x14ac:dyDescent="0.2">
      <c r="B59">
        <f>+Pharmacy!A54</f>
        <v>140</v>
      </c>
      <c r="C59" t="str">
        <f>+Pharmacy!B54</f>
        <v>KITTITAS VALLEY HEALTHCARE</v>
      </c>
      <c r="D59" s="6">
        <f>ROUND(+Pharmacy!J54,0)</f>
        <v>1485875</v>
      </c>
      <c r="E59" s="6">
        <f>ROUND(+Pharmacy!V54,0)</f>
        <v>4943</v>
      </c>
      <c r="F59" s="7">
        <f t="shared" si="0"/>
        <v>300.60000000000002</v>
      </c>
      <c r="G59" s="6">
        <f>ROUND(+Pharmacy!J156,0)</f>
        <v>1889855</v>
      </c>
      <c r="H59" s="6">
        <f>ROUND(+Pharmacy!V156,0)</f>
        <v>5064</v>
      </c>
      <c r="I59" s="7">
        <f t="shared" si="1"/>
        <v>373.19</v>
      </c>
      <c r="J59" s="7"/>
      <c r="K59" s="8">
        <f t="shared" si="2"/>
        <v>0.24149999999999999</v>
      </c>
    </row>
    <row r="60" spans="2:11" x14ac:dyDescent="0.2">
      <c r="B60">
        <f>+Pharmacy!A55</f>
        <v>141</v>
      </c>
      <c r="C60" t="str">
        <f>+Pharmacy!B55</f>
        <v>DAYTON GENERAL HOSPITAL</v>
      </c>
      <c r="D60" s="6">
        <f>ROUND(+Pharmacy!J55,0)</f>
        <v>189249</v>
      </c>
      <c r="E60" s="6">
        <f>ROUND(+Pharmacy!V55,0)</f>
        <v>122</v>
      </c>
      <c r="F60" s="7">
        <f t="shared" si="0"/>
        <v>1551.22</v>
      </c>
      <c r="G60" s="6">
        <f>ROUND(+Pharmacy!J157,0)</f>
        <v>0</v>
      </c>
      <c r="H60" s="6">
        <f>ROUND(+Pharmacy!V157,0)</f>
        <v>0</v>
      </c>
      <c r="I60" s="7" t="str">
        <f t="shared" si="1"/>
        <v/>
      </c>
      <c r="J60" s="7"/>
      <c r="K60" s="8" t="str">
        <f t="shared" si="2"/>
        <v/>
      </c>
    </row>
    <row r="61" spans="2:11" x14ac:dyDescent="0.2">
      <c r="B61">
        <f>+Pharmacy!A56</f>
        <v>142</v>
      </c>
      <c r="C61" t="str">
        <f>+Pharmacy!B56</f>
        <v>HARRISON MEDICAL CENTER</v>
      </c>
      <c r="D61" s="6">
        <f>ROUND(+Pharmacy!J56,0)</f>
        <v>29199897</v>
      </c>
      <c r="E61" s="6">
        <f>ROUND(+Pharmacy!V56,0)</f>
        <v>28256</v>
      </c>
      <c r="F61" s="7">
        <f t="shared" si="0"/>
        <v>1033.4100000000001</v>
      </c>
      <c r="G61" s="6">
        <f>ROUND(+Pharmacy!J158,0)</f>
        <v>29321850</v>
      </c>
      <c r="H61" s="6">
        <f>ROUND(+Pharmacy!V158,0)</f>
        <v>27923</v>
      </c>
      <c r="I61" s="7">
        <f t="shared" si="1"/>
        <v>1050.0999999999999</v>
      </c>
      <c r="J61" s="7"/>
      <c r="K61" s="8">
        <f t="shared" si="2"/>
        <v>1.6199999999999999E-2</v>
      </c>
    </row>
    <row r="62" spans="2:11" x14ac:dyDescent="0.2">
      <c r="B62">
        <f>+Pharmacy!A57</f>
        <v>145</v>
      </c>
      <c r="C62" t="str">
        <f>+Pharmacy!B57</f>
        <v>PEACEHEALTH ST JOSEPH HOSPITAL</v>
      </c>
      <c r="D62" s="6">
        <f>ROUND(+Pharmacy!J57,0)</f>
        <v>15610035</v>
      </c>
      <c r="E62" s="6">
        <f>ROUND(+Pharmacy!V57,0)</f>
        <v>33112</v>
      </c>
      <c r="F62" s="7">
        <f t="shared" si="0"/>
        <v>471.43</v>
      </c>
      <c r="G62" s="6">
        <f>ROUND(+Pharmacy!J159,0)</f>
        <v>16193447</v>
      </c>
      <c r="H62" s="6">
        <f>ROUND(+Pharmacy!V159,0)</f>
        <v>32561</v>
      </c>
      <c r="I62" s="7">
        <f t="shared" si="1"/>
        <v>497.33</v>
      </c>
      <c r="J62" s="7"/>
      <c r="K62" s="8">
        <f t="shared" si="2"/>
        <v>5.4899999999999997E-2</v>
      </c>
    </row>
    <row r="63" spans="2:11" x14ac:dyDescent="0.2">
      <c r="B63">
        <f>+Pharmacy!A58</f>
        <v>147</v>
      </c>
      <c r="C63" t="str">
        <f>+Pharmacy!B58</f>
        <v>MID VALLEY HOSPITAL</v>
      </c>
      <c r="D63" s="6">
        <f>ROUND(+Pharmacy!J58,0)</f>
        <v>423668</v>
      </c>
      <c r="E63" s="6">
        <f>ROUND(+Pharmacy!V58,0)</f>
        <v>2585</v>
      </c>
      <c r="F63" s="7">
        <f t="shared" si="0"/>
        <v>163.89</v>
      </c>
      <c r="G63" s="6">
        <f>ROUND(+Pharmacy!J160,0)</f>
        <v>432072</v>
      </c>
      <c r="H63" s="6">
        <f>ROUND(+Pharmacy!V160,0)</f>
        <v>2557</v>
      </c>
      <c r="I63" s="7">
        <f t="shared" si="1"/>
        <v>168.98</v>
      </c>
      <c r="J63" s="7"/>
      <c r="K63" s="8">
        <f t="shared" si="2"/>
        <v>3.1099999999999999E-2</v>
      </c>
    </row>
    <row r="64" spans="2:11" x14ac:dyDescent="0.2">
      <c r="B64">
        <f>+Pharmacy!A59</f>
        <v>148</v>
      </c>
      <c r="C64" t="str">
        <f>+Pharmacy!B59</f>
        <v>KINDRED HOSPITAL SEATTLE - NORTHGATE</v>
      </c>
      <c r="D64" s="6">
        <f>ROUND(+Pharmacy!J59,0)</f>
        <v>1161700</v>
      </c>
      <c r="E64" s="6">
        <f>ROUND(+Pharmacy!V59,0)</f>
        <v>1133</v>
      </c>
      <c r="F64" s="7">
        <f t="shared" si="0"/>
        <v>1025.33</v>
      </c>
      <c r="G64" s="6">
        <f>ROUND(+Pharmacy!J161,0)</f>
        <v>1271475</v>
      </c>
      <c r="H64" s="6">
        <f>ROUND(+Pharmacy!V161,0)</f>
        <v>898</v>
      </c>
      <c r="I64" s="7">
        <f t="shared" si="1"/>
        <v>1415.9</v>
      </c>
      <c r="J64" s="7"/>
      <c r="K64" s="8">
        <f t="shared" si="2"/>
        <v>0.38090000000000002</v>
      </c>
    </row>
    <row r="65" spans="2:11" x14ac:dyDescent="0.2">
      <c r="B65">
        <f>+Pharmacy!A60</f>
        <v>150</v>
      </c>
      <c r="C65" t="str">
        <f>+Pharmacy!B60</f>
        <v>COULEE MEDICAL CENTER</v>
      </c>
      <c r="D65" s="6">
        <f>ROUND(+Pharmacy!J60,0)</f>
        <v>295929</v>
      </c>
      <c r="E65" s="6">
        <f>ROUND(+Pharmacy!V60,0)</f>
        <v>1419</v>
      </c>
      <c r="F65" s="7">
        <f t="shared" si="0"/>
        <v>208.55</v>
      </c>
      <c r="G65" s="6">
        <f>ROUND(+Pharmacy!J162,0)</f>
        <v>400530</v>
      </c>
      <c r="H65" s="6">
        <f>ROUND(+Pharmacy!V162,0)</f>
        <v>1288</v>
      </c>
      <c r="I65" s="7">
        <f t="shared" si="1"/>
        <v>310.97000000000003</v>
      </c>
      <c r="J65" s="7"/>
      <c r="K65" s="8">
        <f t="shared" si="2"/>
        <v>0.49109999999999998</v>
      </c>
    </row>
    <row r="66" spans="2:11" x14ac:dyDescent="0.2">
      <c r="B66">
        <f>+Pharmacy!A61</f>
        <v>152</v>
      </c>
      <c r="C66" t="str">
        <f>+Pharmacy!B61</f>
        <v>MASON GENERAL HOSPITAL</v>
      </c>
      <c r="D66" s="6">
        <f>ROUND(+Pharmacy!J61,0)</f>
        <v>2029001</v>
      </c>
      <c r="E66" s="6">
        <f>ROUND(+Pharmacy!V61,0)</f>
        <v>4217</v>
      </c>
      <c r="F66" s="7">
        <f t="shared" si="0"/>
        <v>481.15</v>
      </c>
      <c r="G66" s="6">
        <f>ROUND(+Pharmacy!J163,0)</f>
        <v>1861919</v>
      </c>
      <c r="H66" s="6">
        <f>ROUND(+Pharmacy!V163,0)</f>
        <v>4287</v>
      </c>
      <c r="I66" s="7">
        <f t="shared" si="1"/>
        <v>434.32</v>
      </c>
      <c r="J66" s="7"/>
      <c r="K66" s="8">
        <f t="shared" si="2"/>
        <v>-9.7299999999999998E-2</v>
      </c>
    </row>
    <row r="67" spans="2:11" x14ac:dyDescent="0.2">
      <c r="B67">
        <f>+Pharmacy!A62</f>
        <v>153</v>
      </c>
      <c r="C67" t="str">
        <f>+Pharmacy!B62</f>
        <v>WHITMAN HOSPITAL AND MEDICAL CENTER</v>
      </c>
      <c r="D67" s="6">
        <f>ROUND(+Pharmacy!J62,0)</f>
        <v>724913</v>
      </c>
      <c r="E67" s="6">
        <f>ROUND(+Pharmacy!V62,0)</f>
        <v>1426</v>
      </c>
      <c r="F67" s="7">
        <f t="shared" si="0"/>
        <v>508.35</v>
      </c>
      <c r="G67" s="6">
        <f>ROUND(+Pharmacy!J164,0)</f>
        <v>663213</v>
      </c>
      <c r="H67" s="6">
        <f>ROUND(+Pharmacy!V164,0)</f>
        <v>1377</v>
      </c>
      <c r="I67" s="7">
        <f t="shared" si="1"/>
        <v>481.64</v>
      </c>
      <c r="J67" s="7"/>
      <c r="K67" s="8">
        <f t="shared" si="2"/>
        <v>-5.2499999999999998E-2</v>
      </c>
    </row>
    <row r="68" spans="2:11" x14ac:dyDescent="0.2">
      <c r="B68">
        <f>+Pharmacy!A63</f>
        <v>155</v>
      </c>
      <c r="C68" t="str">
        <f>+Pharmacy!B63</f>
        <v>UW MEDICINE/VALLEY MEDICAL CENTER</v>
      </c>
      <c r="D68" s="6">
        <f>ROUND(+Pharmacy!J63,0)</f>
        <v>10738314</v>
      </c>
      <c r="E68" s="6">
        <f>ROUND(+Pharmacy!V63,0)</f>
        <v>17416</v>
      </c>
      <c r="F68" s="7">
        <f t="shared" si="0"/>
        <v>616.58000000000004</v>
      </c>
      <c r="G68" s="6">
        <f>ROUND(+Pharmacy!J165,0)</f>
        <v>20034239</v>
      </c>
      <c r="H68" s="6">
        <f>ROUND(+Pharmacy!V165,0)</f>
        <v>37373</v>
      </c>
      <c r="I68" s="7">
        <f t="shared" si="1"/>
        <v>536.05999999999995</v>
      </c>
      <c r="J68" s="7"/>
      <c r="K68" s="8">
        <f t="shared" si="2"/>
        <v>-0.13059999999999999</v>
      </c>
    </row>
    <row r="69" spans="2:11" x14ac:dyDescent="0.2">
      <c r="B69">
        <f>+Pharmacy!A64</f>
        <v>156</v>
      </c>
      <c r="C69" t="str">
        <f>+Pharmacy!B64</f>
        <v>WHIDBEY GENERAL HOSPITAL</v>
      </c>
      <c r="D69" s="6">
        <f>ROUND(+Pharmacy!J64,0)</f>
        <v>4256711</v>
      </c>
      <c r="E69" s="6">
        <f>ROUND(+Pharmacy!V64,0)</f>
        <v>8294</v>
      </c>
      <c r="F69" s="7">
        <f t="shared" si="0"/>
        <v>513.23</v>
      </c>
      <c r="G69" s="6">
        <f>ROUND(+Pharmacy!J166,0)</f>
        <v>0</v>
      </c>
      <c r="H69" s="6">
        <f>ROUND(+Pharmacy!V166,0)</f>
        <v>0</v>
      </c>
      <c r="I69" s="7" t="str">
        <f t="shared" si="1"/>
        <v/>
      </c>
      <c r="J69" s="7"/>
      <c r="K69" s="8" t="str">
        <f t="shared" si="2"/>
        <v/>
      </c>
    </row>
    <row r="70" spans="2:11" x14ac:dyDescent="0.2">
      <c r="B70">
        <f>+Pharmacy!A65</f>
        <v>157</v>
      </c>
      <c r="C70" t="str">
        <f>+Pharmacy!B65</f>
        <v>ST LUKES REHABILIATION INSTITUTE</v>
      </c>
      <c r="D70" s="6">
        <f>ROUND(+Pharmacy!J65,0)</f>
        <v>497864</v>
      </c>
      <c r="E70" s="6">
        <f>ROUND(+Pharmacy!V65,0)</f>
        <v>2559</v>
      </c>
      <c r="F70" s="7">
        <f t="shared" si="0"/>
        <v>194.55</v>
      </c>
      <c r="G70" s="6">
        <f>ROUND(+Pharmacy!J167,0)</f>
        <v>462172</v>
      </c>
      <c r="H70" s="6">
        <f>ROUND(+Pharmacy!V167,0)</f>
        <v>2467</v>
      </c>
      <c r="I70" s="7">
        <f t="shared" si="1"/>
        <v>187.34</v>
      </c>
      <c r="J70" s="7"/>
      <c r="K70" s="8">
        <f t="shared" si="2"/>
        <v>-3.7100000000000001E-2</v>
      </c>
    </row>
    <row r="71" spans="2:11" x14ac:dyDescent="0.2">
      <c r="B71">
        <f>+Pharmacy!A66</f>
        <v>158</v>
      </c>
      <c r="C71" t="str">
        <f>+Pharmacy!B66</f>
        <v>CASCADE MEDICAL CENTER</v>
      </c>
      <c r="D71" s="6">
        <f>ROUND(+Pharmacy!J66,0)</f>
        <v>215286</v>
      </c>
      <c r="E71" s="6">
        <f>ROUND(+Pharmacy!V66,0)</f>
        <v>472</v>
      </c>
      <c r="F71" s="7">
        <f t="shared" si="0"/>
        <v>456.11</v>
      </c>
      <c r="G71" s="6">
        <f>ROUND(+Pharmacy!J168,0)</f>
        <v>149527</v>
      </c>
      <c r="H71" s="6">
        <f>ROUND(+Pharmacy!V168,0)</f>
        <v>573</v>
      </c>
      <c r="I71" s="7">
        <f t="shared" si="1"/>
        <v>260.95</v>
      </c>
      <c r="J71" s="7"/>
      <c r="K71" s="8">
        <f t="shared" si="2"/>
        <v>-0.4279</v>
      </c>
    </row>
    <row r="72" spans="2:11" x14ac:dyDescent="0.2">
      <c r="B72">
        <f>+Pharmacy!A67</f>
        <v>159</v>
      </c>
      <c r="C72" t="str">
        <f>+Pharmacy!B67</f>
        <v>PROVIDENCE ST PETER HOSPITAL</v>
      </c>
      <c r="D72" s="6">
        <f>ROUND(+Pharmacy!J67,0)</f>
        <v>11492926</v>
      </c>
      <c r="E72" s="6">
        <f>ROUND(+Pharmacy!V67,0)</f>
        <v>36893</v>
      </c>
      <c r="F72" s="7">
        <f t="shared" si="0"/>
        <v>311.52</v>
      </c>
      <c r="G72" s="6">
        <f>ROUND(+Pharmacy!J169,0)</f>
        <v>12629755</v>
      </c>
      <c r="H72" s="6">
        <f>ROUND(+Pharmacy!V169,0)</f>
        <v>33274</v>
      </c>
      <c r="I72" s="7">
        <f t="shared" si="1"/>
        <v>379.57</v>
      </c>
      <c r="J72" s="7"/>
      <c r="K72" s="8">
        <f t="shared" si="2"/>
        <v>0.21840000000000001</v>
      </c>
    </row>
    <row r="73" spans="2:11" x14ac:dyDescent="0.2">
      <c r="B73">
        <f>+Pharmacy!A68</f>
        <v>161</v>
      </c>
      <c r="C73" t="str">
        <f>+Pharmacy!B68</f>
        <v>KADLEC REGIONAL MEDICAL CENTER</v>
      </c>
      <c r="D73" s="6">
        <f>ROUND(+Pharmacy!J68,0)</f>
        <v>11093452</v>
      </c>
      <c r="E73" s="6">
        <f>ROUND(+Pharmacy!V68,0)</f>
        <v>31196</v>
      </c>
      <c r="F73" s="7">
        <f t="shared" si="0"/>
        <v>355.6</v>
      </c>
      <c r="G73" s="6">
        <f>ROUND(+Pharmacy!J170,0)</f>
        <v>12045611</v>
      </c>
      <c r="H73" s="6">
        <f>ROUND(+Pharmacy!V170,0)</f>
        <v>35689</v>
      </c>
      <c r="I73" s="7">
        <f t="shared" si="1"/>
        <v>337.52</v>
      </c>
      <c r="J73" s="7"/>
      <c r="K73" s="8">
        <f t="shared" si="2"/>
        <v>-5.0799999999999998E-2</v>
      </c>
    </row>
    <row r="74" spans="2:11" x14ac:dyDescent="0.2">
      <c r="B74">
        <f>+Pharmacy!A69</f>
        <v>162</v>
      </c>
      <c r="C74" t="str">
        <f>+Pharmacy!B69</f>
        <v>PROVIDENCE SACRED HEART MEDICAL CENTER</v>
      </c>
      <c r="D74" s="6">
        <f>ROUND(+Pharmacy!J69,0)</f>
        <v>27156006</v>
      </c>
      <c r="E74" s="6">
        <f>ROUND(+Pharmacy!V69,0)</f>
        <v>63456</v>
      </c>
      <c r="F74" s="7">
        <f t="shared" si="0"/>
        <v>427.95</v>
      </c>
      <c r="G74" s="6">
        <f>ROUND(+Pharmacy!J171,0)</f>
        <v>30416932</v>
      </c>
      <c r="H74" s="6">
        <f>ROUND(+Pharmacy!V171,0)</f>
        <v>61703</v>
      </c>
      <c r="I74" s="7">
        <f t="shared" si="1"/>
        <v>492.96</v>
      </c>
      <c r="J74" s="7"/>
      <c r="K74" s="8">
        <f t="shared" si="2"/>
        <v>0.15190000000000001</v>
      </c>
    </row>
    <row r="75" spans="2:11" x14ac:dyDescent="0.2">
      <c r="B75">
        <f>+Pharmacy!A70</f>
        <v>164</v>
      </c>
      <c r="C75" t="str">
        <f>+Pharmacy!B70</f>
        <v>EVERGREENHEALTH MEDICAL CENTER</v>
      </c>
      <c r="D75" s="6">
        <f>ROUND(+Pharmacy!J70,0)</f>
        <v>8521206</v>
      </c>
      <c r="E75" s="6">
        <f>ROUND(+Pharmacy!V70,0)</f>
        <v>32912</v>
      </c>
      <c r="F75" s="7">
        <f t="shared" ref="F75:F107" si="3">IF(D75=0,"",IF(E75=0,"",ROUND(D75/E75,2)))</f>
        <v>258.91000000000003</v>
      </c>
      <c r="G75" s="6">
        <f>ROUND(+Pharmacy!J172,0)</f>
        <v>9079896</v>
      </c>
      <c r="H75" s="6">
        <f>ROUND(+Pharmacy!V172,0)</f>
        <v>33213</v>
      </c>
      <c r="I75" s="7">
        <f t="shared" ref="I75:I107" si="4">IF(G75=0,"",IF(H75=0,"",ROUND(G75/H75,2)))</f>
        <v>273.38</v>
      </c>
      <c r="J75" s="7"/>
      <c r="K75" s="8">
        <f t="shared" ref="K75:K107" si="5">IF(D75=0,"",IF(E75=0,"",IF(G75=0,"",IF(H75=0,"",ROUND(I75/F75-1,4)))))</f>
        <v>5.5899999999999998E-2</v>
      </c>
    </row>
    <row r="76" spans="2:11" x14ac:dyDescent="0.2">
      <c r="B76">
        <f>+Pharmacy!A71</f>
        <v>165</v>
      </c>
      <c r="C76" t="str">
        <f>+Pharmacy!B71</f>
        <v>LAKE CHELAN COMMUNITY HOSPITAL</v>
      </c>
      <c r="D76" s="6">
        <f>ROUND(+Pharmacy!J71,0)</f>
        <v>291134</v>
      </c>
      <c r="E76" s="6">
        <f>ROUND(+Pharmacy!V71,0)</f>
        <v>1504</v>
      </c>
      <c r="F76" s="7">
        <f t="shared" si="3"/>
        <v>193.57</v>
      </c>
      <c r="G76" s="6">
        <f>ROUND(+Pharmacy!J173,0)</f>
        <v>258890</v>
      </c>
      <c r="H76" s="6">
        <f>ROUND(+Pharmacy!V173,0)</f>
        <v>1122</v>
      </c>
      <c r="I76" s="7">
        <f t="shared" si="4"/>
        <v>230.74</v>
      </c>
      <c r="J76" s="7"/>
      <c r="K76" s="8">
        <f t="shared" si="5"/>
        <v>0.192</v>
      </c>
    </row>
    <row r="77" spans="2:11" x14ac:dyDescent="0.2">
      <c r="B77">
        <f>+Pharmacy!A72</f>
        <v>167</v>
      </c>
      <c r="C77" t="str">
        <f>+Pharmacy!B72</f>
        <v>FERRY COUNTY MEMORIAL HOSPITAL</v>
      </c>
      <c r="D77" s="6">
        <f>ROUND(+Pharmacy!J72,0)</f>
        <v>0</v>
      </c>
      <c r="E77" s="6">
        <f>ROUND(+Pharmacy!V72,0)</f>
        <v>0</v>
      </c>
      <c r="F77" s="7" t="str">
        <f t="shared" si="3"/>
        <v/>
      </c>
      <c r="G77" s="6">
        <f>ROUND(+Pharmacy!J174,0)</f>
        <v>0</v>
      </c>
      <c r="H77" s="6">
        <f>ROUND(+Pharmacy!V174,0)</f>
        <v>0</v>
      </c>
      <c r="I77" s="7" t="str">
        <f t="shared" si="4"/>
        <v/>
      </c>
      <c r="J77" s="7"/>
      <c r="K77" s="8" t="str">
        <f t="shared" si="5"/>
        <v/>
      </c>
    </row>
    <row r="78" spans="2:11" x14ac:dyDescent="0.2">
      <c r="B78">
        <f>+Pharmacy!A73</f>
        <v>168</v>
      </c>
      <c r="C78" t="str">
        <f>+Pharmacy!B73</f>
        <v>CENTRAL WASHINGTON HOSPITAL</v>
      </c>
      <c r="D78" s="6">
        <f>ROUND(+Pharmacy!J73,0)</f>
        <v>5759860</v>
      </c>
      <c r="E78" s="6">
        <f>ROUND(+Pharmacy!V73,0)</f>
        <v>19877</v>
      </c>
      <c r="F78" s="7">
        <f t="shared" si="3"/>
        <v>289.77999999999997</v>
      </c>
      <c r="G78" s="6">
        <f>ROUND(+Pharmacy!J175,0)</f>
        <v>7707911</v>
      </c>
      <c r="H78" s="6">
        <f>ROUND(+Pharmacy!V175,0)</f>
        <v>20242</v>
      </c>
      <c r="I78" s="7">
        <f t="shared" si="4"/>
        <v>380.79</v>
      </c>
      <c r="J78" s="7"/>
      <c r="K78" s="8">
        <f t="shared" si="5"/>
        <v>0.31409999999999999</v>
      </c>
    </row>
    <row r="79" spans="2:11" x14ac:dyDescent="0.2">
      <c r="B79">
        <f>+Pharmacy!A74</f>
        <v>170</v>
      </c>
      <c r="C79" t="str">
        <f>+Pharmacy!B74</f>
        <v>PEACEHEALTH SOUTHWEST MEDICAL CENTER</v>
      </c>
      <c r="D79" s="6">
        <f>ROUND(+Pharmacy!J74,0)</f>
        <v>10221722</v>
      </c>
      <c r="E79" s="6">
        <f>ROUND(+Pharmacy!V74,0)</f>
        <v>50767</v>
      </c>
      <c r="F79" s="7">
        <f t="shared" si="3"/>
        <v>201.35</v>
      </c>
      <c r="G79" s="6">
        <f>ROUND(+Pharmacy!J176,0)</f>
        <v>13454328</v>
      </c>
      <c r="H79" s="6">
        <f>ROUND(+Pharmacy!V176,0)</f>
        <v>48533</v>
      </c>
      <c r="I79" s="7">
        <f t="shared" si="4"/>
        <v>277.22000000000003</v>
      </c>
      <c r="J79" s="7"/>
      <c r="K79" s="8">
        <f t="shared" si="5"/>
        <v>0.37680000000000002</v>
      </c>
    </row>
    <row r="80" spans="2:11" x14ac:dyDescent="0.2">
      <c r="B80">
        <f>+Pharmacy!A75</f>
        <v>172</v>
      </c>
      <c r="C80" t="str">
        <f>+Pharmacy!B75</f>
        <v>PULLMAN REGIONAL HOSPITAL</v>
      </c>
      <c r="D80" s="6">
        <f>ROUND(+Pharmacy!J75,0)</f>
        <v>2563009</v>
      </c>
      <c r="E80" s="6">
        <f>ROUND(+Pharmacy!V75,0)</f>
        <v>3623</v>
      </c>
      <c r="F80" s="7">
        <f t="shared" si="3"/>
        <v>707.43</v>
      </c>
      <c r="G80" s="6">
        <f>ROUND(+Pharmacy!J177,0)</f>
        <v>2928855</v>
      </c>
      <c r="H80" s="6">
        <f>ROUND(+Pharmacy!V177,0)</f>
        <v>3914</v>
      </c>
      <c r="I80" s="7">
        <f t="shared" si="4"/>
        <v>748.3</v>
      </c>
      <c r="J80" s="7"/>
      <c r="K80" s="8">
        <f t="shared" si="5"/>
        <v>5.7799999999999997E-2</v>
      </c>
    </row>
    <row r="81" spans="2:11" x14ac:dyDescent="0.2">
      <c r="B81">
        <f>+Pharmacy!A76</f>
        <v>173</v>
      </c>
      <c r="C81" t="str">
        <f>+Pharmacy!B76</f>
        <v>MORTON GENERAL HOSPITAL</v>
      </c>
      <c r="D81" s="6">
        <f>ROUND(+Pharmacy!J76,0)</f>
        <v>280178</v>
      </c>
      <c r="E81" s="6">
        <f>ROUND(+Pharmacy!V76,0)</f>
        <v>1101</v>
      </c>
      <c r="F81" s="7">
        <f t="shared" si="3"/>
        <v>254.48</v>
      </c>
      <c r="G81" s="6">
        <f>ROUND(+Pharmacy!J178,0)</f>
        <v>306237</v>
      </c>
      <c r="H81" s="6">
        <f>ROUND(+Pharmacy!V178,0)</f>
        <v>1070</v>
      </c>
      <c r="I81" s="7">
        <f t="shared" si="4"/>
        <v>286.2</v>
      </c>
      <c r="J81" s="7"/>
      <c r="K81" s="8">
        <f t="shared" si="5"/>
        <v>0.1246</v>
      </c>
    </row>
    <row r="82" spans="2:11" x14ac:dyDescent="0.2">
      <c r="B82">
        <f>+Pharmacy!A77</f>
        <v>175</v>
      </c>
      <c r="C82" t="str">
        <f>+Pharmacy!B77</f>
        <v>MARY BRIDGE CHILDRENS HEALTH CENTER</v>
      </c>
      <c r="D82" s="6">
        <f>ROUND(+Pharmacy!J77,0)</f>
        <v>724369</v>
      </c>
      <c r="E82" s="6">
        <f>ROUND(+Pharmacy!V77,0)</f>
        <v>9620</v>
      </c>
      <c r="F82" s="7">
        <f t="shared" si="3"/>
        <v>75.3</v>
      </c>
      <c r="G82" s="6">
        <f>ROUND(+Pharmacy!J179,0)</f>
        <v>36350</v>
      </c>
      <c r="H82" s="6">
        <f>ROUND(+Pharmacy!V179,0)</f>
        <v>10786</v>
      </c>
      <c r="I82" s="7">
        <f t="shared" si="4"/>
        <v>3.37</v>
      </c>
      <c r="J82" s="7"/>
      <c r="K82" s="8">
        <f t="shared" si="5"/>
        <v>-0.95520000000000005</v>
      </c>
    </row>
    <row r="83" spans="2:11" x14ac:dyDescent="0.2">
      <c r="B83">
        <f>+Pharmacy!A78</f>
        <v>176</v>
      </c>
      <c r="C83" t="str">
        <f>+Pharmacy!B78</f>
        <v>TACOMA GENERAL/ALLENMORE HOSPITAL</v>
      </c>
      <c r="D83" s="6">
        <f>ROUND(+Pharmacy!J78,0)</f>
        <v>27575486</v>
      </c>
      <c r="E83" s="6">
        <f>ROUND(+Pharmacy!V78,0)</f>
        <v>48651</v>
      </c>
      <c r="F83" s="7">
        <f t="shared" si="3"/>
        <v>566.79999999999995</v>
      </c>
      <c r="G83" s="6">
        <f>ROUND(+Pharmacy!J180,0)</f>
        <v>34225291</v>
      </c>
      <c r="H83" s="6">
        <f>ROUND(+Pharmacy!V180,0)</f>
        <v>41823</v>
      </c>
      <c r="I83" s="7">
        <f t="shared" si="4"/>
        <v>818.34</v>
      </c>
      <c r="J83" s="7"/>
      <c r="K83" s="8">
        <f t="shared" si="5"/>
        <v>0.44379999999999997</v>
      </c>
    </row>
    <row r="84" spans="2:11" x14ac:dyDescent="0.2">
      <c r="B84">
        <f>+Pharmacy!A79</f>
        <v>180</v>
      </c>
      <c r="C84" t="str">
        <f>+Pharmacy!B79</f>
        <v>VALLEY HOSPITAL</v>
      </c>
      <c r="D84" s="6">
        <f>ROUND(+Pharmacy!J79,0)</f>
        <v>3608881</v>
      </c>
      <c r="E84" s="6">
        <f>ROUND(+Pharmacy!V79,0)</f>
        <v>10946</v>
      </c>
      <c r="F84" s="7">
        <f t="shared" si="3"/>
        <v>329.7</v>
      </c>
      <c r="G84" s="6">
        <f>ROUND(+Pharmacy!J181,0)</f>
        <v>2825073</v>
      </c>
      <c r="H84" s="6">
        <f>ROUND(+Pharmacy!V181,0)</f>
        <v>11479</v>
      </c>
      <c r="I84" s="7">
        <f t="shared" si="4"/>
        <v>246.11</v>
      </c>
      <c r="J84" s="7"/>
      <c r="K84" s="8">
        <f t="shared" si="5"/>
        <v>-0.2535</v>
      </c>
    </row>
    <row r="85" spans="2:11" x14ac:dyDescent="0.2">
      <c r="B85">
        <f>+Pharmacy!A80</f>
        <v>183</v>
      </c>
      <c r="C85" t="str">
        <f>+Pharmacy!B80</f>
        <v>MULTICARE AUBURN MEDICAL CENTER</v>
      </c>
      <c r="D85" s="6">
        <f>ROUND(+Pharmacy!J80,0)</f>
        <v>3234198</v>
      </c>
      <c r="E85" s="6">
        <f>ROUND(+Pharmacy!V80,0)</f>
        <v>11784</v>
      </c>
      <c r="F85" s="7">
        <f t="shared" si="3"/>
        <v>274.45999999999998</v>
      </c>
      <c r="G85" s="6">
        <f>ROUND(+Pharmacy!J182,0)</f>
        <v>3212051</v>
      </c>
      <c r="H85" s="6">
        <f>ROUND(+Pharmacy!V182,0)</f>
        <v>10417</v>
      </c>
      <c r="I85" s="7">
        <f t="shared" si="4"/>
        <v>308.35000000000002</v>
      </c>
      <c r="J85" s="7"/>
      <c r="K85" s="8">
        <f t="shared" si="5"/>
        <v>0.1235</v>
      </c>
    </row>
    <row r="86" spans="2:11" x14ac:dyDescent="0.2">
      <c r="B86">
        <f>+Pharmacy!A81</f>
        <v>186</v>
      </c>
      <c r="C86" t="str">
        <f>+Pharmacy!B81</f>
        <v>SUMMIT PACIFIC MEDICAL CENTER</v>
      </c>
      <c r="D86" s="6">
        <f>ROUND(+Pharmacy!J81,0)</f>
        <v>85706</v>
      </c>
      <c r="E86" s="6">
        <f>ROUND(+Pharmacy!V81,0)</f>
        <v>1238</v>
      </c>
      <c r="F86" s="7">
        <f t="shared" si="3"/>
        <v>69.23</v>
      </c>
      <c r="G86" s="6">
        <f>ROUND(+Pharmacy!J183,0)</f>
        <v>193998</v>
      </c>
      <c r="H86" s="6">
        <f>ROUND(+Pharmacy!V183,0)</f>
        <v>1042</v>
      </c>
      <c r="I86" s="7">
        <f t="shared" si="4"/>
        <v>186.18</v>
      </c>
      <c r="J86" s="7"/>
      <c r="K86" s="8">
        <f t="shared" si="5"/>
        <v>1.6893</v>
      </c>
    </row>
    <row r="87" spans="2:11" x14ac:dyDescent="0.2">
      <c r="B87">
        <f>+Pharmacy!A82</f>
        <v>191</v>
      </c>
      <c r="C87" t="str">
        <f>+Pharmacy!B82</f>
        <v>PROVIDENCE CENTRALIA HOSPITAL</v>
      </c>
      <c r="D87" s="6">
        <f>ROUND(+Pharmacy!J82,0)</f>
        <v>13748709</v>
      </c>
      <c r="E87" s="6">
        <f>ROUND(+Pharmacy!V82,0)</f>
        <v>12024</v>
      </c>
      <c r="F87" s="7">
        <f t="shared" si="3"/>
        <v>1143.44</v>
      </c>
      <c r="G87" s="6">
        <f>ROUND(+Pharmacy!J184,0)</f>
        <v>14954119</v>
      </c>
      <c r="H87" s="6">
        <f>ROUND(+Pharmacy!V184,0)</f>
        <v>12339</v>
      </c>
      <c r="I87" s="7">
        <f t="shared" si="4"/>
        <v>1211.94</v>
      </c>
      <c r="J87" s="7"/>
      <c r="K87" s="8">
        <f t="shared" si="5"/>
        <v>5.9900000000000002E-2</v>
      </c>
    </row>
    <row r="88" spans="2:11" x14ac:dyDescent="0.2">
      <c r="B88">
        <f>+Pharmacy!A83</f>
        <v>193</v>
      </c>
      <c r="C88" t="str">
        <f>+Pharmacy!B83</f>
        <v>PROVIDENCE MOUNT CARMEL HOSPITAL</v>
      </c>
      <c r="D88" s="6">
        <f>ROUND(+Pharmacy!J83,0)</f>
        <v>923614</v>
      </c>
      <c r="E88" s="6">
        <f>ROUND(+Pharmacy!V83,0)</f>
        <v>3409</v>
      </c>
      <c r="F88" s="7">
        <f t="shared" si="3"/>
        <v>270.93</v>
      </c>
      <c r="G88" s="6">
        <f>ROUND(+Pharmacy!J185,0)</f>
        <v>822907</v>
      </c>
      <c r="H88" s="6">
        <f>ROUND(+Pharmacy!V185,0)</f>
        <v>3543</v>
      </c>
      <c r="I88" s="7">
        <f t="shared" si="4"/>
        <v>232.26</v>
      </c>
      <c r="J88" s="7"/>
      <c r="K88" s="8">
        <f t="shared" si="5"/>
        <v>-0.14269999999999999</v>
      </c>
    </row>
    <row r="89" spans="2:11" x14ac:dyDescent="0.2">
      <c r="B89">
        <f>+Pharmacy!A84</f>
        <v>194</v>
      </c>
      <c r="C89" t="str">
        <f>+Pharmacy!B84</f>
        <v>PROVIDENCE ST JOSEPHS HOSPITAL</v>
      </c>
      <c r="D89" s="6">
        <f>ROUND(+Pharmacy!J84,0)</f>
        <v>282129</v>
      </c>
      <c r="E89" s="6">
        <f>ROUND(+Pharmacy!V84,0)</f>
        <v>1183</v>
      </c>
      <c r="F89" s="7">
        <f t="shared" si="3"/>
        <v>238.49</v>
      </c>
      <c r="G89" s="6">
        <f>ROUND(+Pharmacy!J186,0)</f>
        <v>247049</v>
      </c>
      <c r="H89" s="6">
        <f>ROUND(+Pharmacy!V186,0)</f>
        <v>1316</v>
      </c>
      <c r="I89" s="7">
        <f t="shared" si="4"/>
        <v>187.73</v>
      </c>
      <c r="J89" s="7"/>
      <c r="K89" s="8">
        <f t="shared" si="5"/>
        <v>-0.21279999999999999</v>
      </c>
    </row>
    <row r="90" spans="2:11" x14ac:dyDescent="0.2">
      <c r="B90">
        <f>+Pharmacy!A85</f>
        <v>195</v>
      </c>
      <c r="C90" t="str">
        <f>+Pharmacy!B85</f>
        <v>SNOQUALMIE VALLEY HOSPITAL</v>
      </c>
      <c r="D90" s="6">
        <f>ROUND(+Pharmacy!J85,0)</f>
        <v>350747</v>
      </c>
      <c r="E90" s="6">
        <f>ROUND(+Pharmacy!V85,0)</f>
        <v>2523</v>
      </c>
      <c r="F90" s="7">
        <f t="shared" si="3"/>
        <v>139.02000000000001</v>
      </c>
      <c r="G90" s="6">
        <f>ROUND(+Pharmacy!J187,0)</f>
        <v>469015</v>
      </c>
      <c r="H90" s="6">
        <f>ROUND(+Pharmacy!V187,0)</f>
        <v>1874</v>
      </c>
      <c r="I90" s="7">
        <f t="shared" si="4"/>
        <v>250.27</v>
      </c>
      <c r="J90" s="7"/>
      <c r="K90" s="8">
        <f t="shared" si="5"/>
        <v>0.80020000000000002</v>
      </c>
    </row>
    <row r="91" spans="2:11" x14ac:dyDescent="0.2">
      <c r="B91">
        <f>+Pharmacy!A86</f>
        <v>197</v>
      </c>
      <c r="C91" t="str">
        <f>+Pharmacy!B86</f>
        <v>CAPITAL MEDICAL CENTER</v>
      </c>
      <c r="D91" s="6">
        <f>ROUND(+Pharmacy!J86,0)</f>
        <v>2325813</v>
      </c>
      <c r="E91" s="6">
        <f>ROUND(+Pharmacy!V86,0)</f>
        <v>10176</v>
      </c>
      <c r="F91" s="7">
        <f t="shared" si="3"/>
        <v>228.56</v>
      </c>
      <c r="G91" s="6">
        <f>ROUND(+Pharmacy!J188,0)</f>
        <v>2324298</v>
      </c>
      <c r="H91" s="6">
        <f>ROUND(+Pharmacy!V188,0)</f>
        <v>10620</v>
      </c>
      <c r="I91" s="7">
        <f t="shared" si="4"/>
        <v>218.86</v>
      </c>
      <c r="J91" s="7"/>
      <c r="K91" s="8">
        <f t="shared" si="5"/>
        <v>-4.24E-2</v>
      </c>
    </row>
    <row r="92" spans="2:11" x14ac:dyDescent="0.2">
      <c r="B92">
        <f>+Pharmacy!A87</f>
        <v>198</v>
      </c>
      <c r="C92" t="str">
        <f>+Pharmacy!B87</f>
        <v>SUNNYSIDE COMMUNITY HOSPITAL</v>
      </c>
      <c r="D92" s="6">
        <f>ROUND(+Pharmacy!J87,0)</f>
        <v>451756</v>
      </c>
      <c r="E92" s="6">
        <f>ROUND(+Pharmacy!V87,0)</f>
        <v>3877</v>
      </c>
      <c r="F92" s="7">
        <f t="shared" si="3"/>
        <v>116.52</v>
      </c>
      <c r="G92" s="6">
        <f>ROUND(+Pharmacy!J189,0)</f>
        <v>0</v>
      </c>
      <c r="H92" s="6">
        <f>ROUND(+Pharmacy!V189,0)</f>
        <v>0</v>
      </c>
      <c r="I92" s="7" t="str">
        <f t="shared" si="4"/>
        <v/>
      </c>
      <c r="J92" s="7"/>
      <c r="K92" s="8" t="str">
        <f t="shared" si="5"/>
        <v/>
      </c>
    </row>
    <row r="93" spans="2:11" x14ac:dyDescent="0.2">
      <c r="B93">
        <f>+Pharmacy!A88</f>
        <v>199</v>
      </c>
      <c r="C93" t="str">
        <f>+Pharmacy!B88</f>
        <v>TOPPENISH COMMUNITY HOSPITAL</v>
      </c>
      <c r="D93" s="6">
        <f>ROUND(+Pharmacy!J88,0)</f>
        <v>190229</v>
      </c>
      <c r="E93" s="6">
        <f>ROUND(+Pharmacy!V88,0)</f>
        <v>2956</v>
      </c>
      <c r="F93" s="7">
        <f t="shared" si="3"/>
        <v>64.349999999999994</v>
      </c>
      <c r="G93" s="6">
        <f>ROUND(+Pharmacy!J190,0)</f>
        <v>182115</v>
      </c>
      <c r="H93" s="6">
        <f>ROUND(+Pharmacy!V190,0)</f>
        <v>2554</v>
      </c>
      <c r="I93" s="7">
        <f t="shared" si="4"/>
        <v>71.31</v>
      </c>
      <c r="J93" s="7"/>
      <c r="K93" s="8">
        <f t="shared" si="5"/>
        <v>0.1082</v>
      </c>
    </row>
    <row r="94" spans="2:11" x14ac:dyDescent="0.2">
      <c r="B94">
        <f>+Pharmacy!A89</f>
        <v>201</v>
      </c>
      <c r="C94" t="str">
        <f>+Pharmacy!B89</f>
        <v>ST FRANCIS COMMUNITY HOSPITAL</v>
      </c>
      <c r="D94" s="6">
        <f>ROUND(+Pharmacy!J89,0)</f>
        <v>5272334</v>
      </c>
      <c r="E94" s="6">
        <f>ROUND(+Pharmacy!V89,0)</f>
        <v>16708</v>
      </c>
      <c r="F94" s="7">
        <f t="shared" si="3"/>
        <v>315.56</v>
      </c>
      <c r="G94" s="6">
        <f>ROUND(+Pharmacy!J191,0)</f>
        <v>5768340</v>
      </c>
      <c r="H94" s="6">
        <f>ROUND(+Pharmacy!V191,0)</f>
        <v>15975</v>
      </c>
      <c r="I94" s="7">
        <f t="shared" si="4"/>
        <v>361.09</v>
      </c>
      <c r="J94" s="7"/>
      <c r="K94" s="8">
        <f t="shared" si="5"/>
        <v>0.14430000000000001</v>
      </c>
    </row>
    <row r="95" spans="2:11" x14ac:dyDescent="0.2">
      <c r="B95">
        <f>+Pharmacy!A90</f>
        <v>202</v>
      </c>
      <c r="C95" t="str">
        <f>+Pharmacy!B90</f>
        <v>REGIONAL HOSPITAL</v>
      </c>
      <c r="D95" s="6">
        <f>ROUND(+Pharmacy!J90,0)</f>
        <v>0</v>
      </c>
      <c r="E95" s="6">
        <f>ROUND(+Pharmacy!V90,0)</f>
        <v>694</v>
      </c>
      <c r="F95" s="7" t="str">
        <f t="shared" si="3"/>
        <v/>
      </c>
      <c r="G95" s="6">
        <f>ROUND(+Pharmacy!J192,0)</f>
        <v>0</v>
      </c>
      <c r="H95" s="6">
        <f>ROUND(+Pharmacy!V192,0)</f>
        <v>707</v>
      </c>
      <c r="I95" s="7" t="str">
        <f t="shared" si="4"/>
        <v/>
      </c>
      <c r="J95" s="7"/>
      <c r="K95" s="8" t="str">
        <f t="shared" si="5"/>
        <v/>
      </c>
    </row>
    <row r="96" spans="2:11" x14ac:dyDescent="0.2">
      <c r="B96">
        <f>+Pharmacy!A91</f>
        <v>204</v>
      </c>
      <c r="C96" t="str">
        <f>+Pharmacy!B91</f>
        <v>SEATTLE CANCER CARE ALLIANCE</v>
      </c>
      <c r="D96" s="6">
        <f>ROUND(+Pharmacy!J91,0)</f>
        <v>68565002</v>
      </c>
      <c r="E96" s="6">
        <f>ROUND(+Pharmacy!V91,0)</f>
        <v>14038</v>
      </c>
      <c r="F96" s="7">
        <f t="shared" si="3"/>
        <v>4884.24</v>
      </c>
      <c r="G96" s="6">
        <f>ROUND(+Pharmacy!J193,0)</f>
        <v>80351826</v>
      </c>
      <c r="H96" s="6">
        <f>ROUND(+Pharmacy!V193,0)</f>
        <v>13817</v>
      </c>
      <c r="I96" s="7">
        <f t="shared" si="4"/>
        <v>5815.43</v>
      </c>
      <c r="J96" s="7"/>
      <c r="K96" s="8">
        <f t="shared" si="5"/>
        <v>0.19070000000000001</v>
      </c>
    </row>
    <row r="97" spans="2:11" x14ac:dyDescent="0.2">
      <c r="B97">
        <f>+Pharmacy!A92</f>
        <v>205</v>
      </c>
      <c r="C97" t="str">
        <f>+Pharmacy!B92</f>
        <v>WENATCHEE VALLEY HOSPITAL</v>
      </c>
      <c r="D97" s="6">
        <f>ROUND(+Pharmacy!J92,0)</f>
        <v>0</v>
      </c>
      <c r="E97" s="6">
        <f>ROUND(+Pharmacy!V92,0)</f>
        <v>0</v>
      </c>
      <c r="F97" s="7" t="str">
        <f t="shared" si="3"/>
        <v/>
      </c>
      <c r="G97" s="6">
        <f>ROUND(+Pharmacy!J194,0)</f>
        <v>138886</v>
      </c>
      <c r="H97" s="6">
        <f>ROUND(+Pharmacy!V194,0)</f>
        <v>12549</v>
      </c>
      <c r="I97" s="7">
        <f t="shared" si="4"/>
        <v>11.07</v>
      </c>
      <c r="J97" s="7"/>
      <c r="K97" s="8" t="str">
        <f t="shared" si="5"/>
        <v/>
      </c>
    </row>
    <row r="98" spans="2:11" x14ac:dyDescent="0.2">
      <c r="B98">
        <f>+Pharmacy!A93</f>
        <v>206</v>
      </c>
      <c r="C98" t="str">
        <f>+Pharmacy!B93</f>
        <v>PEACEHEALTH UNITED GENERAL MEDICAL CENTER</v>
      </c>
      <c r="D98" s="6">
        <f>ROUND(+Pharmacy!J93,0)</f>
        <v>3517203</v>
      </c>
      <c r="E98" s="6">
        <f>ROUND(+Pharmacy!V93,0)</f>
        <v>3520</v>
      </c>
      <c r="F98" s="7">
        <f t="shared" si="3"/>
        <v>999.21</v>
      </c>
      <c r="G98" s="6">
        <f>ROUND(+Pharmacy!J195,0)</f>
        <v>4216877</v>
      </c>
      <c r="H98" s="6">
        <f>ROUND(+Pharmacy!V195,0)</f>
        <v>3615</v>
      </c>
      <c r="I98" s="7">
        <f t="shared" si="4"/>
        <v>1166.49</v>
      </c>
      <c r="J98" s="7"/>
      <c r="K98" s="8">
        <f t="shared" si="5"/>
        <v>0.16739999999999999</v>
      </c>
    </row>
    <row r="99" spans="2:11" x14ac:dyDescent="0.2">
      <c r="B99">
        <f>+Pharmacy!A94</f>
        <v>207</v>
      </c>
      <c r="C99" t="str">
        <f>+Pharmacy!B94</f>
        <v>SKAGIT VALLEY HOSPITAL</v>
      </c>
      <c r="D99" s="6">
        <f>ROUND(+Pharmacy!J94,0)</f>
        <v>13518563</v>
      </c>
      <c r="E99" s="6">
        <f>ROUND(+Pharmacy!V94,0)</f>
        <v>21062</v>
      </c>
      <c r="F99" s="7">
        <f t="shared" si="3"/>
        <v>641.85</v>
      </c>
      <c r="G99" s="6">
        <f>ROUND(+Pharmacy!J196,0)</f>
        <v>13626468</v>
      </c>
      <c r="H99" s="6">
        <f>ROUND(+Pharmacy!V196,0)</f>
        <v>20806</v>
      </c>
      <c r="I99" s="7">
        <f t="shared" si="4"/>
        <v>654.92999999999995</v>
      </c>
      <c r="J99" s="7"/>
      <c r="K99" s="8">
        <f t="shared" si="5"/>
        <v>2.0400000000000001E-2</v>
      </c>
    </row>
    <row r="100" spans="2:11" x14ac:dyDescent="0.2">
      <c r="B100">
        <f>+Pharmacy!A95</f>
        <v>208</v>
      </c>
      <c r="C100" t="str">
        <f>+Pharmacy!B95</f>
        <v>LEGACY SALMON CREEK HOSPITAL</v>
      </c>
      <c r="D100" s="6">
        <f>ROUND(+Pharmacy!J95,0)</f>
        <v>3921471</v>
      </c>
      <c r="E100" s="6">
        <f>ROUND(+Pharmacy!V95,0)</f>
        <v>18153</v>
      </c>
      <c r="F100" s="7">
        <f t="shared" si="3"/>
        <v>216.02</v>
      </c>
      <c r="G100" s="6">
        <f>ROUND(+Pharmacy!J197,0)</f>
        <v>4613453</v>
      </c>
      <c r="H100" s="6">
        <f>ROUND(+Pharmacy!V197,0)</f>
        <v>18334</v>
      </c>
      <c r="I100" s="7">
        <f t="shared" si="4"/>
        <v>251.63</v>
      </c>
      <c r="J100" s="7"/>
      <c r="K100" s="8">
        <f t="shared" si="5"/>
        <v>0.1648</v>
      </c>
    </row>
    <row r="101" spans="2:11" x14ac:dyDescent="0.2">
      <c r="B101">
        <f>+Pharmacy!A96</f>
        <v>209</v>
      </c>
      <c r="C101" t="str">
        <f>+Pharmacy!B96</f>
        <v>ST ANTHONY HOSPITAL</v>
      </c>
      <c r="D101" s="6">
        <f>ROUND(+Pharmacy!J96,0)</f>
        <v>3645102</v>
      </c>
      <c r="E101" s="6">
        <f>ROUND(+Pharmacy!V96,0)</f>
        <v>9478</v>
      </c>
      <c r="F101" s="7">
        <f t="shared" si="3"/>
        <v>384.59</v>
      </c>
      <c r="G101" s="6">
        <f>ROUND(+Pharmacy!J198,0)</f>
        <v>5313284</v>
      </c>
      <c r="H101" s="6">
        <f>ROUND(+Pharmacy!V198,0)</f>
        <v>9231</v>
      </c>
      <c r="I101" s="7">
        <f t="shared" si="4"/>
        <v>575.59</v>
      </c>
      <c r="J101" s="7"/>
      <c r="K101" s="8">
        <f t="shared" si="5"/>
        <v>0.49659999999999999</v>
      </c>
    </row>
    <row r="102" spans="2:11" x14ac:dyDescent="0.2">
      <c r="B102">
        <f>+Pharmacy!A97</f>
        <v>210</v>
      </c>
      <c r="C102" t="str">
        <f>+Pharmacy!B97</f>
        <v>SWEDISH MEDICAL CENTER - ISSAQUAH CAMPUS</v>
      </c>
      <c r="D102" s="6">
        <f>ROUND(+Pharmacy!J97,0)</f>
        <v>4297134</v>
      </c>
      <c r="E102" s="6">
        <f>ROUND(+Pharmacy!V97,0)</f>
        <v>10561</v>
      </c>
      <c r="F102" s="7">
        <f t="shared" si="3"/>
        <v>406.89</v>
      </c>
      <c r="G102" s="6">
        <f>ROUND(+Pharmacy!J199,0)</f>
        <v>4822237</v>
      </c>
      <c r="H102" s="6">
        <f>ROUND(+Pharmacy!V199,0)</f>
        <v>12277</v>
      </c>
      <c r="I102" s="7">
        <f t="shared" si="4"/>
        <v>392.79</v>
      </c>
      <c r="J102" s="7"/>
      <c r="K102" s="8">
        <f t="shared" si="5"/>
        <v>-3.4700000000000002E-2</v>
      </c>
    </row>
    <row r="103" spans="2:11" x14ac:dyDescent="0.2">
      <c r="B103">
        <f>+Pharmacy!A98</f>
        <v>211</v>
      </c>
      <c r="C103" t="str">
        <f>+Pharmacy!B98</f>
        <v>PEACEHEALTH PEACE ISLAND MEDICAL CENTER</v>
      </c>
      <c r="D103" s="6">
        <f>ROUND(+Pharmacy!J98,0)</f>
        <v>0</v>
      </c>
      <c r="E103" s="6">
        <f>ROUND(+Pharmacy!V98,0)</f>
        <v>0</v>
      </c>
      <c r="F103" s="7" t="str">
        <f t="shared" si="3"/>
        <v/>
      </c>
      <c r="G103" s="6">
        <f>ROUND(+Pharmacy!J200,0)</f>
        <v>42583</v>
      </c>
      <c r="H103" s="6">
        <f>ROUND(+Pharmacy!V200,0)</f>
        <v>433</v>
      </c>
      <c r="I103" s="7">
        <f t="shared" si="4"/>
        <v>98.34</v>
      </c>
      <c r="J103" s="7"/>
      <c r="K103" s="8" t="str">
        <f t="shared" si="5"/>
        <v/>
      </c>
    </row>
    <row r="104" spans="2:11" x14ac:dyDescent="0.2">
      <c r="B104">
        <f>+Pharmacy!A99</f>
        <v>904</v>
      </c>
      <c r="C104" t="str">
        <f>+Pharmacy!B99</f>
        <v>BHC FAIRFAX HOSPITAL</v>
      </c>
      <c r="D104" s="6">
        <f>ROUND(+Pharmacy!J99,0)</f>
        <v>332368</v>
      </c>
      <c r="E104" s="6">
        <f>ROUND(+Pharmacy!V99,0)</f>
        <v>2399</v>
      </c>
      <c r="F104" s="7">
        <f t="shared" si="3"/>
        <v>138.54</v>
      </c>
      <c r="G104" s="6">
        <f>ROUND(+Pharmacy!J201,0)</f>
        <v>300908</v>
      </c>
      <c r="H104" s="6">
        <f>ROUND(+Pharmacy!V201,0)</f>
        <v>2354</v>
      </c>
      <c r="I104" s="7">
        <f t="shared" si="4"/>
        <v>127.83</v>
      </c>
      <c r="J104" s="7"/>
      <c r="K104" s="8">
        <f t="shared" si="5"/>
        <v>-7.7299999999999994E-2</v>
      </c>
    </row>
    <row r="105" spans="2:11" x14ac:dyDescent="0.2">
      <c r="B105">
        <f>+Pharmacy!A100</f>
        <v>915</v>
      </c>
      <c r="C105" t="str">
        <f>+Pharmacy!B100</f>
        <v>LOURDES COUNSELING CENTER</v>
      </c>
      <c r="D105" s="6">
        <f>ROUND(+Pharmacy!J100,0)</f>
        <v>0</v>
      </c>
      <c r="E105" s="6">
        <f>ROUND(+Pharmacy!V100,0)</f>
        <v>846</v>
      </c>
      <c r="F105" s="7" t="str">
        <f t="shared" si="3"/>
        <v/>
      </c>
      <c r="G105" s="6">
        <f>ROUND(+Pharmacy!J202,0)</f>
        <v>0</v>
      </c>
      <c r="H105" s="6">
        <f>ROUND(+Pharmacy!V202,0)</f>
        <v>744</v>
      </c>
      <c r="I105" s="7" t="str">
        <f t="shared" si="4"/>
        <v/>
      </c>
      <c r="J105" s="7"/>
      <c r="K105" s="8" t="str">
        <f t="shared" si="5"/>
        <v/>
      </c>
    </row>
    <row r="106" spans="2:11" x14ac:dyDescent="0.2">
      <c r="B106">
        <f>+Pharmacy!A101</f>
        <v>919</v>
      </c>
      <c r="C106" t="str">
        <f>+Pharmacy!B101</f>
        <v>NAVOS</v>
      </c>
      <c r="D106" s="6">
        <f>ROUND(+Pharmacy!J101,0)</f>
        <v>229799</v>
      </c>
      <c r="E106" s="6">
        <f>ROUND(+Pharmacy!V101,0)</f>
        <v>962</v>
      </c>
      <c r="F106" s="7">
        <f t="shared" si="3"/>
        <v>238.88</v>
      </c>
      <c r="G106" s="6">
        <f>ROUND(+Pharmacy!J203,0)</f>
        <v>11759</v>
      </c>
      <c r="H106" s="6">
        <f>ROUND(+Pharmacy!V203,0)</f>
        <v>1090</v>
      </c>
      <c r="I106" s="7">
        <f t="shared" si="4"/>
        <v>10.79</v>
      </c>
      <c r="J106" s="7"/>
      <c r="K106" s="8">
        <f t="shared" si="5"/>
        <v>-0.95479999999999998</v>
      </c>
    </row>
    <row r="107" spans="2:11" x14ac:dyDescent="0.2">
      <c r="B107">
        <f>+Pharmacy!A102</f>
        <v>921</v>
      </c>
      <c r="C107" t="str">
        <f>+Pharmacy!B102</f>
        <v>Cascade Behavioral Health</v>
      </c>
      <c r="D107" s="6">
        <f>ROUND(+Pharmacy!J102,0)</f>
        <v>0</v>
      </c>
      <c r="E107" s="6">
        <f>ROUND(+Pharmacy!V102,0)</f>
        <v>0</v>
      </c>
      <c r="F107" s="7" t="str">
        <f t="shared" si="3"/>
        <v/>
      </c>
      <c r="G107" s="6">
        <f>ROUND(+Pharmacy!J204,0)</f>
        <v>0</v>
      </c>
      <c r="H107" s="6">
        <f>ROUND(+Pharmacy!V204,0)</f>
        <v>93</v>
      </c>
      <c r="I107" s="7" t="str">
        <f t="shared" si="4"/>
        <v/>
      </c>
      <c r="J107" s="7"/>
      <c r="K107" s="8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7"/>
  <sheetViews>
    <sheetView zoomScale="75" workbookViewId="0">
      <selection activeCell="A10" sqref="A10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1.44140625" bestFit="1" customWidth="1"/>
    <col min="5" max="5" width="6.88671875" bestFit="1" customWidth="1"/>
    <col min="6" max="6" width="8.88671875" bestFit="1" customWidth="1"/>
    <col min="7" max="7" width="11.44140625" bestFit="1" customWidth="1"/>
    <col min="8" max="8" width="6.88671875" bestFit="1" customWidth="1"/>
    <col min="9" max="9" width="8.88671875" bestFit="1" customWidth="1"/>
    <col min="10" max="10" width="2.6640625" customWidth="1"/>
    <col min="11" max="11" width="9.109375" bestFit="1" customWidth="1"/>
  </cols>
  <sheetData>
    <row r="1" spans="1:11" x14ac:dyDescent="0.2">
      <c r="A1" s="3" t="s">
        <v>22</v>
      </c>
      <c r="B1" s="4"/>
      <c r="C1" s="4"/>
      <c r="D1" s="4"/>
      <c r="E1" s="4"/>
      <c r="F1" s="4"/>
      <c r="G1" s="4"/>
      <c r="H1" s="4"/>
      <c r="I1" s="4"/>
      <c r="J1" s="4"/>
    </row>
    <row r="2" spans="1:11" x14ac:dyDescent="0.2">
      <c r="A2" s="4"/>
      <c r="B2" s="4"/>
      <c r="C2" s="4"/>
      <c r="D2" s="4"/>
      <c r="E2" s="4"/>
      <c r="F2" s="3"/>
      <c r="G2" s="4"/>
      <c r="H2" s="4"/>
      <c r="I2" s="4"/>
      <c r="J2" s="4"/>
      <c r="K2" s="2" t="s">
        <v>42</v>
      </c>
    </row>
    <row r="3" spans="1:11" x14ac:dyDescent="0.2">
      <c r="A3" s="4"/>
      <c r="B3" s="4"/>
      <c r="C3" s="4"/>
      <c r="D3" s="4"/>
      <c r="E3" s="4"/>
      <c r="F3" s="3"/>
      <c r="G3" s="4"/>
      <c r="H3" s="4"/>
      <c r="I3" s="4"/>
      <c r="J3" s="4"/>
      <c r="K3">
        <v>292</v>
      </c>
    </row>
    <row r="4" spans="1:11" x14ac:dyDescent="0.2">
      <c r="A4" s="3" t="s">
        <v>43</v>
      </c>
      <c r="B4" s="4"/>
      <c r="C4" s="4"/>
      <c r="D4" s="5"/>
      <c r="E4" s="4"/>
      <c r="F4" s="4"/>
      <c r="G4" s="4"/>
      <c r="H4" s="4"/>
      <c r="I4" s="4"/>
      <c r="J4" s="4"/>
    </row>
    <row r="5" spans="1:11" x14ac:dyDescent="0.2">
      <c r="A5" s="3" t="s">
        <v>23</v>
      </c>
      <c r="B5" s="4"/>
      <c r="C5" s="4"/>
      <c r="D5" s="4"/>
      <c r="E5" s="4"/>
      <c r="F5" s="4"/>
      <c r="G5" s="4"/>
      <c r="H5" s="4"/>
      <c r="I5" s="4"/>
      <c r="J5" s="4"/>
    </row>
    <row r="7" spans="1:11" x14ac:dyDescent="0.2">
      <c r="E7" s="21">
        <f>ROUND(+Pharmacy!D5,0)</f>
        <v>2012</v>
      </c>
      <c r="F7" s="2">
        <f>+E7</f>
        <v>2012</v>
      </c>
      <c r="G7" s="2"/>
      <c r="H7" s="1">
        <f>+F7+1</f>
        <v>2013</v>
      </c>
      <c r="I7" s="2">
        <f>+H7</f>
        <v>2013</v>
      </c>
    </row>
    <row r="8" spans="1:11" x14ac:dyDescent="0.2">
      <c r="A8" s="2"/>
      <c r="B8" s="2"/>
      <c r="C8" s="2"/>
      <c r="D8" s="1" t="s">
        <v>24</v>
      </c>
      <c r="F8" s="1" t="s">
        <v>2</v>
      </c>
      <c r="G8" s="1" t="s">
        <v>24</v>
      </c>
      <c r="I8" s="1" t="s">
        <v>2</v>
      </c>
      <c r="J8" s="1"/>
      <c r="K8" s="2" t="s">
        <v>72</v>
      </c>
    </row>
    <row r="9" spans="1:11" x14ac:dyDescent="0.2">
      <c r="A9" s="2"/>
      <c r="B9" s="2" t="s">
        <v>40</v>
      </c>
      <c r="C9" s="2" t="s">
        <v>41</v>
      </c>
      <c r="D9" s="1" t="s">
        <v>25</v>
      </c>
      <c r="E9" s="1" t="s">
        <v>4</v>
      </c>
      <c r="F9" s="1" t="s">
        <v>4</v>
      </c>
      <c r="G9" s="1" t="s">
        <v>25</v>
      </c>
      <c r="H9" s="1" t="s">
        <v>4</v>
      </c>
      <c r="I9" s="1" t="s">
        <v>4</v>
      </c>
      <c r="J9" s="1"/>
      <c r="K9" s="2" t="s">
        <v>73</v>
      </c>
    </row>
    <row r="10" spans="1:11" x14ac:dyDescent="0.2">
      <c r="B10">
        <f>+Pharmacy!A5</f>
        <v>1</v>
      </c>
      <c r="C10" t="str">
        <f>+Pharmacy!B5</f>
        <v>SWEDISH MEDICAL CENTER - FIRST HILL</v>
      </c>
      <c r="D10" s="6">
        <f>ROUND(SUM(Pharmacy!K5:L5),0)</f>
        <v>389787</v>
      </c>
      <c r="E10" s="6">
        <f>ROUND(+Pharmacy!V5,0)</f>
        <v>69385</v>
      </c>
      <c r="F10" s="7">
        <f>IF(D10=0,"",IF(E10=0,"",ROUND(D10/E10,2)))</f>
        <v>5.62</v>
      </c>
      <c r="G10" s="6">
        <f>ROUND(SUM(Pharmacy!K107:L107),0)</f>
        <v>403886</v>
      </c>
      <c r="H10" s="6">
        <f>ROUND(+Pharmacy!V107,0)</f>
        <v>67759</v>
      </c>
      <c r="I10" s="7">
        <f>IF(G10=0,"",IF(H10=0,"",ROUND(G10/H10,2)))</f>
        <v>5.96</v>
      </c>
      <c r="J10" s="7"/>
      <c r="K10" s="8">
        <f>IF(D10=0,"",IF(E10=0,"",IF(G10=0,"",IF(H10=0,"",ROUND(I10/F10-1,4)))))</f>
        <v>6.0499999999999998E-2</v>
      </c>
    </row>
    <row r="11" spans="1:11" x14ac:dyDescent="0.2">
      <c r="B11">
        <f>+Pharmacy!A6</f>
        <v>3</v>
      </c>
      <c r="C11" t="str">
        <f>+Pharmacy!B6</f>
        <v>SWEDISH MEDICAL CENTER - CHERRY HILL</v>
      </c>
      <c r="D11" s="6">
        <f>ROUND(SUM(Pharmacy!K6:L6),0)</f>
        <v>106361</v>
      </c>
      <c r="E11" s="6">
        <f>ROUND(+Pharmacy!V6,0)</f>
        <v>24129</v>
      </c>
      <c r="F11" s="7">
        <f t="shared" ref="F11:F74" si="0">IF(D11=0,"",IF(E11=0,"",ROUND(D11/E11,2)))</f>
        <v>4.41</v>
      </c>
      <c r="G11" s="6">
        <f>ROUND(SUM(Pharmacy!K108:L108),0)</f>
        <v>160599</v>
      </c>
      <c r="H11" s="6">
        <f>ROUND(+Pharmacy!V108,0)</f>
        <v>28415</v>
      </c>
      <c r="I11" s="7">
        <f t="shared" ref="I11:I74" si="1">IF(G11=0,"",IF(H11=0,"",ROUND(G11/H11,2)))</f>
        <v>5.65</v>
      </c>
      <c r="J11" s="7"/>
      <c r="K11" s="8">
        <f t="shared" ref="K11:K74" si="2">IF(D11=0,"",IF(E11=0,"",IF(G11=0,"",IF(H11=0,"",ROUND(I11/F11-1,4)))))</f>
        <v>0.28120000000000001</v>
      </c>
    </row>
    <row r="12" spans="1:11" x14ac:dyDescent="0.2">
      <c r="B12">
        <f>+Pharmacy!A7</f>
        <v>8</v>
      </c>
      <c r="C12" t="str">
        <f>+Pharmacy!B7</f>
        <v>KLICKITAT VALLEY HEALTH</v>
      </c>
      <c r="D12" s="6">
        <f>ROUND(SUM(Pharmacy!K7:L7),0)</f>
        <v>75273</v>
      </c>
      <c r="E12" s="6">
        <f>ROUND(+Pharmacy!V7,0)</f>
        <v>1777</v>
      </c>
      <c r="F12" s="7">
        <f t="shared" si="0"/>
        <v>42.36</v>
      </c>
      <c r="G12" s="6">
        <f>ROUND(SUM(Pharmacy!K109:L109),0)</f>
        <v>134701</v>
      </c>
      <c r="H12" s="6">
        <f>ROUND(+Pharmacy!V109,0)</f>
        <v>1281</v>
      </c>
      <c r="I12" s="7">
        <f t="shared" si="1"/>
        <v>105.15</v>
      </c>
      <c r="J12" s="7"/>
      <c r="K12" s="8">
        <f t="shared" si="2"/>
        <v>1.4823</v>
      </c>
    </row>
    <row r="13" spans="1:11" x14ac:dyDescent="0.2">
      <c r="B13">
        <f>+Pharmacy!A8</f>
        <v>10</v>
      </c>
      <c r="C13" t="str">
        <f>+Pharmacy!B8</f>
        <v>VIRGINIA MASON MEDICAL CENTER</v>
      </c>
      <c r="D13" s="6">
        <f>ROUND(SUM(Pharmacy!K8:L8),0)</f>
        <v>444557</v>
      </c>
      <c r="E13" s="6">
        <f>ROUND(+Pharmacy!V8,0)</f>
        <v>72231</v>
      </c>
      <c r="F13" s="7">
        <f t="shared" si="0"/>
        <v>6.15</v>
      </c>
      <c r="G13" s="6">
        <f>ROUND(SUM(Pharmacy!K110:L110),0)</f>
        <v>183211</v>
      </c>
      <c r="H13" s="6">
        <f>ROUND(+Pharmacy!V110,0)</f>
        <v>70317</v>
      </c>
      <c r="I13" s="7">
        <f t="shared" si="1"/>
        <v>2.61</v>
      </c>
      <c r="J13" s="7"/>
      <c r="K13" s="8">
        <f t="shared" si="2"/>
        <v>-0.5756</v>
      </c>
    </row>
    <row r="14" spans="1:11" x14ac:dyDescent="0.2">
      <c r="B14">
        <f>+Pharmacy!A9</f>
        <v>14</v>
      </c>
      <c r="C14" t="str">
        <f>+Pharmacy!B9</f>
        <v>SEATTLE CHILDRENS HOSPITAL</v>
      </c>
      <c r="D14" s="6">
        <f>ROUND(SUM(Pharmacy!K9:L9),0)</f>
        <v>308971</v>
      </c>
      <c r="E14" s="6">
        <f>ROUND(+Pharmacy!V9,0)</f>
        <v>30610</v>
      </c>
      <c r="F14" s="7">
        <f t="shared" si="0"/>
        <v>10.09</v>
      </c>
      <c r="G14" s="6">
        <f>ROUND(SUM(Pharmacy!K111:L111),0)</f>
        <v>216828</v>
      </c>
      <c r="H14" s="6">
        <f>ROUND(+Pharmacy!V111,0)</f>
        <v>31340</v>
      </c>
      <c r="I14" s="7">
        <f t="shared" si="1"/>
        <v>6.92</v>
      </c>
      <c r="J14" s="7"/>
      <c r="K14" s="8">
        <f t="shared" si="2"/>
        <v>-0.31419999999999998</v>
      </c>
    </row>
    <row r="15" spans="1:11" x14ac:dyDescent="0.2">
      <c r="B15">
        <f>+Pharmacy!A10</f>
        <v>20</v>
      </c>
      <c r="C15" t="str">
        <f>+Pharmacy!B10</f>
        <v>GROUP HEALTH CENTRAL HOSPITAL</v>
      </c>
      <c r="D15" s="6">
        <f>ROUND(SUM(Pharmacy!K10:L10),0)</f>
        <v>0</v>
      </c>
      <c r="E15" s="6">
        <f>ROUND(+Pharmacy!V10,0)</f>
        <v>1260</v>
      </c>
      <c r="F15" s="7" t="str">
        <f t="shared" si="0"/>
        <v/>
      </c>
      <c r="G15" s="6">
        <f>ROUND(SUM(Pharmacy!K112:L112),0)</f>
        <v>0</v>
      </c>
      <c r="H15" s="6">
        <f>ROUND(+Pharmacy!V112,0)</f>
        <v>1104</v>
      </c>
      <c r="I15" s="7" t="str">
        <f t="shared" si="1"/>
        <v/>
      </c>
      <c r="J15" s="7"/>
      <c r="K15" s="8" t="str">
        <f t="shared" si="2"/>
        <v/>
      </c>
    </row>
    <row r="16" spans="1:11" x14ac:dyDescent="0.2">
      <c r="B16">
        <f>+Pharmacy!A11</f>
        <v>21</v>
      </c>
      <c r="C16" t="str">
        <f>+Pharmacy!B11</f>
        <v>NEWPORT HOSPITAL AND HEALTH SERVICES</v>
      </c>
      <c r="D16" s="6">
        <f>ROUND(SUM(Pharmacy!K11:L11),0)</f>
        <v>14767</v>
      </c>
      <c r="E16" s="6">
        <f>ROUND(+Pharmacy!V11,0)</f>
        <v>1991</v>
      </c>
      <c r="F16" s="7">
        <f t="shared" si="0"/>
        <v>7.42</v>
      </c>
      <c r="G16" s="6">
        <f>ROUND(SUM(Pharmacy!K113:L113),0)</f>
        <v>8777</v>
      </c>
      <c r="H16" s="6">
        <f>ROUND(+Pharmacy!V113,0)</f>
        <v>1924</v>
      </c>
      <c r="I16" s="7">
        <f t="shared" si="1"/>
        <v>4.5599999999999996</v>
      </c>
      <c r="J16" s="7"/>
      <c r="K16" s="8">
        <f t="shared" si="2"/>
        <v>-0.38540000000000002</v>
      </c>
    </row>
    <row r="17" spans="2:11" x14ac:dyDescent="0.2">
      <c r="B17">
        <f>+Pharmacy!A12</f>
        <v>22</v>
      </c>
      <c r="C17" t="str">
        <f>+Pharmacy!B12</f>
        <v>LOURDES MEDICAL CENTER</v>
      </c>
      <c r="D17" s="6">
        <f>ROUND(SUM(Pharmacy!K12:L12),0)</f>
        <v>38827</v>
      </c>
      <c r="E17" s="6">
        <f>ROUND(+Pharmacy!V12,0)</f>
        <v>5695</v>
      </c>
      <c r="F17" s="7">
        <f t="shared" si="0"/>
        <v>6.82</v>
      </c>
      <c r="G17" s="6">
        <f>ROUND(SUM(Pharmacy!K114:L114),0)</f>
        <v>32404</v>
      </c>
      <c r="H17" s="6">
        <f>ROUND(+Pharmacy!V114,0)</f>
        <v>7861</v>
      </c>
      <c r="I17" s="7">
        <f t="shared" si="1"/>
        <v>4.12</v>
      </c>
      <c r="J17" s="7"/>
      <c r="K17" s="8">
        <f t="shared" si="2"/>
        <v>-0.39589999999999997</v>
      </c>
    </row>
    <row r="18" spans="2:11" x14ac:dyDescent="0.2">
      <c r="B18">
        <f>+Pharmacy!A13</f>
        <v>23</v>
      </c>
      <c r="C18" t="str">
        <f>+Pharmacy!B13</f>
        <v>THREE RIVERS HOSPITAL</v>
      </c>
      <c r="D18" s="6">
        <f>ROUND(SUM(Pharmacy!K13:L13),0)</f>
        <v>21606</v>
      </c>
      <c r="E18" s="6">
        <f>ROUND(+Pharmacy!V13,0)</f>
        <v>875</v>
      </c>
      <c r="F18" s="7">
        <f t="shared" si="0"/>
        <v>24.69</v>
      </c>
      <c r="G18" s="6">
        <f>ROUND(SUM(Pharmacy!K115:L115),0)</f>
        <v>14528</v>
      </c>
      <c r="H18" s="6">
        <f>ROUND(+Pharmacy!V115,0)</f>
        <v>943</v>
      </c>
      <c r="I18" s="7">
        <f t="shared" si="1"/>
        <v>15.41</v>
      </c>
      <c r="J18" s="7"/>
      <c r="K18" s="8">
        <f t="shared" si="2"/>
        <v>-0.37590000000000001</v>
      </c>
    </row>
    <row r="19" spans="2:11" x14ac:dyDescent="0.2">
      <c r="B19">
        <f>+Pharmacy!A14</f>
        <v>26</v>
      </c>
      <c r="C19" t="str">
        <f>+Pharmacy!B14</f>
        <v>PEACEHEALTH ST JOHN MEDICAL CENTER</v>
      </c>
      <c r="D19" s="6">
        <f>ROUND(SUM(Pharmacy!K14:L14),0)</f>
        <v>2182911</v>
      </c>
      <c r="E19" s="6">
        <f>ROUND(+Pharmacy!V14,0)</f>
        <v>22828</v>
      </c>
      <c r="F19" s="7">
        <f t="shared" si="0"/>
        <v>95.62</v>
      </c>
      <c r="G19" s="6">
        <f>ROUND(SUM(Pharmacy!K116:L116),0)</f>
        <v>1468984</v>
      </c>
      <c r="H19" s="6">
        <f>ROUND(+Pharmacy!V116,0)</f>
        <v>21531</v>
      </c>
      <c r="I19" s="7">
        <f t="shared" si="1"/>
        <v>68.23</v>
      </c>
      <c r="J19" s="7"/>
      <c r="K19" s="8">
        <f t="shared" si="2"/>
        <v>-0.28639999999999999</v>
      </c>
    </row>
    <row r="20" spans="2:11" x14ac:dyDescent="0.2">
      <c r="B20">
        <f>+Pharmacy!A15</f>
        <v>29</v>
      </c>
      <c r="C20" t="str">
        <f>+Pharmacy!B15</f>
        <v>HARBORVIEW MEDICAL CENTER</v>
      </c>
      <c r="D20" s="6">
        <f>ROUND(SUM(Pharmacy!K15:L15),0)</f>
        <v>12339</v>
      </c>
      <c r="E20" s="6">
        <f>ROUND(+Pharmacy!V15,0)</f>
        <v>43704</v>
      </c>
      <c r="F20" s="7">
        <f t="shared" si="0"/>
        <v>0.28000000000000003</v>
      </c>
      <c r="G20" s="6">
        <f>ROUND(SUM(Pharmacy!K117:L117),0)</f>
        <v>-416464</v>
      </c>
      <c r="H20" s="6">
        <f>ROUND(+Pharmacy!V117,0)</f>
        <v>42448</v>
      </c>
      <c r="I20" s="7">
        <f t="shared" si="1"/>
        <v>-9.81</v>
      </c>
      <c r="J20" s="7"/>
      <c r="K20" s="8">
        <f t="shared" si="2"/>
        <v>-36.035699999999999</v>
      </c>
    </row>
    <row r="21" spans="2:11" x14ac:dyDescent="0.2">
      <c r="B21">
        <f>+Pharmacy!A16</f>
        <v>32</v>
      </c>
      <c r="C21" t="str">
        <f>+Pharmacy!B16</f>
        <v>ST JOSEPH MEDICAL CENTER</v>
      </c>
      <c r="D21" s="6">
        <f>ROUND(SUM(Pharmacy!K16:L16),0)</f>
        <v>1087620</v>
      </c>
      <c r="E21" s="6">
        <f>ROUND(+Pharmacy!V16,0)</f>
        <v>45992</v>
      </c>
      <c r="F21" s="7">
        <f t="shared" si="0"/>
        <v>23.65</v>
      </c>
      <c r="G21" s="6">
        <f>ROUND(SUM(Pharmacy!K118:L118),0)</f>
        <v>1154439</v>
      </c>
      <c r="H21" s="6">
        <f>ROUND(+Pharmacy!V118,0)</f>
        <v>43782</v>
      </c>
      <c r="I21" s="7">
        <f t="shared" si="1"/>
        <v>26.37</v>
      </c>
      <c r="J21" s="7"/>
      <c r="K21" s="8">
        <f t="shared" si="2"/>
        <v>0.115</v>
      </c>
    </row>
    <row r="22" spans="2:11" x14ac:dyDescent="0.2">
      <c r="B22">
        <f>+Pharmacy!A17</f>
        <v>35</v>
      </c>
      <c r="C22" t="str">
        <f>+Pharmacy!B17</f>
        <v>ST ELIZABETH HOSPITAL</v>
      </c>
      <c r="D22" s="6">
        <f>ROUND(SUM(Pharmacy!K17:L17),0)</f>
        <v>19298</v>
      </c>
      <c r="E22" s="6">
        <f>ROUND(+Pharmacy!V17,0)</f>
        <v>3807</v>
      </c>
      <c r="F22" s="7">
        <f t="shared" si="0"/>
        <v>5.07</v>
      </c>
      <c r="G22" s="6">
        <f>ROUND(SUM(Pharmacy!K119:L119),0)</f>
        <v>8300</v>
      </c>
      <c r="H22" s="6">
        <f>ROUND(+Pharmacy!V119,0)</f>
        <v>3457</v>
      </c>
      <c r="I22" s="7">
        <f t="shared" si="1"/>
        <v>2.4</v>
      </c>
      <c r="J22" s="7"/>
      <c r="K22" s="8">
        <f t="shared" si="2"/>
        <v>-0.52659999999999996</v>
      </c>
    </row>
    <row r="23" spans="2:11" x14ac:dyDescent="0.2">
      <c r="B23">
        <f>+Pharmacy!A18</f>
        <v>37</v>
      </c>
      <c r="C23" t="str">
        <f>+Pharmacy!B18</f>
        <v>DEACONESS HOSPITAL</v>
      </c>
      <c r="D23" s="6">
        <f>ROUND(SUM(Pharmacy!K18:L18),0)</f>
        <v>2272</v>
      </c>
      <c r="E23" s="6">
        <f>ROUND(+Pharmacy!V18,0)</f>
        <v>24589</v>
      </c>
      <c r="F23" s="7">
        <f t="shared" si="0"/>
        <v>0.09</v>
      </c>
      <c r="G23" s="6">
        <f>ROUND(SUM(Pharmacy!K120:L120),0)</f>
        <v>1082</v>
      </c>
      <c r="H23" s="6">
        <f>ROUND(+Pharmacy!V120,0)</f>
        <v>23505</v>
      </c>
      <c r="I23" s="7">
        <f t="shared" si="1"/>
        <v>0.05</v>
      </c>
      <c r="J23" s="7"/>
      <c r="K23" s="8">
        <f t="shared" si="2"/>
        <v>-0.44440000000000002</v>
      </c>
    </row>
    <row r="24" spans="2:11" x14ac:dyDescent="0.2">
      <c r="B24">
        <f>+Pharmacy!A19</f>
        <v>38</v>
      </c>
      <c r="C24" t="str">
        <f>+Pharmacy!B19</f>
        <v>OLYMPIC MEDICAL CENTER</v>
      </c>
      <c r="D24" s="6">
        <f>ROUND(SUM(Pharmacy!K19:L19),0)</f>
        <v>681</v>
      </c>
      <c r="E24" s="6">
        <f>ROUND(+Pharmacy!V19,0)</f>
        <v>12477</v>
      </c>
      <c r="F24" s="7">
        <f t="shared" si="0"/>
        <v>0.05</v>
      </c>
      <c r="G24" s="6">
        <f>ROUND(SUM(Pharmacy!K121:L121),0)</f>
        <v>27597</v>
      </c>
      <c r="H24" s="6">
        <f>ROUND(+Pharmacy!V121,0)</f>
        <v>12980</v>
      </c>
      <c r="I24" s="7">
        <f t="shared" si="1"/>
        <v>2.13</v>
      </c>
      <c r="J24" s="7"/>
      <c r="K24" s="8">
        <f t="shared" si="2"/>
        <v>41.6</v>
      </c>
    </row>
    <row r="25" spans="2:11" x14ac:dyDescent="0.2">
      <c r="B25">
        <f>+Pharmacy!A20</f>
        <v>39</v>
      </c>
      <c r="C25" t="str">
        <f>+Pharmacy!B20</f>
        <v>TRIOS HEALTH</v>
      </c>
      <c r="D25" s="6">
        <f>ROUND(SUM(Pharmacy!K20:L20),0)</f>
        <v>238752</v>
      </c>
      <c r="E25" s="6">
        <f>ROUND(+Pharmacy!V20,0)</f>
        <v>13397</v>
      </c>
      <c r="F25" s="7">
        <f t="shared" si="0"/>
        <v>17.82</v>
      </c>
      <c r="G25" s="6">
        <f>ROUND(SUM(Pharmacy!K122:L122),0)</f>
        <v>259079</v>
      </c>
      <c r="H25" s="6">
        <f>ROUND(+Pharmacy!V122,0)</f>
        <v>13307</v>
      </c>
      <c r="I25" s="7">
        <f t="shared" si="1"/>
        <v>19.47</v>
      </c>
      <c r="J25" s="7"/>
      <c r="K25" s="8">
        <f t="shared" si="2"/>
        <v>9.2600000000000002E-2</v>
      </c>
    </row>
    <row r="26" spans="2:11" x14ac:dyDescent="0.2">
      <c r="B26">
        <f>+Pharmacy!A21</f>
        <v>43</v>
      </c>
      <c r="C26" t="str">
        <f>+Pharmacy!B21</f>
        <v>WALLA WALLA GENERAL HOSPITAL</v>
      </c>
      <c r="D26" s="6">
        <f>ROUND(SUM(Pharmacy!K21:L21),0)</f>
        <v>0</v>
      </c>
      <c r="E26" s="6">
        <f>ROUND(+Pharmacy!V21,0)</f>
        <v>0</v>
      </c>
      <c r="F26" s="7" t="str">
        <f t="shared" si="0"/>
        <v/>
      </c>
      <c r="G26" s="6">
        <f>ROUND(SUM(Pharmacy!K123:L123),0)</f>
        <v>0</v>
      </c>
      <c r="H26" s="6">
        <f>ROUND(+Pharmacy!V123,0)</f>
        <v>0</v>
      </c>
      <c r="I26" s="7" t="str">
        <f t="shared" si="1"/>
        <v/>
      </c>
      <c r="J26" s="7"/>
      <c r="K26" s="8" t="str">
        <f t="shared" si="2"/>
        <v/>
      </c>
    </row>
    <row r="27" spans="2:11" x14ac:dyDescent="0.2">
      <c r="B27">
        <f>+Pharmacy!A22</f>
        <v>45</v>
      </c>
      <c r="C27" t="str">
        <f>+Pharmacy!B22</f>
        <v>COLUMBIA BASIN HOSPITAL</v>
      </c>
      <c r="D27" s="6">
        <f>ROUND(SUM(Pharmacy!K22:L22),0)</f>
        <v>5309</v>
      </c>
      <c r="E27" s="6">
        <f>ROUND(+Pharmacy!V22,0)</f>
        <v>1016</v>
      </c>
      <c r="F27" s="7">
        <f t="shared" si="0"/>
        <v>5.23</v>
      </c>
      <c r="G27" s="6">
        <f>ROUND(SUM(Pharmacy!K124:L124),0)</f>
        <v>6082</v>
      </c>
      <c r="H27" s="6">
        <f>ROUND(+Pharmacy!V124,0)</f>
        <v>1075</v>
      </c>
      <c r="I27" s="7">
        <f t="shared" si="1"/>
        <v>5.66</v>
      </c>
      <c r="J27" s="7"/>
      <c r="K27" s="8">
        <f t="shared" si="2"/>
        <v>8.2199999999999995E-2</v>
      </c>
    </row>
    <row r="28" spans="2:11" x14ac:dyDescent="0.2">
      <c r="B28">
        <f>+Pharmacy!A23</f>
        <v>46</v>
      </c>
      <c r="C28" t="str">
        <f>+Pharmacy!B23</f>
        <v>PMH MEDICAL CENTER</v>
      </c>
      <c r="D28" s="6">
        <f>ROUND(SUM(Pharmacy!K23:L23),0)</f>
        <v>181839</v>
      </c>
      <c r="E28" s="6">
        <f>ROUND(+Pharmacy!V23,0)</f>
        <v>2055</v>
      </c>
      <c r="F28" s="7">
        <f t="shared" si="0"/>
        <v>88.49</v>
      </c>
      <c r="G28" s="6">
        <f>ROUND(SUM(Pharmacy!K125:L125),0)</f>
        <v>159364</v>
      </c>
      <c r="H28" s="6">
        <f>ROUND(+Pharmacy!V125,0)</f>
        <v>2094</v>
      </c>
      <c r="I28" s="7">
        <f t="shared" si="1"/>
        <v>76.11</v>
      </c>
      <c r="J28" s="7"/>
      <c r="K28" s="8">
        <f t="shared" si="2"/>
        <v>-0.1399</v>
      </c>
    </row>
    <row r="29" spans="2:11" x14ac:dyDescent="0.2">
      <c r="B29">
        <f>+Pharmacy!A24</f>
        <v>50</v>
      </c>
      <c r="C29" t="str">
        <f>+Pharmacy!B24</f>
        <v>PROVIDENCE ST MARY MEDICAL CENTER</v>
      </c>
      <c r="D29" s="6">
        <f>ROUND(SUM(Pharmacy!K24:L24),0)</f>
        <v>52915</v>
      </c>
      <c r="E29" s="6">
        <f>ROUND(+Pharmacy!V24,0)</f>
        <v>23451</v>
      </c>
      <c r="F29" s="7">
        <f t="shared" si="0"/>
        <v>2.2599999999999998</v>
      </c>
      <c r="G29" s="6">
        <f>ROUND(SUM(Pharmacy!K126:L126),0)</f>
        <v>76551</v>
      </c>
      <c r="H29" s="6">
        <f>ROUND(+Pharmacy!V126,0)</f>
        <v>9836</v>
      </c>
      <c r="I29" s="7">
        <f t="shared" si="1"/>
        <v>7.78</v>
      </c>
      <c r="J29" s="7"/>
      <c r="K29" s="8">
        <f t="shared" si="2"/>
        <v>2.4424999999999999</v>
      </c>
    </row>
    <row r="30" spans="2:11" x14ac:dyDescent="0.2">
      <c r="B30">
        <f>+Pharmacy!A25</f>
        <v>54</v>
      </c>
      <c r="C30" t="str">
        <f>+Pharmacy!B25</f>
        <v>FORKS COMMUNITY HOSPITAL</v>
      </c>
      <c r="D30" s="6">
        <f>ROUND(SUM(Pharmacy!K25:L25),0)</f>
        <v>0</v>
      </c>
      <c r="E30" s="6">
        <f>ROUND(+Pharmacy!V25,0)</f>
        <v>0</v>
      </c>
      <c r="F30" s="7" t="str">
        <f t="shared" si="0"/>
        <v/>
      </c>
      <c r="G30" s="6">
        <f>ROUND(SUM(Pharmacy!K127:L127),0)</f>
        <v>0</v>
      </c>
      <c r="H30" s="6">
        <f>ROUND(+Pharmacy!V127,0)</f>
        <v>0</v>
      </c>
      <c r="I30" s="7" t="str">
        <f t="shared" si="1"/>
        <v/>
      </c>
      <c r="J30" s="7"/>
      <c r="K30" s="8" t="str">
        <f t="shared" si="2"/>
        <v/>
      </c>
    </row>
    <row r="31" spans="2:11" x14ac:dyDescent="0.2">
      <c r="B31">
        <f>+Pharmacy!A26</f>
        <v>56</v>
      </c>
      <c r="C31" t="str">
        <f>+Pharmacy!B26</f>
        <v>WILLAPA HARBOR HOSPITAL</v>
      </c>
      <c r="D31" s="6">
        <f>ROUND(SUM(Pharmacy!K26:L26),0)</f>
        <v>14051</v>
      </c>
      <c r="E31" s="6">
        <f>ROUND(+Pharmacy!V26,0)</f>
        <v>1945</v>
      </c>
      <c r="F31" s="7">
        <f t="shared" si="0"/>
        <v>7.22</v>
      </c>
      <c r="G31" s="6">
        <f>ROUND(SUM(Pharmacy!K128:L128),0)</f>
        <v>38206</v>
      </c>
      <c r="H31" s="6">
        <f>ROUND(+Pharmacy!V128,0)</f>
        <v>1010</v>
      </c>
      <c r="I31" s="7">
        <f t="shared" si="1"/>
        <v>37.83</v>
      </c>
      <c r="J31" s="7"/>
      <c r="K31" s="8">
        <f t="shared" si="2"/>
        <v>4.2396000000000003</v>
      </c>
    </row>
    <row r="32" spans="2:11" x14ac:dyDescent="0.2">
      <c r="B32">
        <f>+Pharmacy!A27</f>
        <v>58</v>
      </c>
      <c r="C32" t="str">
        <f>+Pharmacy!B27</f>
        <v>YAKIMA VALLEY MEMORIAL HOSPITAL</v>
      </c>
      <c r="D32" s="6">
        <f>ROUND(SUM(Pharmacy!K27:L27),0)</f>
        <v>433195</v>
      </c>
      <c r="E32" s="6">
        <f>ROUND(+Pharmacy!V27,0)</f>
        <v>34726</v>
      </c>
      <c r="F32" s="7">
        <f t="shared" si="0"/>
        <v>12.47</v>
      </c>
      <c r="G32" s="6">
        <f>ROUND(SUM(Pharmacy!K129:L129),0)</f>
        <v>464922</v>
      </c>
      <c r="H32" s="6">
        <f>ROUND(+Pharmacy!V129,0)</f>
        <v>33150</v>
      </c>
      <c r="I32" s="7">
        <f t="shared" si="1"/>
        <v>14.02</v>
      </c>
      <c r="J32" s="7"/>
      <c r="K32" s="8">
        <f t="shared" si="2"/>
        <v>0.12429999999999999</v>
      </c>
    </row>
    <row r="33" spans="2:11" x14ac:dyDescent="0.2">
      <c r="B33">
        <f>+Pharmacy!A28</f>
        <v>63</v>
      </c>
      <c r="C33" t="str">
        <f>+Pharmacy!B28</f>
        <v>GRAYS HARBOR COMMUNITY HOSPITAL</v>
      </c>
      <c r="D33" s="6">
        <f>ROUND(SUM(Pharmacy!K28:L28),0)</f>
        <v>299453</v>
      </c>
      <c r="E33" s="6">
        <f>ROUND(+Pharmacy!V28,0)</f>
        <v>11451</v>
      </c>
      <c r="F33" s="7">
        <f t="shared" si="0"/>
        <v>26.15</v>
      </c>
      <c r="G33" s="6">
        <f>ROUND(SUM(Pharmacy!K130:L130),0)</f>
        <v>277878</v>
      </c>
      <c r="H33" s="6">
        <f>ROUND(+Pharmacy!V130,0)</f>
        <v>10592</v>
      </c>
      <c r="I33" s="7">
        <f t="shared" si="1"/>
        <v>26.23</v>
      </c>
      <c r="J33" s="7"/>
      <c r="K33" s="8">
        <f t="shared" si="2"/>
        <v>3.0999999999999999E-3</v>
      </c>
    </row>
    <row r="34" spans="2:11" x14ac:dyDescent="0.2">
      <c r="B34">
        <f>+Pharmacy!A29</f>
        <v>78</v>
      </c>
      <c r="C34" t="str">
        <f>+Pharmacy!B29</f>
        <v>SAMARITAN HEALTHCARE</v>
      </c>
      <c r="D34" s="6">
        <f>ROUND(SUM(Pharmacy!K29:L29),0)</f>
        <v>23404</v>
      </c>
      <c r="E34" s="6">
        <f>ROUND(+Pharmacy!V29,0)</f>
        <v>5725</v>
      </c>
      <c r="F34" s="7">
        <f t="shared" si="0"/>
        <v>4.09</v>
      </c>
      <c r="G34" s="6">
        <f>ROUND(SUM(Pharmacy!K131:L131),0)</f>
        <v>22918</v>
      </c>
      <c r="H34" s="6">
        <f>ROUND(+Pharmacy!V131,0)</f>
        <v>5653</v>
      </c>
      <c r="I34" s="7">
        <f t="shared" si="1"/>
        <v>4.05</v>
      </c>
      <c r="J34" s="7"/>
      <c r="K34" s="8">
        <f t="shared" si="2"/>
        <v>-9.7999999999999997E-3</v>
      </c>
    </row>
    <row r="35" spans="2:11" x14ac:dyDescent="0.2">
      <c r="B35">
        <f>+Pharmacy!A30</f>
        <v>79</v>
      </c>
      <c r="C35" t="str">
        <f>+Pharmacy!B30</f>
        <v>OCEAN BEACH HOSPITAL</v>
      </c>
      <c r="D35" s="6">
        <f>ROUND(SUM(Pharmacy!K30:L30),0)</f>
        <v>0</v>
      </c>
      <c r="E35" s="6">
        <f>ROUND(+Pharmacy!V30,0)</f>
        <v>0</v>
      </c>
      <c r="F35" s="7" t="str">
        <f t="shared" si="0"/>
        <v/>
      </c>
      <c r="G35" s="6">
        <f>ROUND(SUM(Pharmacy!K132:L132),0)</f>
        <v>26772</v>
      </c>
      <c r="H35" s="6">
        <f>ROUND(+Pharmacy!V132,0)</f>
        <v>1211</v>
      </c>
      <c r="I35" s="7">
        <f t="shared" si="1"/>
        <v>22.11</v>
      </c>
      <c r="J35" s="7"/>
      <c r="K35" s="8" t="str">
        <f t="shared" si="2"/>
        <v/>
      </c>
    </row>
    <row r="36" spans="2:11" x14ac:dyDescent="0.2">
      <c r="B36">
        <f>+Pharmacy!A31</f>
        <v>80</v>
      </c>
      <c r="C36" t="str">
        <f>+Pharmacy!B31</f>
        <v>ODESSA MEMORIAL HEALTHCARE CENTER</v>
      </c>
      <c r="D36" s="6">
        <f>ROUND(SUM(Pharmacy!K31:L31),0)</f>
        <v>60724</v>
      </c>
      <c r="E36" s="6">
        <f>ROUND(+Pharmacy!V31,0)</f>
        <v>103</v>
      </c>
      <c r="F36" s="7">
        <f t="shared" si="0"/>
        <v>589.54999999999995</v>
      </c>
      <c r="G36" s="6">
        <f>ROUND(SUM(Pharmacy!K133:L133),0)</f>
        <v>48368</v>
      </c>
      <c r="H36" s="6">
        <f>ROUND(+Pharmacy!V133,0)</f>
        <v>103</v>
      </c>
      <c r="I36" s="7">
        <f t="shared" si="1"/>
        <v>469.59</v>
      </c>
      <c r="J36" s="7"/>
      <c r="K36" s="8">
        <f t="shared" si="2"/>
        <v>-0.20349999999999999</v>
      </c>
    </row>
    <row r="37" spans="2:11" x14ac:dyDescent="0.2">
      <c r="B37">
        <f>+Pharmacy!A32</f>
        <v>81</v>
      </c>
      <c r="C37" t="str">
        <f>+Pharmacy!B32</f>
        <v>MULTICARE GOOD SAMARITAN</v>
      </c>
      <c r="D37" s="6">
        <f>ROUND(SUM(Pharmacy!K32:L32),0)</f>
        <v>99857</v>
      </c>
      <c r="E37" s="6">
        <f>ROUND(+Pharmacy!V32,0)</f>
        <v>28945</v>
      </c>
      <c r="F37" s="7">
        <f t="shared" si="0"/>
        <v>3.45</v>
      </c>
      <c r="G37" s="6">
        <f>ROUND(SUM(Pharmacy!K134:L134),0)</f>
        <v>117695</v>
      </c>
      <c r="H37" s="6">
        <f>ROUND(+Pharmacy!V134,0)</f>
        <v>30512</v>
      </c>
      <c r="I37" s="7">
        <f t="shared" si="1"/>
        <v>3.86</v>
      </c>
      <c r="J37" s="7"/>
      <c r="K37" s="8">
        <f t="shared" si="2"/>
        <v>0.1188</v>
      </c>
    </row>
    <row r="38" spans="2:11" x14ac:dyDescent="0.2">
      <c r="B38">
        <f>+Pharmacy!A33</f>
        <v>82</v>
      </c>
      <c r="C38" t="str">
        <f>+Pharmacy!B33</f>
        <v>GARFIELD COUNTY MEMORIAL HOSPITAL</v>
      </c>
      <c r="D38" s="6">
        <f>ROUND(SUM(Pharmacy!K33:L33),0)</f>
        <v>0</v>
      </c>
      <c r="E38" s="6">
        <f>ROUND(+Pharmacy!V33,0)</f>
        <v>130</v>
      </c>
      <c r="F38" s="7" t="str">
        <f t="shared" si="0"/>
        <v/>
      </c>
      <c r="G38" s="6">
        <f>ROUND(SUM(Pharmacy!K135:L135),0)</f>
        <v>0</v>
      </c>
      <c r="H38" s="6">
        <f>ROUND(+Pharmacy!V135,0)</f>
        <v>131</v>
      </c>
      <c r="I38" s="7" t="str">
        <f t="shared" si="1"/>
        <v/>
      </c>
      <c r="J38" s="7"/>
      <c r="K38" s="8" t="str">
        <f t="shared" si="2"/>
        <v/>
      </c>
    </row>
    <row r="39" spans="2:11" x14ac:dyDescent="0.2">
      <c r="B39">
        <f>+Pharmacy!A34</f>
        <v>84</v>
      </c>
      <c r="C39" t="str">
        <f>+Pharmacy!B34</f>
        <v>PROVIDENCE REGIONAL MEDICAL CENTER EVERETT</v>
      </c>
      <c r="D39" s="6">
        <f>ROUND(SUM(Pharmacy!K34:L34),0)</f>
        <v>88091</v>
      </c>
      <c r="E39" s="6">
        <f>ROUND(+Pharmacy!V34,0)</f>
        <v>75807</v>
      </c>
      <c r="F39" s="7">
        <f t="shared" si="0"/>
        <v>1.1599999999999999</v>
      </c>
      <c r="G39" s="6">
        <f>ROUND(SUM(Pharmacy!K136:L136),0)</f>
        <v>108152</v>
      </c>
      <c r="H39" s="6">
        <f>ROUND(+Pharmacy!V136,0)</f>
        <v>49191</v>
      </c>
      <c r="I39" s="7">
        <f t="shared" si="1"/>
        <v>2.2000000000000002</v>
      </c>
      <c r="J39" s="7"/>
      <c r="K39" s="8">
        <f t="shared" si="2"/>
        <v>0.89659999999999995</v>
      </c>
    </row>
    <row r="40" spans="2:11" x14ac:dyDescent="0.2">
      <c r="B40">
        <f>+Pharmacy!A35</f>
        <v>85</v>
      </c>
      <c r="C40" t="str">
        <f>+Pharmacy!B35</f>
        <v>JEFFERSON HEALTHCARE</v>
      </c>
      <c r="D40" s="6">
        <f>ROUND(SUM(Pharmacy!K35:L35),0)</f>
        <v>157103</v>
      </c>
      <c r="E40" s="6">
        <f>ROUND(+Pharmacy!V35,0)</f>
        <v>4691</v>
      </c>
      <c r="F40" s="7">
        <f t="shared" si="0"/>
        <v>33.49</v>
      </c>
      <c r="G40" s="6">
        <f>ROUND(SUM(Pharmacy!K137:L137),0)</f>
        <v>1378923</v>
      </c>
      <c r="H40" s="6">
        <f>ROUND(+Pharmacy!V137,0)</f>
        <v>4845</v>
      </c>
      <c r="I40" s="7">
        <f t="shared" si="1"/>
        <v>284.61</v>
      </c>
      <c r="J40" s="7"/>
      <c r="K40" s="8">
        <f t="shared" si="2"/>
        <v>7.4984000000000002</v>
      </c>
    </row>
    <row r="41" spans="2:11" x14ac:dyDescent="0.2">
      <c r="B41">
        <f>+Pharmacy!A36</f>
        <v>96</v>
      </c>
      <c r="C41" t="str">
        <f>+Pharmacy!B36</f>
        <v>SKYLINE HOSPITAL</v>
      </c>
      <c r="D41" s="6">
        <f>ROUND(SUM(Pharmacy!K36:L36),0)</f>
        <v>13720</v>
      </c>
      <c r="E41" s="6">
        <f>ROUND(+Pharmacy!V36,0)</f>
        <v>1282</v>
      </c>
      <c r="F41" s="7">
        <f t="shared" si="0"/>
        <v>10.7</v>
      </c>
      <c r="G41" s="6">
        <f>ROUND(SUM(Pharmacy!K138:L138),0)</f>
        <v>36918</v>
      </c>
      <c r="H41" s="6">
        <f>ROUND(+Pharmacy!V138,0)</f>
        <v>1213</v>
      </c>
      <c r="I41" s="7">
        <f t="shared" si="1"/>
        <v>30.44</v>
      </c>
      <c r="J41" s="7"/>
      <c r="K41" s="8">
        <f t="shared" si="2"/>
        <v>1.8449</v>
      </c>
    </row>
    <row r="42" spans="2:11" x14ac:dyDescent="0.2">
      <c r="B42">
        <f>+Pharmacy!A37</f>
        <v>102</v>
      </c>
      <c r="C42" t="str">
        <f>+Pharmacy!B37</f>
        <v>YAKIMA REGIONAL MEDICAL AND CARDIAC CENTER</v>
      </c>
      <c r="D42" s="6">
        <f>ROUND(SUM(Pharmacy!K37:L37),0)</f>
        <v>3173</v>
      </c>
      <c r="E42" s="6">
        <f>ROUND(+Pharmacy!V37,0)</f>
        <v>13611</v>
      </c>
      <c r="F42" s="7">
        <f t="shared" si="0"/>
        <v>0.23</v>
      </c>
      <c r="G42" s="6">
        <f>ROUND(SUM(Pharmacy!K139:L139),0)</f>
        <v>3222</v>
      </c>
      <c r="H42" s="6">
        <f>ROUND(+Pharmacy!V139,0)</f>
        <v>12486</v>
      </c>
      <c r="I42" s="7">
        <f t="shared" si="1"/>
        <v>0.26</v>
      </c>
      <c r="J42" s="7"/>
      <c r="K42" s="8">
        <f t="shared" si="2"/>
        <v>0.13039999999999999</v>
      </c>
    </row>
    <row r="43" spans="2:11" x14ac:dyDescent="0.2">
      <c r="B43">
        <f>+Pharmacy!A38</f>
        <v>104</v>
      </c>
      <c r="C43" t="str">
        <f>+Pharmacy!B38</f>
        <v>VALLEY GENERAL HOSPITAL</v>
      </c>
      <c r="D43" s="6">
        <f>ROUND(SUM(Pharmacy!K38:L38),0)</f>
        <v>0</v>
      </c>
      <c r="E43" s="6">
        <f>ROUND(+Pharmacy!V38,0)</f>
        <v>0</v>
      </c>
      <c r="F43" s="7" t="str">
        <f t="shared" si="0"/>
        <v/>
      </c>
      <c r="G43" s="6">
        <f>ROUND(SUM(Pharmacy!K140:L140),0)</f>
        <v>0</v>
      </c>
      <c r="H43" s="6">
        <f>ROUND(+Pharmacy!V140,0)</f>
        <v>0</v>
      </c>
      <c r="I43" s="7" t="str">
        <f t="shared" si="1"/>
        <v/>
      </c>
      <c r="J43" s="7"/>
      <c r="K43" s="8" t="str">
        <f t="shared" si="2"/>
        <v/>
      </c>
    </row>
    <row r="44" spans="2:11" x14ac:dyDescent="0.2">
      <c r="B44">
        <f>+Pharmacy!A39</f>
        <v>106</v>
      </c>
      <c r="C44" t="str">
        <f>+Pharmacy!B39</f>
        <v>CASCADE VALLEY HOSPITAL</v>
      </c>
      <c r="D44" s="6">
        <f>ROUND(SUM(Pharmacy!K39:L39),0)</f>
        <v>127753</v>
      </c>
      <c r="E44" s="6">
        <f>ROUND(+Pharmacy!V39,0)</f>
        <v>4364</v>
      </c>
      <c r="F44" s="7">
        <f t="shared" si="0"/>
        <v>29.27</v>
      </c>
      <c r="G44" s="6">
        <f>ROUND(SUM(Pharmacy!K141:L141),0)</f>
        <v>148345</v>
      </c>
      <c r="H44" s="6">
        <f>ROUND(+Pharmacy!V141,0)</f>
        <v>3957</v>
      </c>
      <c r="I44" s="7">
        <f t="shared" si="1"/>
        <v>37.49</v>
      </c>
      <c r="J44" s="7"/>
      <c r="K44" s="8">
        <f t="shared" si="2"/>
        <v>0.28079999999999999</v>
      </c>
    </row>
    <row r="45" spans="2:11" x14ac:dyDescent="0.2">
      <c r="B45">
        <f>+Pharmacy!A40</f>
        <v>107</v>
      </c>
      <c r="C45" t="str">
        <f>+Pharmacy!B40</f>
        <v>NORTH VALLEY HOSPITAL</v>
      </c>
      <c r="D45" s="6">
        <f>ROUND(SUM(Pharmacy!K40:L40),0)</f>
        <v>194212</v>
      </c>
      <c r="E45" s="6">
        <f>ROUND(+Pharmacy!V40,0)</f>
        <v>2329</v>
      </c>
      <c r="F45" s="7">
        <f t="shared" si="0"/>
        <v>83.39</v>
      </c>
      <c r="G45" s="6">
        <f>ROUND(SUM(Pharmacy!K142:L142),0)</f>
        <v>169838</v>
      </c>
      <c r="H45" s="6">
        <f>ROUND(+Pharmacy!V142,0)</f>
        <v>2549</v>
      </c>
      <c r="I45" s="7">
        <f t="shared" si="1"/>
        <v>66.63</v>
      </c>
      <c r="J45" s="7"/>
      <c r="K45" s="8">
        <f t="shared" si="2"/>
        <v>-0.20100000000000001</v>
      </c>
    </row>
    <row r="46" spans="2:11" x14ac:dyDescent="0.2">
      <c r="B46">
        <f>+Pharmacy!A41</f>
        <v>108</v>
      </c>
      <c r="C46" t="str">
        <f>+Pharmacy!B41</f>
        <v>TRI-STATE MEMORIAL HOSPITAL</v>
      </c>
      <c r="D46" s="6">
        <f>ROUND(SUM(Pharmacy!K41:L41),0)</f>
        <v>491233</v>
      </c>
      <c r="E46" s="6">
        <f>ROUND(+Pharmacy!V41,0)</f>
        <v>5258</v>
      </c>
      <c r="F46" s="7">
        <f t="shared" si="0"/>
        <v>93.43</v>
      </c>
      <c r="G46" s="6">
        <f>ROUND(SUM(Pharmacy!K143:L143),0)</f>
        <v>24307</v>
      </c>
      <c r="H46" s="6">
        <f>ROUND(+Pharmacy!V143,0)</f>
        <v>5633</v>
      </c>
      <c r="I46" s="7">
        <f t="shared" si="1"/>
        <v>4.32</v>
      </c>
      <c r="J46" s="7"/>
      <c r="K46" s="8">
        <f t="shared" si="2"/>
        <v>-0.95379999999999998</v>
      </c>
    </row>
    <row r="47" spans="2:11" x14ac:dyDescent="0.2">
      <c r="B47">
        <f>+Pharmacy!A42</f>
        <v>111</v>
      </c>
      <c r="C47" t="str">
        <f>+Pharmacy!B42</f>
        <v>EAST ADAMS RURAL HEALTHCARE</v>
      </c>
      <c r="D47" s="6">
        <f>ROUND(SUM(Pharmacy!K42:L42),0)</f>
        <v>0</v>
      </c>
      <c r="E47" s="6">
        <f>ROUND(+Pharmacy!V42,0)</f>
        <v>285</v>
      </c>
      <c r="F47" s="7" t="str">
        <f t="shared" si="0"/>
        <v/>
      </c>
      <c r="G47" s="6">
        <f>ROUND(SUM(Pharmacy!K144:L144),0)</f>
        <v>0</v>
      </c>
      <c r="H47" s="6">
        <f>ROUND(+Pharmacy!V144,0)</f>
        <v>318</v>
      </c>
      <c r="I47" s="7" t="str">
        <f t="shared" si="1"/>
        <v/>
      </c>
      <c r="J47" s="7"/>
      <c r="K47" s="8" t="str">
        <f t="shared" si="2"/>
        <v/>
      </c>
    </row>
    <row r="48" spans="2:11" x14ac:dyDescent="0.2">
      <c r="B48">
        <f>+Pharmacy!A43</f>
        <v>125</v>
      </c>
      <c r="C48" t="str">
        <f>+Pharmacy!B43</f>
        <v>OTHELLO COMMUNITY HOSPITAL</v>
      </c>
      <c r="D48" s="6">
        <f>ROUND(SUM(Pharmacy!K43:L43),0)</f>
        <v>0</v>
      </c>
      <c r="E48" s="6">
        <f>ROUND(+Pharmacy!V43,0)</f>
        <v>0</v>
      </c>
      <c r="F48" s="7" t="str">
        <f t="shared" si="0"/>
        <v/>
      </c>
      <c r="G48" s="6">
        <f>ROUND(SUM(Pharmacy!K145:L145),0)</f>
        <v>0</v>
      </c>
      <c r="H48" s="6">
        <f>ROUND(+Pharmacy!V145,0)</f>
        <v>0</v>
      </c>
      <c r="I48" s="7" t="str">
        <f t="shared" si="1"/>
        <v/>
      </c>
      <c r="J48" s="7"/>
      <c r="K48" s="8" t="str">
        <f t="shared" si="2"/>
        <v/>
      </c>
    </row>
    <row r="49" spans="2:11" x14ac:dyDescent="0.2">
      <c r="B49">
        <f>+Pharmacy!A44</f>
        <v>126</v>
      </c>
      <c r="C49" t="str">
        <f>+Pharmacy!B44</f>
        <v>HIGHLINE MEDICAL CENTER</v>
      </c>
      <c r="D49" s="6">
        <f>ROUND(SUM(Pharmacy!K44:L44),0)</f>
        <v>77850</v>
      </c>
      <c r="E49" s="6">
        <f>ROUND(+Pharmacy!V44,0)</f>
        <v>17455</v>
      </c>
      <c r="F49" s="7">
        <f t="shared" si="0"/>
        <v>4.46</v>
      </c>
      <c r="G49" s="6">
        <f>ROUND(SUM(Pharmacy!K146:L146),0)</f>
        <v>45965</v>
      </c>
      <c r="H49" s="6">
        <f>ROUND(+Pharmacy!V146,0)</f>
        <v>9121</v>
      </c>
      <c r="I49" s="7">
        <f t="shared" si="1"/>
        <v>5.04</v>
      </c>
      <c r="J49" s="7"/>
      <c r="K49" s="8">
        <f t="shared" si="2"/>
        <v>0.13</v>
      </c>
    </row>
    <row r="50" spans="2:11" x14ac:dyDescent="0.2">
      <c r="B50">
        <f>+Pharmacy!A45</f>
        <v>128</v>
      </c>
      <c r="C50" t="str">
        <f>+Pharmacy!B45</f>
        <v>UNIVERSITY OF WASHINGTON MEDICAL CENTER</v>
      </c>
      <c r="D50" s="6">
        <f>ROUND(SUM(Pharmacy!K45:L45),0)</f>
        <v>953318</v>
      </c>
      <c r="E50" s="6">
        <f>ROUND(+Pharmacy!V45,0)</f>
        <v>50232</v>
      </c>
      <c r="F50" s="7">
        <f t="shared" si="0"/>
        <v>18.98</v>
      </c>
      <c r="G50" s="6">
        <f>ROUND(SUM(Pharmacy!K147:L147),0)</f>
        <v>1139209</v>
      </c>
      <c r="H50" s="6">
        <f>ROUND(+Pharmacy!V147,0)</f>
        <v>51747</v>
      </c>
      <c r="I50" s="7">
        <f t="shared" si="1"/>
        <v>22.01</v>
      </c>
      <c r="J50" s="7"/>
      <c r="K50" s="8">
        <f t="shared" si="2"/>
        <v>0.15959999999999999</v>
      </c>
    </row>
    <row r="51" spans="2:11" x14ac:dyDescent="0.2">
      <c r="B51">
        <f>+Pharmacy!A46</f>
        <v>129</v>
      </c>
      <c r="C51" t="str">
        <f>+Pharmacy!B46</f>
        <v>QUINCY VALLEY MEDICAL CENTER</v>
      </c>
      <c r="D51" s="6">
        <f>ROUND(SUM(Pharmacy!K46:L46),0)</f>
        <v>162539</v>
      </c>
      <c r="E51" s="6">
        <f>ROUND(+Pharmacy!V46,0)</f>
        <v>391</v>
      </c>
      <c r="F51" s="7">
        <f t="shared" si="0"/>
        <v>415.7</v>
      </c>
      <c r="G51" s="6">
        <f>ROUND(SUM(Pharmacy!K148:L148),0)</f>
        <v>0</v>
      </c>
      <c r="H51" s="6">
        <f>ROUND(+Pharmacy!V148,0)</f>
        <v>0</v>
      </c>
      <c r="I51" s="7" t="str">
        <f t="shared" si="1"/>
        <v/>
      </c>
      <c r="J51" s="7"/>
      <c r="K51" s="8" t="str">
        <f t="shared" si="2"/>
        <v/>
      </c>
    </row>
    <row r="52" spans="2:11" x14ac:dyDescent="0.2">
      <c r="B52">
        <f>+Pharmacy!A47</f>
        <v>130</v>
      </c>
      <c r="C52" t="str">
        <f>+Pharmacy!B47</f>
        <v>UW MEDICINE/NORTHWEST HOSPITAL</v>
      </c>
      <c r="D52" s="6">
        <f>ROUND(SUM(Pharmacy!K47:L47),0)</f>
        <v>21668</v>
      </c>
      <c r="E52" s="6">
        <f>ROUND(+Pharmacy!V47,0)</f>
        <v>22493</v>
      </c>
      <c r="F52" s="7">
        <f t="shared" si="0"/>
        <v>0.96</v>
      </c>
      <c r="G52" s="6">
        <f>ROUND(SUM(Pharmacy!K149:L149),0)</f>
        <v>19794</v>
      </c>
      <c r="H52" s="6">
        <f>ROUND(+Pharmacy!V149,0)</f>
        <v>23935</v>
      </c>
      <c r="I52" s="7">
        <f t="shared" si="1"/>
        <v>0.83</v>
      </c>
      <c r="J52" s="7"/>
      <c r="K52" s="8">
        <f t="shared" si="2"/>
        <v>-0.13539999999999999</v>
      </c>
    </row>
    <row r="53" spans="2:11" x14ac:dyDescent="0.2">
      <c r="B53">
        <f>+Pharmacy!A48</f>
        <v>131</v>
      </c>
      <c r="C53" t="str">
        <f>+Pharmacy!B48</f>
        <v>OVERLAKE HOSPITAL MEDICAL CENTER</v>
      </c>
      <c r="D53" s="6">
        <f>ROUND(SUM(Pharmacy!K48:L48),0)</f>
        <v>177723</v>
      </c>
      <c r="E53" s="6">
        <f>ROUND(+Pharmacy!V48,0)</f>
        <v>38887</v>
      </c>
      <c r="F53" s="7">
        <f t="shared" si="0"/>
        <v>4.57</v>
      </c>
      <c r="G53" s="6">
        <f>ROUND(SUM(Pharmacy!K150:L150),0)</f>
        <v>174454</v>
      </c>
      <c r="H53" s="6">
        <f>ROUND(+Pharmacy!V150,0)</f>
        <v>36167</v>
      </c>
      <c r="I53" s="7">
        <f t="shared" si="1"/>
        <v>4.82</v>
      </c>
      <c r="J53" s="7"/>
      <c r="K53" s="8">
        <f t="shared" si="2"/>
        <v>5.4699999999999999E-2</v>
      </c>
    </row>
    <row r="54" spans="2:11" x14ac:dyDescent="0.2">
      <c r="B54">
        <f>+Pharmacy!A49</f>
        <v>132</v>
      </c>
      <c r="C54" t="str">
        <f>+Pharmacy!B49</f>
        <v>ST CLARE HOSPITAL</v>
      </c>
      <c r="D54" s="6">
        <f>ROUND(SUM(Pharmacy!K49:L49),0)</f>
        <v>234312</v>
      </c>
      <c r="E54" s="6">
        <f>ROUND(+Pharmacy!V49,0)</f>
        <v>12826</v>
      </c>
      <c r="F54" s="7">
        <f t="shared" si="0"/>
        <v>18.27</v>
      </c>
      <c r="G54" s="6">
        <f>ROUND(SUM(Pharmacy!K151:L151),0)</f>
        <v>212972</v>
      </c>
      <c r="H54" s="6">
        <f>ROUND(+Pharmacy!V151,0)</f>
        <v>11781</v>
      </c>
      <c r="I54" s="7">
        <f t="shared" si="1"/>
        <v>18.079999999999998</v>
      </c>
      <c r="J54" s="7"/>
      <c r="K54" s="8">
        <f t="shared" si="2"/>
        <v>-1.04E-2</v>
      </c>
    </row>
    <row r="55" spans="2:11" x14ac:dyDescent="0.2">
      <c r="B55">
        <f>+Pharmacy!A50</f>
        <v>134</v>
      </c>
      <c r="C55" t="str">
        <f>+Pharmacy!B50</f>
        <v>ISLAND HOSPITAL</v>
      </c>
      <c r="D55" s="6">
        <f>ROUND(SUM(Pharmacy!K50:L50),0)</f>
        <v>103862</v>
      </c>
      <c r="E55" s="6">
        <f>ROUND(+Pharmacy!V50,0)</f>
        <v>9561</v>
      </c>
      <c r="F55" s="7">
        <f t="shared" si="0"/>
        <v>10.86</v>
      </c>
      <c r="G55" s="6">
        <f>ROUND(SUM(Pharmacy!K152:L152),0)</f>
        <v>117181</v>
      </c>
      <c r="H55" s="6">
        <f>ROUND(+Pharmacy!V152,0)</f>
        <v>9429</v>
      </c>
      <c r="I55" s="7">
        <f t="shared" si="1"/>
        <v>12.43</v>
      </c>
      <c r="J55" s="7"/>
      <c r="K55" s="8">
        <f t="shared" si="2"/>
        <v>0.14460000000000001</v>
      </c>
    </row>
    <row r="56" spans="2:11" x14ac:dyDescent="0.2">
      <c r="B56">
        <f>+Pharmacy!A51</f>
        <v>137</v>
      </c>
      <c r="C56" t="str">
        <f>+Pharmacy!B51</f>
        <v>LINCOLN HOSPITAL</v>
      </c>
      <c r="D56" s="6">
        <f>ROUND(SUM(Pharmacy!K51:L51),0)</f>
        <v>7919</v>
      </c>
      <c r="E56" s="6">
        <f>ROUND(+Pharmacy!V51,0)</f>
        <v>1220</v>
      </c>
      <c r="F56" s="7">
        <f t="shared" si="0"/>
        <v>6.49</v>
      </c>
      <c r="G56" s="6">
        <f>ROUND(SUM(Pharmacy!K153:L153),0)</f>
        <v>7601</v>
      </c>
      <c r="H56" s="6">
        <f>ROUND(+Pharmacy!V153,0)</f>
        <v>1029</v>
      </c>
      <c r="I56" s="7">
        <f t="shared" si="1"/>
        <v>7.39</v>
      </c>
      <c r="J56" s="7"/>
      <c r="K56" s="8">
        <f t="shared" si="2"/>
        <v>0.13869999999999999</v>
      </c>
    </row>
    <row r="57" spans="2:11" x14ac:dyDescent="0.2">
      <c r="B57">
        <f>+Pharmacy!A52</f>
        <v>138</v>
      </c>
      <c r="C57" t="str">
        <f>+Pharmacy!B52</f>
        <v>SWEDISH EDMONDS</v>
      </c>
      <c r="D57" s="6">
        <f>ROUND(SUM(Pharmacy!K52:L52),0)</f>
        <v>285528</v>
      </c>
      <c r="E57" s="6">
        <f>ROUND(+Pharmacy!V52,0)</f>
        <v>9622</v>
      </c>
      <c r="F57" s="7">
        <f t="shared" si="0"/>
        <v>29.67</v>
      </c>
      <c r="G57" s="6">
        <f>ROUND(SUM(Pharmacy!K154:L154),0)</f>
        <v>219478</v>
      </c>
      <c r="H57" s="6">
        <f>ROUND(+Pharmacy!V154,0)</f>
        <v>17222</v>
      </c>
      <c r="I57" s="7">
        <f t="shared" si="1"/>
        <v>12.74</v>
      </c>
      <c r="J57" s="7"/>
      <c r="K57" s="8">
        <f t="shared" si="2"/>
        <v>-0.5706</v>
      </c>
    </row>
    <row r="58" spans="2:11" x14ac:dyDescent="0.2">
      <c r="B58">
        <f>+Pharmacy!A53</f>
        <v>139</v>
      </c>
      <c r="C58" t="str">
        <f>+Pharmacy!B53</f>
        <v>PROVIDENCE HOLY FAMILY HOSPITAL</v>
      </c>
      <c r="D58" s="6">
        <f>ROUND(SUM(Pharmacy!K53:L53),0)</f>
        <v>4904</v>
      </c>
      <c r="E58" s="6">
        <f>ROUND(+Pharmacy!V53,0)</f>
        <v>20054</v>
      </c>
      <c r="F58" s="7">
        <f t="shared" si="0"/>
        <v>0.24</v>
      </c>
      <c r="G58" s="6">
        <f>ROUND(SUM(Pharmacy!K155:L155),0)</f>
        <v>136366</v>
      </c>
      <c r="H58" s="6">
        <f>ROUND(+Pharmacy!V155,0)</f>
        <v>18640</v>
      </c>
      <c r="I58" s="7">
        <f t="shared" si="1"/>
        <v>7.32</v>
      </c>
      <c r="J58" s="7"/>
      <c r="K58" s="8">
        <f t="shared" si="2"/>
        <v>29.5</v>
      </c>
    </row>
    <row r="59" spans="2:11" x14ac:dyDescent="0.2">
      <c r="B59">
        <f>+Pharmacy!A54</f>
        <v>140</v>
      </c>
      <c r="C59" t="str">
        <f>+Pharmacy!B54</f>
        <v>KITTITAS VALLEY HEALTHCARE</v>
      </c>
      <c r="D59" s="6">
        <f>ROUND(SUM(Pharmacy!K54:L54),0)</f>
        <v>421712</v>
      </c>
      <c r="E59" s="6">
        <f>ROUND(+Pharmacy!V54,0)</f>
        <v>4943</v>
      </c>
      <c r="F59" s="7">
        <f t="shared" si="0"/>
        <v>85.31</v>
      </c>
      <c r="G59" s="6">
        <f>ROUND(SUM(Pharmacy!K156:L156),0)</f>
        <v>359978</v>
      </c>
      <c r="H59" s="6">
        <f>ROUND(+Pharmacy!V156,0)</f>
        <v>5064</v>
      </c>
      <c r="I59" s="7">
        <f t="shared" si="1"/>
        <v>71.09</v>
      </c>
      <c r="J59" s="7"/>
      <c r="K59" s="8">
        <f t="shared" si="2"/>
        <v>-0.16669999999999999</v>
      </c>
    </row>
    <row r="60" spans="2:11" x14ac:dyDescent="0.2">
      <c r="B60">
        <f>+Pharmacy!A55</f>
        <v>141</v>
      </c>
      <c r="C60" t="str">
        <f>+Pharmacy!B55</f>
        <v>DAYTON GENERAL HOSPITAL</v>
      </c>
      <c r="D60" s="6">
        <f>ROUND(SUM(Pharmacy!K55:L55),0)</f>
        <v>64788</v>
      </c>
      <c r="E60" s="6">
        <f>ROUND(+Pharmacy!V55,0)</f>
        <v>122</v>
      </c>
      <c r="F60" s="7">
        <f t="shared" si="0"/>
        <v>531.04999999999995</v>
      </c>
      <c r="G60" s="6">
        <f>ROUND(SUM(Pharmacy!K157:L157),0)</f>
        <v>0</v>
      </c>
      <c r="H60" s="6">
        <f>ROUND(+Pharmacy!V157,0)</f>
        <v>0</v>
      </c>
      <c r="I60" s="7" t="str">
        <f t="shared" si="1"/>
        <v/>
      </c>
      <c r="J60" s="7"/>
      <c r="K60" s="8" t="str">
        <f t="shared" si="2"/>
        <v/>
      </c>
    </row>
    <row r="61" spans="2:11" x14ac:dyDescent="0.2">
      <c r="B61">
        <f>+Pharmacy!A56</f>
        <v>142</v>
      </c>
      <c r="C61" t="str">
        <f>+Pharmacy!B56</f>
        <v>HARRISON MEDICAL CENTER</v>
      </c>
      <c r="D61" s="6">
        <f>ROUND(SUM(Pharmacy!K56:L56),0)</f>
        <v>406128</v>
      </c>
      <c r="E61" s="6">
        <f>ROUND(+Pharmacy!V56,0)</f>
        <v>28256</v>
      </c>
      <c r="F61" s="7">
        <f t="shared" si="0"/>
        <v>14.37</v>
      </c>
      <c r="G61" s="6">
        <f>ROUND(SUM(Pharmacy!K158:L158),0)</f>
        <v>207577</v>
      </c>
      <c r="H61" s="6">
        <f>ROUND(+Pharmacy!V158,0)</f>
        <v>27923</v>
      </c>
      <c r="I61" s="7">
        <f t="shared" si="1"/>
        <v>7.43</v>
      </c>
      <c r="J61" s="7"/>
      <c r="K61" s="8">
        <f t="shared" si="2"/>
        <v>-0.48299999999999998</v>
      </c>
    </row>
    <row r="62" spans="2:11" x14ac:dyDescent="0.2">
      <c r="B62">
        <f>+Pharmacy!A57</f>
        <v>145</v>
      </c>
      <c r="C62" t="str">
        <f>+Pharmacy!B57</f>
        <v>PEACEHEALTH ST JOSEPH HOSPITAL</v>
      </c>
      <c r="D62" s="6">
        <f>ROUND(SUM(Pharmacy!K57:L57),0)</f>
        <v>347000</v>
      </c>
      <c r="E62" s="6">
        <f>ROUND(+Pharmacy!V57,0)</f>
        <v>33112</v>
      </c>
      <c r="F62" s="7">
        <f t="shared" si="0"/>
        <v>10.48</v>
      </c>
      <c r="G62" s="6">
        <f>ROUND(SUM(Pharmacy!K159:L159),0)</f>
        <v>808580</v>
      </c>
      <c r="H62" s="6">
        <f>ROUND(+Pharmacy!V159,0)</f>
        <v>32561</v>
      </c>
      <c r="I62" s="7">
        <f t="shared" si="1"/>
        <v>24.83</v>
      </c>
      <c r="J62" s="7"/>
      <c r="K62" s="8">
        <f t="shared" si="2"/>
        <v>1.3693</v>
      </c>
    </row>
    <row r="63" spans="2:11" x14ac:dyDescent="0.2">
      <c r="B63">
        <f>+Pharmacy!A58</f>
        <v>147</v>
      </c>
      <c r="C63" t="str">
        <f>+Pharmacy!B58</f>
        <v>MID VALLEY HOSPITAL</v>
      </c>
      <c r="D63" s="6">
        <f>ROUND(SUM(Pharmacy!K58:L58),0)</f>
        <v>108229</v>
      </c>
      <c r="E63" s="6">
        <f>ROUND(+Pharmacy!V58,0)</f>
        <v>2585</v>
      </c>
      <c r="F63" s="7">
        <f t="shared" si="0"/>
        <v>41.87</v>
      </c>
      <c r="G63" s="6">
        <f>ROUND(SUM(Pharmacy!K160:L160),0)</f>
        <v>107933</v>
      </c>
      <c r="H63" s="6">
        <f>ROUND(+Pharmacy!V160,0)</f>
        <v>2557</v>
      </c>
      <c r="I63" s="7">
        <f t="shared" si="1"/>
        <v>42.21</v>
      </c>
      <c r="J63" s="7"/>
      <c r="K63" s="8">
        <f t="shared" si="2"/>
        <v>8.0999999999999996E-3</v>
      </c>
    </row>
    <row r="64" spans="2:11" x14ac:dyDescent="0.2">
      <c r="B64">
        <f>+Pharmacy!A59</f>
        <v>148</v>
      </c>
      <c r="C64" t="str">
        <f>+Pharmacy!B59</f>
        <v>KINDRED HOSPITAL SEATTLE - NORTHGATE</v>
      </c>
      <c r="D64" s="6">
        <f>ROUND(SUM(Pharmacy!K59:L59),0)</f>
        <v>1245676</v>
      </c>
      <c r="E64" s="6">
        <f>ROUND(+Pharmacy!V59,0)</f>
        <v>1133</v>
      </c>
      <c r="F64" s="7">
        <f t="shared" si="0"/>
        <v>1099.45</v>
      </c>
      <c r="G64" s="6">
        <f>ROUND(SUM(Pharmacy!K161:L161),0)</f>
        <v>1271720</v>
      </c>
      <c r="H64" s="6">
        <f>ROUND(+Pharmacy!V161,0)</f>
        <v>898</v>
      </c>
      <c r="I64" s="7">
        <f t="shared" si="1"/>
        <v>1416.17</v>
      </c>
      <c r="J64" s="7"/>
      <c r="K64" s="8">
        <f t="shared" si="2"/>
        <v>0.28810000000000002</v>
      </c>
    </row>
    <row r="65" spans="2:11" x14ac:dyDescent="0.2">
      <c r="B65">
        <f>+Pharmacy!A60</f>
        <v>150</v>
      </c>
      <c r="C65" t="str">
        <f>+Pharmacy!B60</f>
        <v>COULEE MEDICAL CENTER</v>
      </c>
      <c r="D65" s="6">
        <f>ROUND(SUM(Pharmacy!K60:L60),0)</f>
        <v>84059</v>
      </c>
      <c r="E65" s="6">
        <f>ROUND(+Pharmacy!V60,0)</f>
        <v>1419</v>
      </c>
      <c r="F65" s="7">
        <f t="shared" si="0"/>
        <v>59.24</v>
      </c>
      <c r="G65" s="6">
        <f>ROUND(SUM(Pharmacy!K162:L162),0)</f>
        <v>112878</v>
      </c>
      <c r="H65" s="6">
        <f>ROUND(+Pharmacy!V162,0)</f>
        <v>1288</v>
      </c>
      <c r="I65" s="7">
        <f t="shared" si="1"/>
        <v>87.64</v>
      </c>
      <c r="J65" s="7"/>
      <c r="K65" s="8">
        <f t="shared" si="2"/>
        <v>0.47939999999999999</v>
      </c>
    </row>
    <row r="66" spans="2:11" x14ac:dyDescent="0.2">
      <c r="B66">
        <f>+Pharmacy!A61</f>
        <v>152</v>
      </c>
      <c r="C66" t="str">
        <f>+Pharmacy!B61</f>
        <v>MASON GENERAL HOSPITAL</v>
      </c>
      <c r="D66" s="6">
        <f>ROUND(SUM(Pharmacy!K61:L61),0)</f>
        <v>174111</v>
      </c>
      <c r="E66" s="6">
        <f>ROUND(+Pharmacy!V61,0)</f>
        <v>4217</v>
      </c>
      <c r="F66" s="7">
        <f t="shared" si="0"/>
        <v>41.29</v>
      </c>
      <c r="G66" s="6">
        <f>ROUND(SUM(Pharmacy!K163:L163),0)</f>
        <v>168021</v>
      </c>
      <c r="H66" s="6">
        <f>ROUND(+Pharmacy!V163,0)</f>
        <v>4287</v>
      </c>
      <c r="I66" s="7">
        <f t="shared" si="1"/>
        <v>39.19</v>
      </c>
      <c r="J66" s="7"/>
      <c r="K66" s="8">
        <f t="shared" si="2"/>
        <v>-5.0900000000000001E-2</v>
      </c>
    </row>
    <row r="67" spans="2:11" x14ac:dyDescent="0.2">
      <c r="B67">
        <f>+Pharmacy!A62</f>
        <v>153</v>
      </c>
      <c r="C67" t="str">
        <f>+Pharmacy!B62</f>
        <v>WHITMAN HOSPITAL AND MEDICAL CENTER</v>
      </c>
      <c r="D67" s="6">
        <f>ROUND(SUM(Pharmacy!K62:L62),0)</f>
        <v>142295</v>
      </c>
      <c r="E67" s="6">
        <f>ROUND(+Pharmacy!V62,0)</f>
        <v>1426</v>
      </c>
      <c r="F67" s="7">
        <f t="shared" si="0"/>
        <v>99.79</v>
      </c>
      <c r="G67" s="6">
        <f>ROUND(SUM(Pharmacy!K164:L164),0)</f>
        <v>158837</v>
      </c>
      <c r="H67" s="6">
        <f>ROUND(+Pharmacy!V164,0)</f>
        <v>1377</v>
      </c>
      <c r="I67" s="7">
        <f t="shared" si="1"/>
        <v>115.35</v>
      </c>
      <c r="J67" s="7"/>
      <c r="K67" s="8">
        <f t="shared" si="2"/>
        <v>0.15590000000000001</v>
      </c>
    </row>
    <row r="68" spans="2:11" x14ac:dyDescent="0.2">
      <c r="B68">
        <f>+Pharmacy!A63</f>
        <v>155</v>
      </c>
      <c r="C68" t="str">
        <f>+Pharmacy!B63</f>
        <v>UW MEDICINE/VALLEY MEDICAL CENTER</v>
      </c>
      <c r="D68" s="6">
        <f>ROUND(SUM(Pharmacy!K63:L63),0)</f>
        <v>357249</v>
      </c>
      <c r="E68" s="6">
        <f>ROUND(+Pharmacy!V63,0)</f>
        <v>17416</v>
      </c>
      <c r="F68" s="7">
        <f t="shared" si="0"/>
        <v>20.51</v>
      </c>
      <c r="G68" s="6">
        <f>ROUND(SUM(Pharmacy!K165:L165),0)</f>
        <v>1257042</v>
      </c>
      <c r="H68" s="6">
        <f>ROUND(+Pharmacy!V165,0)</f>
        <v>37373</v>
      </c>
      <c r="I68" s="7">
        <f t="shared" si="1"/>
        <v>33.64</v>
      </c>
      <c r="J68" s="7"/>
      <c r="K68" s="8">
        <f t="shared" si="2"/>
        <v>0.64019999999999999</v>
      </c>
    </row>
    <row r="69" spans="2:11" x14ac:dyDescent="0.2">
      <c r="B69">
        <f>+Pharmacy!A64</f>
        <v>156</v>
      </c>
      <c r="C69" t="str">
        <f>+Pharmacy!B64</f>
        <v>WHIDBEY GENERAL HOSPITAL</v>
      </c>
      <c r="D69" s="6">
        <f>ROUND(SUM(Pharmacy!K64:L64),0)</f>
        <v>286992</v>
      </c>
      <c r="E69" s="6">
        <f>ROUND(+Pharmacy!V64,0)</f>
        <v>8294</v>
      </c>
      <c r="F69" s="7">
        <f t="shared" si="0"/>
        <v>34.6</v>
      </c>
      <c r="G69" s="6">
        <f>ROUND(SUM(Pharmacy!K166:L166),0)</f>
        <v>0</v>
      </c>
      <c r="H69" s="6">
        <f>ROUND(+Pharmacy!V166,0)</f>
        <v>0</v>
      </c>
      <c r="I69" s="7" t="str">
        <f t="shared" si="1"/>
        <v/>
      </c>
      <c r="J69" s="7"/>
      <c r="K69" s="8" t="str">
        <f t="shared" si="2"/>
        <v/>
      </c>
    </row>
    <row r="70" spans="2:11" x14ac:dyDescent="0.2">
      <c r="B70">
        <f>+Pharmacy!A65</f>
        <v>157</v>
      </c>
      <c r="C70" t="str">
        <f>+Pharmacy!B65</f>
        <v>ST LUKES REHABILIATION INSTITUTE</v>
      </c>
      <c r="D70" s="6">
        <f>ROUND(SUM(Pharmacy!K65:L65),0)</f>
        <v>3581</v>
      </c>
      <c r="E70" s="6">
        <f>ROUND(+Pharmacy!V65,0)</f>
        <v>2559</v>
      </c>
      <c r="F70" s="7">
        <f t="shared" si="0"/>
        <v>1.4</v>
      </c>
      <c r="G70" s="6">
        <f>ROUND(SUM(Pharmacy!K167:L167),0)</f>
        <v>3818</v>
      </c>
      <c r="H70" s="6">
        <f>ROUND(+Pharmacy!V167,0)</f>
        <v>2467</v>
      </c>
      <c r="I70" s="7">
        <f t="shared" si="1"/>
        <v>1.55</v>
      </c>
      <c r="J70" s="7"/>
      <c r="K70" s="8">
        <f t="shared" si="2"/>
        <v>0.1071</v>
      </c>
    </row>
    <row r="71" spans="2:11" x14ac:dyDescent="0.2">
      <c r="B71">
        <f>+Pharmacy!A66</f>
        <v>158</v>
      </c>
      <c r="C71" t="str">
        <f>+Pharmacy!B66</f>
        <v>CASCADE MEDICAL CENTER</v>
      </c>
      <c r="D71" s="6">
        <f>ROUND(SUM(Pharmacy!K66:L66),0)</f>
        <v>1713</v>
      </c>
      <c r="E71" s="6">
        <f>ROUND(+Pharmacy!V66,0)</f>
        <v>472</v>
      </c>
      <c r="F71" s="7">
        <f t="shared" si="0"/>
        <v>3.63</v>
      </c>
      <c r="G71" s="6">
        <f>ROUND(SUM(Pharmacy!K168:L168),0)</f>
        <v>1627</v>
      </c>
      <c r="H71" s="6">
        <f>ROUND(+Pharmacy!V168,0)</f>
        <v>573</v>
      </c>
      <c r="I71" s="7">
        <f t="shared" si="1"/>
        <v>2.84</v>
      </c>
      <c r="J71" s="7"/>
      <c r="K71" s="8">
        <f t="shared" si="2"/>
        <v>-0.21759999999999999</v>
      </c>
    </row>
    <row r="72" spans="2:11" x14ac:dyDescent="0.2">
      <c r="B72">
        <f>+Pharmacy!A67</f>
        <v>159</v>
      </c>
      <c r="C72" t="str">
        <f>+Pharmacy!B67</f>
        <v>PROVIDENCE ST PETER HOSPITAL</v>
      </c>
      <c r="D72" s="6">
        <f>ROUND(SUM(Pharmacy!K67:L67),0)</f>
        <v>178995</v>
      </c>
      <c r="E72" s="6">
        <f>ROUND(+Pharmacy!V67,0)</f>
        <v>36893</v>
      </c>
      <c r="F72" s="7">
        <f t="shared" si="0"/>
        <v>4.8499999999999996</v>
      </c>
      <c r="G72" s="6">
        <f>ROUND(SUM(Pharmacy!K169:L169),0)</f>
        <v>247846</v>
      </c>
      <c r="H72" s="6">
        <f>ROUND(+Pharmacy!V169,0)</f>
        <v>33274</v>
      </c>
      <c r="I72" s="7">
        <f t="shared" si="1"/>
        <v>7.45</v>
      </c>
      <c r="J72" s="7"/>
      <c r="K72" s="8">
        <f t="shared" si="2"/>
        <v>0.53610000000000002</v>
      </c>
    </row>
    <row r="73" spans="2:11" x14ac:dyDescent="0.2">
      <c r="B73">
        <f>+Pharmacy!A68</f>
        <v>161</v>
      </c>
      <c r="C73" t="str">
        <f>+Pharmacy!B68</f>
        <v>KADLEC REGIONAL MEDICAL CENTER</v>
      </c>
      <c r="D73" s="6">
        <f>ROUND(SUM(Pharmacy!K68:L68),0)</f>
        <v>287226</v>
      </c>
      <c r="E73" s="6">
        <f>ROUND(+Pharmacy!V68,0)</f>
        <v>31196</v>
      </c>
      <c r="F73" s="7">
        <f t="shared" si="0"/>
        <v>9.2100000000000009</v>
      </c>
      <c r="G73" s="6">
        <f>ROUND(SUM(Pharmacy!K170:L170),0)</f>
        <v>301035</v>
      </c>
      <c r="H73" s="6">
        <f>ROUND(+Pharmacy!V170,0)</f>
        <v>35689</v>
      </c>
      <c r="I73" s="7">
        <f t="shared" si="1"/>
        <v>8.43</v>
      </c>
      <c r="J73" s="7"/>
      <c r="K73" s="8">
        <f t="shared" si="2"/>
        <v>-8.4699999999999998E-2</v>
      </c>
    </row>
    <row r="74" spans="2:11" x14ac:dyDescent="0.2">
      <c r="B74">
        <f>+Pharmacy!A69</f>
        <v>162</v>
      </c>
      <c r="C74" t="str">
        <f>+Pharmacy!B69</f>
        <v>PROVIDENCE SACRED HEART MEDICAL CENTER</v>
      </c>
      <c r="D74" s="6">
        <f>ROUND(SUM(Pharmacy!K69:L69),0)</f>
        <v>489351</v>
      </c>
      <c r="E74" s="6">
        <f>ROUND(+Pharmacy!V69,0)</f>
        <v>63456</v>
      </c>
      <c r="F74" s="7">
        <f t="shared" si="0"/>
        <v>7.71</v>
      </c>
      <c r="G74" s="6">
        <f>ROUND(SUM(Pharmacy!K171:L171),0)</f>
        <v>753394</v>
      </c>
      <c r="H74" s="6">
        <f>ROUND(+Pharmacy!V171,0)</f>
        <v>61703</v>
      </c>
      <c r="I74" s="7">
        <f t="shared" si="1"/>
        <v>12.21</v>
      </c>
      <c r="J74" s="7"/>
      <c r="K74" s="8">
        <f t="shared" si="2"/>
        <v>0.5837</v>
      </c>
    </row>
    <row r="75" spans="2:11" x14ac:dyDescent="0.2">
      <c r="B75">
        <f>+Pharmacy!A70</f>
        <v>164</v>
      </c>
      <c r="C75" t="str">
        <f>+Pharmacy!B70</f>
        <v>EVERGREENHEALTH MEDICAL CENTER</v>
      </c>
      <c r="D75" s="6">
        <f>ROUND(SUM(Pharmacy!K70:L70),0)</f>
        <v>326241</v>
      </c>
      <c r="E75" s="6">
        <f>ROUND(+Pharmacy!V70,0)</f>
        <v>32912</v>
      </c>
      <c r="F75" s="7">
        <f t="shared" ref="F75:F107" si="3">IF(D75=0,"",IF(E75=0,"",ROUND(D75/E75,2)))</f>
        <v>9.91</v>
      </c>
      <c r="G75" s="6">
        <f>ROUND(SUM(Pharmacy!K172:L172),0)</f>
        <v>316146</v>
      </c>
      <c r="H75" s="6">
        <f>ROUND(+Pharmacy!V172,0)</f>
        <v>33213</v>
      </c>
      <c r="I75" s="7">
        <f t="shared" ref="I75:I107" si="4">IF(G75=0,"",IF(H75=0,"",ROUND(G75/H75,2)))</f>
        <v>9.52</v>
      </c>
      <c r="J75" s="7"/>
      <c r="K75" s="8">
        <f t="shared" ref="K75:K107" si="5">IF(D75=0,"",IF(E75=0,"",IF(G75=0,"",IF(H75=0,"",ROUND(I75/F75-1,4)))))</f>
        <v>-3.9399999999999998E-2</v>
      </c>
    </row>
    <row r="76" spans="2:11" x14ac:dyDescent="0.2">
      <c r="B76">
        <f>+Pharmacy!A71</f>
        <v>165</v>
      </c>
      <c r="C76" t="str">
        <f>+Pharmacy!B71</f>
        <v>LAKE CHELAN COMMUNITY HOSPITAL</v>
      </c>
      <c r="D76" s="6">
        <f>ROUND(SUM(Pharmacy!K71:L71),0)</f>
        <v>143213</v>
      </c>
      <c r="E76" s="6">
        <f>ROUND(+Pharmacy!V71,0)</f>
        <v>1504</v>
      </c>
      <c r="F76" s="7">
        <f t="shared" si="3"/>
        <v>95.22</v>
      </c>
      <c r="G76" s="6">
        <f>ROUND(SUM(Pharmacy!K173:L173),0)</f>
        <v>150341</v>
      </c>
      <c r="H76" s="6">
        <f>ROUND(+Pharmacy!V173,0)</f>
        <v>1122</v>
      </c>
      <c r="I76" s="7">
        <f t="shared" si="4"/>
        <v>133.99</v>
      </c>
      <c r="J76" s="7"/>
      <c r="K76" s="8">
        <f t="shared" si="5"/>
        <v>0.40720000000000001</v>
      </c>
    </row>
    <row r="77" spans="2:11" x14ac:dyDescent="0.2">
      <c r="B77">
        <f>+Pharmacy!A72</f>
        <v>167</v>
      </c>
      <c r="C77" t="str">
        <f>+Pharmacy!B72</f>
        <v>FERRY COUNTY MEMORIAL HOSPITAL</v>
      </c>
      <c r="D77" s="6">
        <f>ROUND(SUM(Pharmacy!K72:L72),0)</f>
        <v>0</v>
      </c>
      <c r="E77" s="6">
        <f>ROUND(+Pharmacy!V72,0)</f>
        <v>0</v>
      </c>
      <c r="F77" s="7" t="str">
        <f t="shared" si="3"/>
        <v/>
      </c>
      <c r="G77" s="6">
        <f>ROUND(SUM(Pharmacy!K174:L174),0)</f>
        <v>0</v>
      </c>
      <c r="H77" s="6">
        <f>ROUND(+Pharmacy!V174,0)</f>
        <v>0</v>
      </c>
      <c r="I77" s="7" t="str">
        <f t="shared" si="4"/>
        <v/>
      </c>
      <c r="J77" s="7"/>
      <c r="K77" s="8" t="str">
        <f t="shared" si="5"/>
        <v/>
      </c>
    </row>
    <row r="78" spans="2:11" x14ac:dyDescent="0.2">
      <c r="B78">
        <f>+Pharmacy!A73</f>
        <v>168</v>
      </c>
      <c r="C78" t="str">
        <f>+Pharmacy!B73</f>
        <v>CENTRAL WASHINGTON HOSPITAL</v>
      </c>
      <c r="D78" s="6">
        <f>ROUND(SUM(Pharmacy!K73:L73),0)</f>
        <v>158349</v>
      </c>
      <c r="E78" s="6">
        <f>ROUND(+Pharmacy!V73,0)</f>
        <v>19877</v>
      </c>
      <c r="F78" s="7">
        <f t="shared" si="3"/>
        <v>7.97</v>
      </c>
      <c r="G78" s="6">
        <f>ROUND(SUM(Pharmacy!K175:L175),0)</f>
        <v>271848</v>
      </c>
      <c r="H78" s="6">
        <f>ROUND(+Pharmacy!V175,0)</f>
        <v>20242</v>
      </c>
      <c r="I78" s="7">
        <f t="shared" si="4"/>
        <v>13.43</v>
      </c>
      <c r="J78" s="7"/>
      <c r="K78" s="8">
        <f t="shared" si="5"/>
        <v>0.68510000000000004</v>
      </c>
    </row>
    <row r="79" spans="2:11" x14ac:dyDescent="0.2">
      <c r="B79">
        <f>+Pharmacy!A74</f>
        <v>170</v>
      </c>
      <c r="C79" t="str">
        <f>+Pharmacy!B74</f>
        <v>PEACEHEALTH SOUTHWEST MEDICAL CENTER</v>
      </c>
      <c r="D79" s="6">
        <f>ROUND(SUM(Pharmacy!K74:L74),0)</f>
        <v>427705</v>
      </c>
      <c r="E79" s="6">
        <f>ROUND(+Pharmacy!V74,0)</f>
        <v>50767</v>
      </c>
      <c r="F79" s="7">
        <f t="shared" si="3"/>
        <v>8.42</v>
      </c>
      <c r="G79" s="6">
        <f>ROUND(SUM(Pharmacy!K176:L176),0)</f>
        <v>134706</v>
      </c>
      <c r="H79" s="6">
        <f>ROUND(+Pharmacy!V176,0)</f>
        <v>48533</v>
      </c>
      <c r="I79" s="7">
        <f t="shared" si="4"/>
        <v>2.78</v>
      </c>
      <c r="J79" s="7"/>
      <c r="K79" s="8">
        <f t="shared" si="5"/>
        <v>-0.66979999999999995</v>
      </c>
    </row>
    <row r="80" spans="2:11" x14ac:dyDescent="0.2">
      <c r="B80">
        <f>+Pharmacy!A75</f>
        <v>172</v>
      </c>
      <c r="C80" t="str">
        <f>+Pharmacy!B75</f>
        <v>PULLMAN REGIONAL HOSPITAL</v>
      </c>
      <c r="D80" s="6">
        <f>ROUND(SUM(Pharmacy!K75:L75),0)</f>
        <v>5114</v>
      </c>
      <c r="E80" s="6">
        <f>ROUND(+Pharmacy!V75,0)</f>
        <v>3623</v>
      </c>
      <c r="F80" s="7">
        <f t="shared" si="3"/>
        <v>1.41</v>
      </c>
      <c r="G80" s="6">
        <f>ROUND(SUM(Pharmacy!K177:L177),0)</f>
        <v>3845</v>
      </c>
      <c r="H80" s="6">
        <f>ROUND(+Pharmacy!V177,0)</f>
        <v>3914</v>
      </c>
      <c r="I80" s="7">
        <f t="shared" si="4"/>
        <v>0.98</v>
      </c>
      <c r="J80" s="7"/>
      <c r="K80" s="8">
        <f t="shared" si="5"/>
        <v>-0.30499999999999999</v>
      </c>
    </row>
    <row r="81" spans="2:11" x14ac:dyDescent="0.2">
      <c r="B81">
        <f>+Pharmacy!A76</f>
        <v>173</v>
      </c>
      <c r="C81" t="str">
        <f>+Pharmacy!B76</f>
        <v>MORTON GENERAL HOSPITAL</v>
      </c>
      <c r="D81" s="6">
        <f>ROUND(SUM(Pharmacy!K76:L76),0)</f>
        <v>300</v>
      </c>
      <c r="E81" s="6">
        <f>ROUND(+Pharmacy!V76,0)</f>
        <v>1101</v>
      </c>
      <c r="F81" s="7">
        <f t="shared" si="3"/>
        <v>0.27</v>
      </c>
      <c r="G81" s="6">
        <f>ROUND(SUM(Pharmacy!K178:L178),0)</f>
        <v>300</v>
      </c>
      <c r="H81" s="6">
        <f>ROUND(+Pharmacy!V178,0)</f>
        <v>1070</v>
      </c>
      <c r="I81" s="7">
        <f t="shared" si="4"/>
        <v>0.28000000000000003</v>
      </c>
      <c r="J81" s="7"/>
      <c r="K81" s="8">
        <f t="shared" si="5"/>
        <v>3.6999999999999998E-2</v>
      </c>
    </row>
    <row r="82" spans="2:11" x14ac:dyDescent="0.2">
      <c r="B82">
        <f>+Pharmacy!A77</f>
        <v>175</v>
      </c>
      <c r="C82" t="str">
        <f>+Pharmacy!B77</f>
        <v>MARY BRIDGE CHILDRENS HEALTH CENTER</v>
      </c>
      <c r="D82" s="6">
        <f>ROUND(SUM(Pharmacy!K77:L77),0)</f>
        <v>4018895</v>
      </c>
      <c r="E82" s="6">
        <f>ROUND(+Pharmacy!V77,0)</f>
        <v>9620</v>
      </c>
      <c r="F82" s="7">
        <f t="shared" si="3"/>
        <v>417.76</v>
      </c>
      <c r="G82" s="6">
        <f>ROUND(SUM(Pharmacy!K179:L179),0)</f>
        <v>4375710</v>
      </c>
      <c r="H82" s="6">
        <f>ROUND(+Pharmacy!V179,0)</f>
        <v>10786</v>
      </c>
      <c r="I82" s="7">
        <f t="shared" si="4"/>
        <v>405.68</v>
      </c>
      <c r="J82" s="7"/>
      <c r="K82" s="8">
        <f t="shared" si="5"/>
        <v>-2.8899999999999999E-2</v>
      </c>
    </row>
    <row r="83" spans="2:11" x14ac:dyDescent="0.2">
      <c r="B83">
        <f>+Pharmacy!A78</f>
        <v>176</v>
      </c>
      <c r="C83" t="str">
        <f>+Pharmacy!B78</f>
        <v>TACOMA GENERAL/ALLENMORE HOSPITAL</v>
      </c>
      <c r="D83" s="6">
        <f>ROUND(SUM(Pharmacy!K78:L78),0)</f>
        <v>-3769553</v>
      </c>
      <c r="E83" s="6">
        <f>ROUND(+Pharmacy!V78,0)</f>
        <v>48651</v>
      </c>
      <c r="F83" s="7">
        <f t="shared" si="3"/>
        <v>-77.48</v>
      </c>
      <c r="G83" s="6">
        <f>ROUND(SUM(Pharmacy!K180:L180),0)</f>
        <v>-4025563</v>
      </c>
      <c r="H83" s="6">
        <f>ROUND(+Pharmacy!V180,0)</f>
        <v>41823</v>
      </c>
      <c r="I83" s="7">
        <f t="shared" si="4"/>
        <v>-96.25</v>
      </c>
      <c r="J83" s="7"/>
      <c r="K83" s="8">
        <f t="shared" si="5"/>
        <v>0.24229999999999999</v>
      </c>
    </row>
    <row r="84" spans="2:11" x14ac:dyDescent="0.2">
      <c r="B84">
        <f>+Pharmacy!A79</f>
        <v>180</v>
      </c>
      <c r="C84" t="str">
        <f>+Pharmacy!B79</f>
        <v>VALLEY HOSPITAL</v>
      </c>
      <c r="D84" s="6">
        <f>ROUND(SUM(Pharmacy!K79:L79),0)</f>
        <v>906</v>
      </c>
      <c r="E84" s="6">
        <f>ROUND(+Pharmacy!V79,0)</f>
        <v>10946</v>
      </c>
      <c r="F84" s="7">
        <f t="shared" si="3"/>
        <v>0.08</v>
      </c>
      <c r="G84" s="6">
        <f>ROUND(SUM(Pharmacy!K181:L181),0)</f>
        <v>2081</v>
      </c>
      <c r="H84" s="6">
        <f>ROUND(+Pharmacy!V181,0)</f>
        <v>11479</v>
      </c>
      <c r="I84" s="7">
        <f t="shared" si="4"/>
        <v>0.18</v>
      </c>
      <c r="J84" s="7"/>
      <c r="K84" s="8">
        <f t="shared" si="5"/>
        <v>1.25</v>
      </c>
    </row>
    <row r="85" spans="2:11" x14ac:dyDescent="0.2">
      <c r="B85">
        <f>+Pharmacy!A80</f>
        <v>183</v>
      </c>
      <c r="C85" t="str">
        <f>+Pharmacy!B80</f>
        <v>MULTICARE AUBURN MEDICAL CENTER</v>
      </c>
      <c r="D85" s="6">
        <f>ROUND(SUM(Pharmacy!K80:L80),0)</f>
        <v>144346</v>
      </c>
      <c r="E85" s="6">
        <f>ROUND(+Pharmacy!V80,0)</f>
        <v>11784</v>
      </c>
      <c r="F85" s="7">
        <f t="shared" si="3"/>
        <v>12.25</v>
      </c>
      <c r="G85" s="6">
        <f>ROUND(SUM(Pharmacy!K182:L182),0)</f>
        <v>302502</v>
      </c>
      <c r="H85" s="6">
        <f>ROUND(+Pharmacy!V182,0)</f>
        <v>10417</v>
      </c>
      <c r="I85" s="7">
        <f t="shared" si="4"/>
        <v>29.04</v>
      </c>
      <c r="J85" s="7"/>
      <c r="K85" s="8">
        <f t="shared" si="5"/>
        <v>1.3706</v>
      </c>
    </row>
    <row r="86" spans="2:11" x14ac:dyDescent="0.2">
      <c r="B86">
        <f>+Pharmacy!A81</f>
        <v>186</v>
      </c>
      <c r="C86" t="str">
        <f>+Pharmacy!B81</f>
        <v>SUMMIT PACIFIC MEDICAL CENTER</v>
      </c>
      <c r="D86" s="6">
        <f>ROUND(SUM(Pharmacy!K81:L81),0)</f>
        <v>325</v>
      </c>
      <c r="E86" s="6">
        <f>ROUND(+Pharmacy!V81,0)</f>
        <v>1238</v>
      </c>
      <c r="F86" s="7">
        <f t="shared" si="3"/>
        <v>0.26</v>
      </c>
      <c r="G86" s="6">
        <f>ROUND(SUM(Pharmacy!K183:L183),0)</f>
        <v>29901</v>
      </c>
      <c r="H86" s="6">
        <f>ROUND(+Pharmacy!V183,0)</f>
        <v>1042</v>
      </c>
      <c r="I86" s="7">
        <f t="shared" si="4"/>
        <v>28.7</v>
      </c>
      <c r="J86" s="7"/>
      <c r="K86" s="8">
        <f t="shared" si="5"/>
        <v>109.38460000000001</v>
      </c>
    </row>
    <row r="87" spans="2:11" x14ac:dyDescent="0.2">
      <c r="B87">
        <f>+Pharmacy!A82</f>
        <v>191</v>
      </c>
      <c r="C87" t="str">
        <f>+Pharmacy!B82</f>
        <v>PROVIDENCE CENTRALIA HOSPITAL</v>
      </c>
      <c r="D87" s="6">
        <f>ROUND(SUM(Pharmacy!K82:L82),0)</f>
        <v>53029</v>
      </c>
      <c r="E87" s="6">
        <f>ROUND(+Pharmacy!V82,0)</f>
        <v>12024</v>
      </c>
      <c r="F87" s="7">
        <f t="shared" si="3"/>
        <v>4.41</v>
      </c>
      <c r="G87" s="6">
        <f>ROUND(SUM(Pharmacy!K184:L184),0)</f>
        <v>13434</v>
      </c>
      <c r="H87" s="6">
        <f>ROUND(+Pharmacy!V184,0)</f>
        <v>12339</v>
      </c>
      <c r="I87" s="7">
        <f t="shared" si="4"/>
        <v>1.0900000000000001</v>
      </c>
      <c r="J87" s="7"/>
      <c r="K87" s="8">
        <f t="shared" si="5"/>
        <v>-0.75280000000000002</v>
      </c>
    </row>
    <row r="88" spans="2:11" x14ac:dyDescent="0.2">
      <c r="B88">
        <f>+Pharmacy!A83</f>
        <v>193</v>
      </c>
      <c r="C88" t="str">
        <f>+Pharmacy!B83</f>
        <v>PROVIDENCE MOUNT CARMEL HOSPITAL</v>
      </c>
      <c r="D88" s="6">
        <f>ROUND(SUM(Pharmacy!K83:L83),0)</f>
        <v>17049</v>
      </c>
      <c r="E88" s="6">
        <f>ROUND(+Pharmacy!V83,0)</f>
        <v>3409</v>
      </c>
      <c r="F88" s="7">
        <f t="shared" si="3"/>
        <v>5</v>
      </c>
      <c r="G88" s="6">
        <f>ROUND(SUM(Pharmacy!K185:L185),0)</f>
        <v>17921</v>
      </c>
      <c r="H88" s="6">
        <f>ROUND(+Pharmacy!V185,0)</f>
        <v>3543</v>
      </c>
      <c r="I88" s="7">
        <f t="shared" si="4"/>
        <v>5.0599999999999996</v>
      </c>
      <c r="J88" s="7"/>
      <c r="K88" s="8">
        <f t="shared" si="5"/>
        <v>1.2E-2</v>
      </c>
    </row>
    <row r="89" spans="2:11" x14ac:dyDescent="0.2">
      <c r="B89">
        <f>+Pharmacy!A84</f>
        <v>194</v>
      </c>
      <c r="C89" t="str">
        <f>+Pharmacy!B84</f>
        <v>PROVIDENCE ST JOSEPHS HOSPITAL</v>
      </c>
      <c r="D89" s="6">
        <f>ROUND(SUM(Pharmacy!K84:L84),0)</f>
        <v>9365</v>
      </c>
      <c r="E89" s="6">
        <f>ROUND(+Pharmacy!V84,0)</f>
        <v>1183</v>
      </c>
      <c r="F89" s="7">
        <f t="shared" si="3"/>
        <v>7.92</v>
      </c>
      <c r="G89" s="6">
        <f>ROUND(SUM(Pharmacy!K186:L186),0)</f>
        <v>9626</v>
      </c>
      <c r="H89" s="6">
        <f>ROUND(+Pharmacy!V186,0)</f>
        <v>1316</v>
      </c>
      <c r="I89" s="7">
        <f t="shared" si="4"/>
        <v>7.31</v>
      </c>
      <c r="J89" s="7"/>
      <c r="K89" s="8">
        <f t="shared" si="5"/>
        <v>-7.6999999999999999E-2</v>
      </c>
    </row>
    <row r="90" spans="2:11" x14ac:dyDescent="0.2">
      <c r="B90">
        <f>+Pharmacy!A85</f>
        <v>195</v>
      </c>
      <c r="C90" t="str">
        <f>+Pharmacy!B85</f>
        <v>SNOQUALMIE VALLEY HOSPITAL</v>
      </c>
      <c r="D90" s="6">
        <f>ROUND(SUM(Pharmacy!K85:L85),0)</f>
        <v>9951</v>
      </c>
      <c r="E90" s="6">
        <f>ROUND(+Pharmacy!V85,0)</f>
        <v>2523</v>
      </c>
      <c r="F90" s="7">
        <f t="shared" si="3"/>
        <v>3.94</v>
      </c>
      <c r="G90" s="6">
        <f>ROUND(SUM(Pharmacy!K187:L187),0)</f>
        <v>8952</v>
      </c>
      <c r="H90" s="6">
        <f>ROUND(+Pharmacy!V187,0)</f>
        <v>1874</v>
      </c>
      <c r="I90" s="7">
        <f t="shared" si="4"/>
        <v>4.78</v>
      </c>
      <c r="J90" s="7"/>
      <c r="K90" s="8">
        <f t="shared" si="5"/>
        <v>0.2132</v>
      </c>
    </row>
    <row r="91" spans="2:11" x14ac:dyDescent="0.2">
      <c r="B91">
        <f>+Pharmacy!A86</f>
        <v>197</v>
      </c>
      <c r="C91" t="str">
        <f>+Pharmacy!B86</f>
        <v>CAPITAL MEDICAL CENTER</v>
      </c>
      <c r="D91" s="6">
        <f>ROUND(SUM(Pharmacy!K86:L86),0)</f>
        <v>2668</v>
      </c>
      <c r="E91" s="6">
        <f>ROUND(+Pharmacy!V86,0)</f>
        <v>10176</v>
      </c>
      <c r="F91" s="7">
        <f t="shared" si="3"/>
        <v>0.26</v>
      </c>
      <c r="G91" s="6">
        <f>ROUND(SUM(Pharmacy!K188:L188),0)</f>
        <v>135</v>
      </c>
      <c r="H91" s="6">
        <f>ROUND(+Pharmacy!V188,0)</f>
        <v>10620</v>
      </c>
      <c r="I91" s="7">
        <f t="shared" si="4"/>
        <v>0.01</v>
      </c>
      <c r="J91" s="7"/>
      <c r="K91" s="8">
        <f t="shared" si="5"/>
        <v>-0.96150000000000002</v>
      </c>
    </row>
    <row r="92" spans="2:11" x14ac:dyDescent="0.2">
      <c r="B92">
        <f>+Pharmacy!A87</f>
        <v>198</v>
      </c>
      <c r="C92" t="str">
        <f>+Pharmacy!B87</f>
        <v>SUNNYSIDE COMMUNITY HOSPITAL</v>
      </c>
      <c r="D92" s="6">
        <f>ROUND(SUM(Pharmacy!K87:L87),0)</f>
        <v>88070</v>
      </c>
      <c r="E92" s="6">
        <f>ROUND(+Pharmacy!V87,0)</f>
        <v>3877</v>
      </c>
      <c r="F92" s="7">
        <f t="shared" si="3"/>
        <v>22.72</v>
      </c>
      <c r="G92" s="6">
        <f>ROUND(SUM(Pharmacy!K189:L189),0)</f>
        <v>0</v>
      </c>
      <c r="H92" s="6">
        <f>ROUND(+Pharmacy!V189,0)</f>
        <v>0</v>
      </c>
      <c r="I92" s="7" t="str">
        <f t="shared" si="4"/>
        <v/>
      </c>
      <c r="J92" s="7"/>
      <c r="K92" s="8" t="str">
        <f t="shared" si="5"/>
        <v/>
      </c>
    </row>
    <row r="93" spans="2:11" x14ac:dyDescent="0.2">
      <c r="B93">
        <f>+Pharmacy!A88</f>
        <v>199</v>
      </c>
      <c r="C93" t="str">
        <f>+Pharmacy!B88</f>
        <v>TOPPENISH COMMUNITY HOSPITAL</v>
      </c>
      <c r="D93" s="6">
        <f>ROUND(SUM(Pharmacy!K88:L88),0)</f>
        <v>12443</v>
      </c>
      <c r="E93" s="6">
        <f>ROUND(+Pharmacy!V88,0)</f>
        <v>2956</v>
      </c>
      <c r="F93" s="7">
        <f t="shared" si="3"/>
        <v>4.21</v>
      </c>
      <c r="G93" s="6">
        <f>ROUND(SUM(Pharmacy!K190:L190),0)</f>
        <v>19840</v>
      </c>
      <c r="H93" s="6">
        <f>ROUND(+Pharmacy!V190,0)</f>
        <v>2554</v>
      </c>
      <c r="I93" s="7">
        <f t="shared" si="4"/>
        <v>7.77</v>
      </c>
      <c r="J93" s="7"/>
      <c r="K93" s="8">
        <f t="shared" si="5"/>
        <v>0.84560000000000002</v>
      </c>
    </row>
    <row r="94" spans="2:11" x14ac:dyDescent="0.2">
      <c r="B94">
        <f>+Pharmacy!A89</f>
        <v>201</v>
      </c>
      <c r="C94" t="str">
        <f>+Pharmacy!B89</f>
        <v>ST FRANCIS COMMUNITY HOSPITAL</v>
      </c>
      <c r="D94" s="6">
        <f>ROUND(SUM(Pharmacy!K89:L89),0)</f>
        <v>292026</v>
      </c>
      <c r="E94" s="6">
        <f>ROUND(+Pharmacy!V89,0)</f>
        <v>16708</v>
      </c>
      <c r="F94" s="7">
        <f t="shared" si="3"/>
        <v>17.48</v>
      </c>
      <c r="G94" s="6">
        <f>ROUND(SUM(Pharmacy!K191:L191),0)</f>
        <v>263427</v>
      </c>
      <c r="H94" s="6">
        <f>ROUND(+Pharmacy!V191,0)</f>
        <v>15975</v>
      </c>
      <c r="I94" s="7">
        <f t="shared" si="4"/>
        <v>16.489999999999998</v>
      </c>
      <c r="J94" s="7"/>
      <c r="K94" s="8">
        <f t="shared" si="5"/>
        <v>-5.6599999999999998E-2</v>
      </c>
    </row>
    <row r="95" spans="2:11" x14ac:dyDescent="0.2">
      <c r="B95">
        <f>+Pharmacy!A90</f>
        <v>202</v>
      </c>
      <c r="C95" t="str">
        <f>+Pharmacy!B90</f>
        <v>REGIONAL HOSPITAL</v>
      </c>
      <c r="D95" s="6">
        <f>ROUND(SUM(Pharmacy!K90:L90),0)</f>
        <v>1781720</v>
      </c>
      <c r="E95" s="6">
        <f>ROUND(+Pharmacy!V90,0)</f>
        <v>694</v>
      </c>
      <c r="F95" s="7">
        <f t="shared" si="3"/>
        <v>2567.3200000000002</v>
      </c>
      <c r="G95" s="6">
        <f>ROUND(SUM(Pharmacy!K192:L192),0)</f>
        <v>2165876</v>
      </c>
      <c r="H95" s="6">
        <f>ROUND(+Pharmacy!V192,0)</f>
        <v>707</v>
      </c>
      <c r="I95" s="7">
        <f t="shared" si="4"/>
        <v>3063.47</v>
      </c>
      <c r="J95" s="7"/>
      <c r="K95" s="8">
        <f t="shared" si="5"/>
        <v>0.1933</v>
      </c>
    </row>
    <row r="96" spans="2:11" x14ac:dyDescent="0.2">
      <c r="B96">
        <f>+Pharmacy!A91</f>
        <v>204</v>
      </c>
      <c r="C96" t="str">
        <f>+Pharmacy!B91</f>
        <v>SEATTLE CANCER CARE ALLIANCE</v>
      </c>
      <c r="D96" s="6">
        <f>ROUND(SUM(Pharmacy!K91:L91),0)</f>
        <v>4838567</v>
      </c>
      <c r="E96" s="6">
        <f>ROUND(+Pharmacy!V91,0)</f>
        <v>14038</v>
      </c>
      <c r="F96" s="7">
        <f t="shared" si="3"/>
        <v>344.68</v>
      </c>
      <c r="G96" s="6">
        <f>ROUND(SUM(Pharmacy!K193:L193),0)</f>
        <v>5045913</v>
      </c>
      <c r="H96" s="6">
        <f>ROUND(+Pharmacy!V193,0)</f>
        <v>13817</v>
      </c>
      <c r="I96" s="7">
        <f t="shared" si="4"/>
        <v>365.2</v>
      </c>
      <c r="J96" s="7"/>
      <c r="K96" s="8">
        <f t="shared" si="5"/>
        <v>5.9499999999999997E-2</v>
      </c>
    </row>
    <row r="97" spans="2:11" x14ac:dyDescent="0.2">
      <c r="B97">
        <f>+Pharmacy!A92</f>
        <v>205</v>
      </c>
      <c r="C97" t="str">
        <f>+Pharmacy!B92</f>
        <v>WENATCHEE VALLEY HOSPITAL</v>
      </c>
      <c r="D97" s="6">
        <f>ROUND(SUM(Pharmacy!K92:L92),0)</f>
        <v>0</v>
      </c>
      <c r="E97" s="6">
        <f>ROUND(+Pharmacy!V92,0)</f>
        <v>0</v>
      </c>
      <c r="F97" s="7" t="str">
        <f t="shared" si="3"/>
        <v/>
      </c>
      <c r="G97" s="6">
        <f>ROUND(SUM(Pharmacy!K194:L194),0)</f>
        <v>122514</v>
      </c>
      <c r="H97" s="6">
        <f>ROUND(+Pharmacy!V194,0)</f>
        <v>12549</v>
      </c>
      <c r="I97" s="7">
        <f t="shared" si="4"/>
        <v>9.76</v>
      </c>
      <c r="J97" s="7"/>
      <c r="K97" s="8" t="str">
        <f t="shared" si="5"/>
        <v/>
      </c>
    </row>
    <row r="98" spans="2:11" x14ac:dyDescent="0.2">
      <c r="B98">
        <f>+Pharmacy!A93</f>
        <v>206</v>
      </c>
      <c r="C98" t="str">
        <f>+Pharmacy!B93</f>
        <v>PEACEHEALTH UNITED GENERAL MEDICAL CENTER</v>
      </c>
      <c r="D98" s="6">
        <f>ROUND(SUM(Pharmacy!K93:L93),0)</f>
        <v>148573</v>
      </c>
      <c r="E98" s="6">
        <f>ROUND(+Pharmacy!V93,0)</f>
        <v>3520</v>
      </c>
      <c r="F98" s="7">
        <f t="shared" si="3"/>
        <v>42.21</v>
      </c>
      <c r="G98" s="6">
        <f>ROUND(SUM(Pharmacy!K195:L195),0)</f>
        <v>153813</v>
      </c>
      <c r="H98" s="6">
        <f>ROUND(+Pharmacy!V195,0)</f>
        <v>3615</v>
      </c>
      <c r="I98" s="7">
        <f t="shared" si="4"/>
        <v>42.55</v>
      </c>
      <c r="J98" s="7"/>
      <c r="K98" s="8">
        <f t="shared" si="5"/>
        <v>8.0999999999999996E-3</v>
      </c>
    </row>
    <row r="99" spans="2:11" x14ac:dyDescent="0.2">
      <c r="B99">
        <f>+Pharmacy!A94</f>
        <v>207</v>
      </c>
      <c r="C99" t="str">
        <f>+Pharmacy!B94</f>
        <v>SKAGIT VALLEY HOSPITAL</v>
      </c>
      <c r="D99" s="6">
        <f>ROUND(SUM(Pharmacy!K94:L94),0)</f>
        <v>703529</v>
      </c>
      <c r="E99" s="6">
        <f>ROUND(+Pharmacy!V94,0)</f>
        <v>21062</v>
      </c>
      <c r="F99" s="7">
        <f t="shared" si="3"/>
        <v>33.4</v>
      </c>
      <c r="G99" s="6">
        <f>ROUND(SUM(Pharmacy!K196:L196),0)</f>
        <v>470041</v>
      </c>
      <c r="H99" s="6">
        <f>ROUND(+Pharmacy!V196,0)</f>
        <v>20806</v>
      </c>
      <c r="I99" s="7">
        <f t="shared" si="4"/>
        <v>22.59</v>
      </c>
      <c r="J99" s="7"/>
      <c r="K99" s="8">
        <f t="shared" si="5"/>
        <v>-0.32369999999999999</v>
      </c>
    </row>
    <row r="100" spans="2:11" x14ac:dyDescent="0.2">
      <c r="B100">
        <f>+Pharmacy!A95</f>
        <v>208</v>
      </c>
      <c r="C100" t="str">
        <f>+Pharmacy!B95</f>
        <v>LEGACY SALMON CREEK HOSPITAL</v>
      </c>
      <c r="D100" s="6">
        <f>ROUND(SUM(Pharmacy!K95:L95),0)</f>
        <v>91007</v>
      </c>
      <c r="E100" s="6">
        <f>ROUND(+Pharmacy!V95,0)</f>
        <v>18153</v>
      </c>
      <c r="F100" s="7">
        <f t="shared" si="3"/>
        <v>5.01</v>
      </c>
      <c r="G100" s="6">
        <f>ROUND(SUM(Pharmacy!K197:L197),0)</f>
        <v>627120</v>
      </c>
      <c r="H100" s="6">
        <f>ROUND(+Pharmacy!V197,0)</f>
        <v>18334</v>
      </c>
      <c r="I100" s="7">
        <f t="shared" si="4"/>
        <v>34.21</v>
      </c>
      <c r="J100" s="7"/>
      <c r="K100" s="8">
        <f t="shared" si="5"/>
        <v>5.8282999999999996</v>
      </c>
    </row>
    <row r="101" spans="2:11" x14ac:dyDescent="0.2">
      <c r="B101">
        <f>+Pharmacy!A96</f>
        <v>209</v>
      </c>
      <c r="C101" t="str">
        <f>+Pharmacy!B96</f>
        <v>ST ANTHONY HOSPITAL</v>
      </c>
      <c r="D101" s="6">
        <f>ROUND(SUM(Pharmacy!K96:L96),0)</f>
        <v>163191</v>
      </c>
      <c r="E101" s="6">
        <f>ROUND(+Pharmacy!V96,0)</f>
        <v>9478</v>
      </c>
      <c r="F101" s="7">
        <f t="shared" si="3"/>
        <v>17.22</v>
      </c>
      <c r="G101" s="6">
        <f>ROUND(SUM(Pharmacy!K198:L198),0)</f>
        <v>161710</v>
      </c>
      <c r="H101" s="6">
        <f>ROUND(+Pharmacy!V198,0)</f>
        <v>9231</v>
      </c>
      <c r="I101" s="7">
        <f t="shared" si="4"/>
        <v>17.52</v>
      </c>
      <c r="J101" s="7"/>
      <c r="K101" s="8">
        <f t="shared" si="5"/>
        <v>1.7399999999999999E-2</v>
      </c>
    </row>
    <row r="102" spans="2:11" x14ac:dyDescent="0.2">
      <c r="B102">
        <f>+Pharmacy!A97</f>
        <v>210</v>
      </c>
      <c r="C102" t="str">
        <f>+Pharmacy!B97</f>
        <v>SWEDISH MEDICAL CENTER - ISSAQUAH CAMPUS</v>
      </c>
      <c r="D102" s="6">
        <f>ROUND(SUM(Pharmacy!K97:L97),0)</f>
        <v>239419</v>
      </c>
      <c r="E102" s="6">
        <f>ROUND(+Pharmacy!V97,0)</f>
        <v>10561</v>
      </c>
      <c r="F102" s="7">
        <f t="shared" si="3"/>
        <v>22.67</v>
      </c>
      <c r="G102" s="6">
        <f>ROUND(SUM(Pharmacy!K199:L199),0)</f>
        <v>110889</v>
      </c>
      <c r="H102" s="6">
        <f>ROUND(+Pharmacy!V199,0)</f>
        <v>12277</v>
      </c>
      <c r="I102" s="7">
        <f t="shared" si="4"/>
        <v>9.0299999999999994</v>
      </c>
      <c r="J102" s="7"/>
      <c r="K102" s="8">
        <f t="shared" si="5"/>
        <v>-0.60170000000000001</v>
      </c>
    </row>
    <row r="103" spans="2:11" x14ac:dyDescent="0.2">
      <c r="B103">
        <f>+Pharmacy!A98</f>
        <v>211</v>
      </c>
      <c r="C103" t="str">
        <f>+Pharmacy!B98</f>
        <v>PEACEHEALTH PEACE ISLAND MEDICAL CENTER</v>
      </c>
      <c r="D103" s="6">
        <f>ROUND(SUM(Pharmacy!K98:L98),0)</f>
        <v>0</v>
      </c>
      <c r="E103" s="6">
        <f>ROUND(+Pharmacy!V98,0)</f>
        <v>0</v>
      </c>
      <c r="F103" s="7" t="str">
        <f t="shared" si="3"/>
        <v/>
      </c>
      <c r="G103" s="6">
        <f>ROUND(SUM(Pharmacy!K200:L200),0)</f>
        <v>80877</v>
      </c>
      <c r="H103" s="6">
        <f>ROUND(+Pharmacy!V200,0)</f>
        <v>433</v>
      </c>
      <c r="I103" s="7">
        <f t="shared" si="4"/>
        <v>186.78</v>
      </c>
      <c r="J103" s="7"/>
      <c r="K103" s="8" t="str">
        <f t="shared" si="5"/>
        <v/>
      </c>
    </row>
    <row r="104" spans="2:11" x14ac:dyDescent="0.2">
      <c r="B104">
        <f>+Pharmacy!A99</f>
        <v>904</v>
      </c>
      <c r="C104" t="str">
        <f>+Pharmacy!B99</f>
        <v>BHC FAIRFAX HOSPITAL</v>
      </c>
      <c r="D104" s="6">
        <f>ROUND(SUM(Pharmacy!K99:L99),0)</f>
        <v>10223</v>
      </c>
      <c r="E104" s="6">
        <f>ROUND(+Pharmacy!V99,0)</f>
        <v>2399</v>
      </c>
      <c r="F104" s="7">
        <f t="shared" si="3"/>
        <v>4.26</v>
      </c>
      <c r="G104" s="6">
        <f>ROUND(SUM(Pharmacy!K201:L201),0)</f>
        <v>40099</v>
      </c>
      <c r="H104" s="6">
        <f>ROUND(+Pharmacy!V201,0)</f>
        <v>2354</v>
      </c>
      <c r="I104" s="7">
        <f t="shared" si="4"/>
        <v>17.03</v>
      </c>
      <c r="J104" s="7"/>
      <c r="K104" s="8">
        <f t="shared" si="5"/>
        <v>2.9977</v>
      </c>
    </row>
    <row r="105" spans="2:11" x14ac:dyDescent="0.2">
      <c r="B105">
        <f>+Pharmacy!A100</f>
        <v>915</v>
      </c>
      <c r="C105" t="str">
        <f>+Pharmacy!B100</f>
        <v>LOURDES COUNSELING CENTER</v>
      </c>
      <c r="D105" s="6">
        <f>ROUND(SUM(Pharmacy!K100:L100),0)</f>
        <v>0</v>
      </c>
      <c r="E105" s="6">
        <f>ROUND(+Pharmacy!V100,0)</f>
        <v>846</v>
      </c>
      <c r="F105" s="7" t="str">
        <f t="shared" si="3"/>
        <v/>
      </c>
      <c r="G105" s="6">
        <f>ROUND(SUM(Pharmacy!K202:L202),0)</f>
        <v>0</v>
      </c>
      <c r="H105" s="6">
        <f>ROUND(+Pharmacy!V202,0)</f>
        <v>744</v>
      </c>
      <c r="I105" s="7" t="str">
        <f t="shared" si="4"/>
        <v/>
      </c>
      <c r="J105" s="7"/>
      <c r="K105" s="8" t="str">
        <f t="shared" si="5"/>
        <v/>
      </c>
    </row>
    <row r="106" spans="2:11" x14ac:dyDescent="0.2">
      <c r="B106">
        <f>+Pharmacy!A101</f>
        <v>919</v>
      </c>
      <c r="C106" t="str">
        <f>+Pharmacy!B101</f>
        <v>NAVOS</v>
      </c>
      <c r="D106" s="6">
        <f>ROUND(SUM(Pharmacy!K101:L101),0)</f>
        <v>858</v>
      </c>
      <c r="E106" s="6">
        <f>ROUND(+Pharmacy!V101,0)</f>
        <v>962</v>
      </c>
      <c r="F106" s="7">
        <f t="shared" si="3"/>
        <v>0.89</v>
      </c>
      <c r="G106" s="6">
        <f>ROUND(SUM(Pharmacy!K203:L203),0)</f>
        <v>916</v>
      </c>
      <c r="H106" s="6">
        <f>ROUND(+Pharmacy!V203,0)</f>
        <v>1090</v>
      </c>
      <c r="I106" s="7">
        <f t="shared" si="4"/>
        <v>0.84</v>
      </c>
      <c r="J106" s="7"/>
      <c r="K106" s="8">
        <f t="shared" si="5"/>
        <v>-5.62E-2</v>
      </c>
    </row>
    <row r="107" spans="2:11" x14ac:dyDescent="0.2">
      <c r="B107">
        <f>+Pharmacy!A102</f>
        <v>921</v>
      </c>
      <c r="C107" t="str">
        <f>+Pharmacy!B102</f>
        <v>Cascade Behavioral Health</v>
      </c>
      <c r="D107" s="6">
        <f>ROUND(SUM(Pharmacy!K102:L102),0)</f>
        <v>0</v>
      </c>
      <c r="E107" s="6">
        <f>ROUND(+Pharmacy!V102,0)</f>
        <v>0</v>
      </c>
      <c r="F107" s="7" t="str">
        <f t="shared" si="3"/>
        <v/>
      </c>
      <c r="G107" s="6">
        <f>ROUND(SUM(Pharmacy!K204:L204),0)</f>
        <v>0</v>
      </c>
      <c r="H107" s="6">
        <f>ROUND(+Pharmacy!V204,0)</f>
        <v>93</v>
      </c>
      <c r="I107" s="7" t="str">
        <f t="shared" si="4"/>
        <v/>
      </c>
      <c r="J107" s="7"/>
      <c r="K107" s="8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7"/>
  <sheetViews>
    <sheetView zoomScale="75" workbookViewId="0">
      <selection activeCell="A10" sqref="A10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1.44140625" bestFit="1" customWidth="1"/>
    <col min="5" max="6" width="6.88671875" bestFit="1" customWidth="1"/>
    <col min="7" max="7" width="11.44140625" bestFit="1" customWidth="1"/>
    <col min="8" max="9" width="6.88671875" bestFit="1" customWidth="1"/>
    <col min="10" max="10" width="2.6640625" customWidth="1"/>
    <col min="11" max="11" width="9.109375" bestFit="1" customWidth="1"/>
  </cols>
  <sheetData>
    <row r="1" spans="1:11" x14ac:dyDescent="0.2">
      <c r="A1" s="3" t="s">
        <v>26</v>
      </c>
      <c r="B1" s="4"/>
      <c r="C1" s="4"/>
      <c r="D1" s="4"/>
      <c r="E1" s="4"/>
      <c r="F1" s="4"/>
      <c r="G1" s="4"/>
      <c r="H1" s="4"/>
      <c r="I1" s="4"/>
      <c r="J1" s="4"/>
    </row>
    <row r="2" spans="1:11" x14ac:dyDescent="0.2">
      <c r="A2" s="4"/>
      <c r="B2" s="4"/>
      <c r="C2" s="4"/>
      <c r="D2" s="4"/>
      <c r="E2" s="4"/>
      <c r="F2" s="3"/>
      <c r="G2" s="4"/>
      <c r="H2" s="4"/>
      <c r="I2" s="4"/>
      <c r="J2" s="4"/>
      <c r="K2" s="2" t="s">
        <v>42</v>
      </c>
    </row>
    <row r="3" spans="1:11" x14ac:dyDescent="0.2">
      <c r="A3" s="4"/>
      <c r="B3" s="4"/>
      <c r="C3" s="4"/>
      <c r="D3" s="4"/>
      <c r="E3" s="4"/>
      <c r="F3" s="3"/>
      <c r="G3" s="4"/>
      <c r="H3" s="4"/>
      <c r="I3" s="4"/>
      <c r="J3" s="4"/>
      <c r="K3">
        <v>294</v>
      </c>
    </row>
    <row r="4" spans="1:11" x14ac:dyDescent="0.2">
      <c r="A4" s="3" t="s">
        <v>43</v>
      </c>
      <c r="B4" s="4"/>
      <c r="C4" s="4"/>
      <c r="D4" s="5"/>
      <c r="E4" s="4"/>
      <c r="F4" s="4"/>
      <c r="G4" s="4"/>
      <c r="H4" s="4"/>
      <c r="I4" s="4"/>
      <c r="J4" s="4"/>
    </row>
    <row r="5" spans="1:11" x14ac:dyDescent="0.2">
      <c r="A5" s="3" t="s">
        <v>27</v>
      </c>
      <c r="B5" s="4"/>
      <c r="C5" s="4"/>
      <c r="D5" s="4"/>
      <c r="E5" s="4"/>
      <c r="F5" s="4"/>
      <c r="G5" s="4"/>
      <c r="H5" s="4"/>
      <c r="I5" s="4"/>
      <c r="J5" s="4"/>
    </row>
    <row r="7" spans="1:11" x14ac:dyDescent="0.2">
      <c r="E7" s="21">
        <f>ROUND(+Pharmacy!D5,0)</f>
        <v>2012</v>
      </c>
      <c r="F7" s="2">
        <f>+E7</f>
        <v>2012</v>
      </c>
      <c r="G7" s="2"/>
      <c r="H7" s="1">
        <f>+F7+1</f>
        <v>2013</v>
      </c>
      <c r="I7" s="2">
        <f>+H7</f>
        <v>2013</v>
      </c>
    </row>
    <row r="8" spans="1:11" x14ac:dyDescent="0.2">
      <c r="A8" s="2"/>
      <c r="B8" s="2"/>
      <c r="C8" s="2"/>
      <c r="D8" s="1" t="s">
        <v>28</v>
      </c>
      <c r="F8" s="1" t="s">
        <v>2</v>
      </c>
      <c r="G8" s="1" t="s">
        <v>28</v>
      </c>
      <c r="I8" s="1" t="s">
        <v>2</v>
      </c>
      <c r="J8" s="1"/>
      <c r="K8" s="2" t="s">
        <v>72</v>
      </c>
    </row>
    <row r="9" spans="1:11" x14ac:dyDescent="0.2">
      <c r="A9" s="2"/>
      <c r="B9" s="2" t="s">
        <v>40</v>
      </c>
      <c r="C9" s="2" t="s">
        <v>41</v>
      </c>
      <c r="D9" s="1" t="s">
        <v>29</v>
      </c>
      <c r="E9" s="1" t="s">
        <v>4</v>
      </c>
      <c r="F9" s="1" t="s">
        <v>4</v>
      </c>
      <c r="G9" s="1" t="s">
        <v>29</v>
      </c>
      <c r="H9" s="1" t="s">
        <v>4</v>
      </c>
      <c r="I9" s="1" t="s">
        <v>4</v>
      </c>
      <c r="J9" s="1"/>
      <c r="K9" s="2" t="s">
        <v>73</v>
      </c>
    </row>
    <row r="10" spans="1:11" x14ac:dyDescent="0.2">
      <c r="B10">
        <f>+Pharmacy!A5</f>
        <v>1</v>
      </c>
      <c r="C10" t="str">
        <f>+Pharmacy!B5</f>
        <v>SWEDISH MEDICAL CENTER - FIRST HILL</v>
      </c>
      <c r="D10" s="6">
        <f>ROUND(SUM(Pharmacy!M5:N5),0)</f>
        <v>978581</v>
      </c>
      <c r="E10" s="6">
        <f>ROUND(+Pharmacy!V5,0)</f>
        <v>69385</v>
      </c>
      <c r="F10" s="7">
        <f>IF(D10=0,"",IF(E10=0,"",ROUND(D10/E10,2)))</f>
        <v>14.1</v>
      </c>
      <c r="G10" s="6">
        <f>ROUND(SUM(Pharmacy!M107:N107),0)</f>
        <v>903635</v>
      </c>
      <c r="H10" s="6">
        <f>ROUND(+Pharmacy!V107,0)</f>
        <v>67759</v>
      </c>
      <c r="I10" s="7">
        <f>IF(G10=0,"",IF(H10=0,"",ROUND(G10/H10,2)))</f>
        <v>13.34</v>
      </c>
      <c r="J10" s="7"/>
      <c r="K10" s="8">
        <f>IF(D10=0,"",IF(E10=0,"",IF(G10=0,"",IF(H10=0,"",ROUND(I10/F10-1,4)))))</f>
        <v>-5.3900000000000003E-2</v>
      </c>
    </row>
    <row r="11" spans="1:11" x14ac:dyDescent="0.2">
      <c r="B11">
        <f>+Pharmacy!A6</f>
        <v>3</v>
      </c>
      <c r="C11" t="str">
        <f>+Pharmacy!B6</f>
        <v>SWEDISH MEDICAL CENTER - CHERRY HILL</v>
      </c>
      <c r="D11" s="6">
        <f>ROUND(SUM(Pharmacy!M6:N6),0)</f>
        <v>659145</v>
      </c>
      <c r="E11" s="6">
        <f>ROUND(+Pharmacy!V6,0)</f>
        <v>24129</v>
      </c>
      <c r="F11" s="7">
        <f t="shared" ref="F11:F74" si="0">IF(D11=0,"",IF(E11=0,"",ROUND(D11/E11,2)))</f>
        <v>27.32</v>
      </c>
      <c r="G11" s="6">
        <f>ROUND(SUM(Pharmacy!M108:N108),0)</f>
        <v>390945</v>
      </c>
      <c r="H11" s="6">
        <f>ROUND(+Pharmacy!V108,0)</f>
        <v>28415</v>
      </c>
      <c r="I11" s="7">
        <f t="shared" ref="I11:I74" si="1">IF(G11=0,"",IF(H11=0,"",ROUND(G11/H11,2)))</f>
        <v>13.76</v>
      </c>
      <c r="J11" s="7"/>
      <c r="K11" s="8">
        <f t="shared" ref="K11:K74" si="2">IF(D11=0,"",IF(E11=0,"",IF(G11=0,"",IF(H11=0,"",ROUND(I11/F11-1,4)))))</f>
        <v>-0.49630000000000002</v>
      </c>
    </row>
    <row r="12" spans="1:11" x14ac:dyDescent="0.2">
      <c r="B12">
        <f>+Pharmacy!A7</f>
        <v>8</v>
      </c>
      <c r="C12" t="str">
        <f>+Pharmacy!B7</f>
        <v>KLICKITAT VALLEY HEALTH</v>
      </c>
      <c r="D12" s="6">
        <f>ROUND(SUM(Pharmacy!M7:N7),0)</f>
        <v>9697</v>
      </c>
      <c r="E12" s="6">
        <f>ROUND(+Pharmacy!V7,0)</f>
        <v>1777</v>
      </c>
      <c r="F12" s="7">
        <f t="shared" si="0"/>
        <v>5.46</v>
      </c>
      <c r="G12" s="6">
        <f>ROUND(SUM(Pharmacy!M109:N109),0)</f>
        <v>10593</v>
      </c>
      <c r="H12" s="6">
        <f>ROUND(+Pharmacy!V109,0)</f>
        <v>1281</v>
      </c>
      <c r="I12" s="7">
        <f t="shared" si="1"/>
        <v>8.27</v>
      </c>
      <c r="J12" s="7"/>
      <c r="K12" s="8">
        <f t="shared" si="2"/>
        <v>0.51470000000000005</v>
      </c>
    </row>
    <row r="13" spans="1:11" x14ac:dyDescent="0.2">
      <c r="B13">
        <f>+Pharmacy!A8</f>
        <v>10</v>
      </c>
      <c r="C13" t="str">
        <f>+Pharmacy!B8</f>
        <v>VIRGINIA MASON MEDICAL CENTER</v>
      </c>
      <c r="D13" s="6">
        <f>ROUND(SUM(Pharmacy!M8:N8),0)</f>
        <v>419239</v>
      </c>
      <c r="E13" s="6">
        <f>ROUND(+Pharmacy!V8,0)</f>
        <v>72231</v>
      </c>
      <c r="F13" s="7">
        <f t="shared" si="0"/>
        <v>5.8</v>
      </c>
      <c r="G13" s="6">
        <f>ROUND(SUM(Pharmacy!M110:N110),0)</f>
        <v>410972</v>
      </c>
      <c r="H13" s="6">
        <f>ROUND(+Pharmacy!V110,0)</f>
        <v>70317</v>
      </c>
      <c r="I13" s="7">
        <f t="shared" si="1"/>
        <v>5.84</v>
      </c>
      <c r="J13" s="7"/>
      <c r="K13" s="8">
        <f t="shared" si="2"/>
        <v>6.8999999999999999E-3</v>
      </c>
    </row>
    <row r="14" spans="1:11" x14ac:dyDescent="0.2">
      <c r="B14">
        <f>+Pharmacy!A9</f>
        <v>14</v>
      </c>
      <c r="C14" t="str">
        <f>+Pharmacy!B9</f>
        <v>SEATTLE CHILDRENS HOSPITAL</v>
      </c>
      <c r="D14" s="6">
        <f>ROUND(SUM(Pharmacy!M9:N9),0)</f>
        <v>520787</v>
      </c>
      <c r="E14" s="6">
        <f>ROUND(+Pharmacy!V9,0)</f>
        <v>30610</v>
      </c>
      <c r="F14" s="7">
        <f t="shared" si="0"/>
        <v>17.010000000000002</v>
      </c>
      <c r="G14" s="6">
        <f>ROUND(SUM(Pharmacy!M111:N111),0)</f>
        <v>553064</v>
      </c>
      <c r="H14" s="6">
        <f>ROUND(+Pharmacy!V111,0)</f>
        <v>31340</v>
      </c>
      <c r="I14" s="7">
        <f t="shared" si="1"/>
        <v>17.649999999999999</v>
      </c>
      <c r="J14" s="7"/>
      <c r="K14" s="8">
        <f t="shared" si="2"/>
        <v>3.7600000000000001E-2</v>
      </c>
    </row>
    <row r="15" spans="1:11" x14ac:dyDescent="0.2">
      <c r="B15">
        <f>+Pharmacy!A10</f>
        <v>20</v>
      </c>
      <c r="C15" t="str">
        <f>+Pharmacy!B10</f>
        <v>GROUP HEALTH CENTRAL HOSPITAL</v>
      </c>
      <c r="D15" s="6">
        <f>ROUND(SUM(Pharmacy!M10:N10),0)</f>
        <v>0</v>
      </c>
      <c r="E15" s="6">
        <f>ROUND(+Pharmacy!V10,0)</f>
        <v>1260</v>
      </c>
      <c r="F15" s="7" t="str">
        <f t="shared" si="0"/>
        <v/>
      </c>
      <c r="G15" s="6">
        <f>ROUND(SUM(Pharmacy!M112:N112),0)</f>
        <v>0</v>
      </c>
      <c r="H15" s="6">
        <f>ROUND(+Pharmacy!V112,0)</f>
        <v>1104</v>
      </c>
      <c r="I15" s="7" t="str">
        <f t="shared" si="1"/>
        <v/>
      </c>
      <c r="J15" s="7"/>
      <c r="K15" s="8" t="str">
        <f t="shared" si="2"/>
        <v/>
      </c>
    </row>
    <row r="16" spans="1:11" x14ac:dyDescent="0.2">
      <c r="B16">
        <f>+Pharmacy!A11</f>
        <v>21</v>
      </c>
      <c r="C16" t="str">
        <f>+Pharmacy!B11</f>
        <v>NEWPORT HOSPITAL AND HEALTH SERVICES</v>
      </c>
      <c r="D16" s="6">
        <f>ROUND(SUM(Pharmacy!M11:N11),0)</f>
        <v>4251</v>
      </c>
      <c r="E16" s="6">
        <f>ROUND(+Pharmacy!V11,0)</f>
        <v>1991</v>
      </c>
      <c r="F16" s="7">
        <f t="shared" si="0"/>
        <v>2.14</v>
      </c>
      <c r="G16" s="6">
        <f>ROUND(SUM(Pharmacy!M113:N113),0)</f>
        <v>4386</v>
      </c>
      <c r="H16" s="6">
        <f>ROUND(+Pharmacy!V113,0)</f>
        <v>1924</v>
      </c>
      <c r="I16" s="7">
        <f t="shared" si="1"/>
        <v>2.2799999999999998</v>
      </c>
      <c r="J16" s="7"/>
      <c r="K16" s="8">
        <f t="shared" si="2"/>
        <v>6.54E-2</v>
      </c>
    </row>
    <row r="17" spans="2:11" x14ac:dyDescent="0.2">
      <c r="B17">
        <f>+Pharmacy!A12</f>
        <v>22</v>
      </c>
      <c r="C17" t="str">
        <f>+Pharmacy!B12</f>
        <v>LOURDES MEDICAL CENTER</v>
      </c>
      <c r="D17" s="6">
        <f>ROUND(SUM(Pharmacy!M12:N12),0)</f>
        <v>190322</v>
      </c>
      <c r="E17" s="6">
        <f>ROUND(+Pharmacy!V12,0)</f>
        <v>5695</v>
      </c>
      <c r="F17" s="7">
        <f t="shared" si="0"/>
        <v>33.42</v>
      </c>
      <c r="G17" s="6">
        <f>ROUND(SUM(Pharmacy!M114:N114),0)</f>
        <v>166013</v>
      </c>
      <c r="H17" s="6">
        <f>ROUND(+Pharmacy!V114,0)</f>
        <v>7861</v>
      </c>
      <c r="I17" s="7">
        <f t="shared" si="1"/>
        <v>21.12</v>
      </c>
      <c r="J17" s="7"/>
      <c r="K17" s="8">
        <f t="shared" si="2"/>
        <v>-0.36799999999999999</v>
      </c>
    </row>
    <row r="18" spans="2:11" x14ac:dyDescent="0.2">
      <c r="B18">
        <f>+Pharmacy!A13</f>
        <v>23</v>
      </c>
      <c r="C18" t="str">
        <f>+Pharmacy!B13</f>
        <v>THREE RIVERS HOSPITAL</v>
      </c>
      <c r="D18" s="6">
        <f>ROUND(SUM(Pharmacy!M13:N13),0)</f>
        <v>9322</v>
      </c>
      <c r="E18" s="6">
        <f>ROUND(+Pharmacy!V13,0)</f>
        <v>875</v>
      </c>
      <c r="F18" s="7">
        <f t="shared" si="0"/>
        <v>10.65</v>
      </c>
      <c r="G18" s="6">
        <f>ROUND(SUM(Pharmacy!M115:N115),0)</f>
        <v>8606</v>
      </c>
      <c r="H18" s="6">
        <f>ROUND(+Pharmacy!V115,0)</f>
        <v>943</v>
      </c>
      <c r="I18" s="7">
        <f t="shared" si="1"/>
        <v>9.1300000000000008</v>
      </c>
      <c r="J18" s="7"/>
      <c r="K18" s="8">
        <f t="shared" si="2"/>
        <v>-0.14269999999999999</v>
      </c>
    </row>
    <row r="19" spans="2:11" x14ac:dyDescent="0.2">
      <c r="B19">
        <f>+Pharmacy!A14</f>
        <v>26</v>
      </c>
      <c r="C19" t="str">
        <f>+Pharmacy!B14</f>
        <v>PEACEHEALTH ST JOHN MEDICAL CENTER</v>
      </c>
      <c r="D19" s="6">
        <f>ROUND(SUM(Pharmacy!M14:N14),0)</f>
        <v>617089</v>
      </c>
      <c r="E19" s="6">
        <f>ROUND(+Pharmacy!V14,0)</f>
        <v>22828</v>
      </c>
      <c r="F19" s="7">
        <f t="shared" si="0"/>
        <v>27.03</v>
      </c>
      <c r="G19" s="6">
        <f>ROUND(SUM(Pharmacy!M116:N116),0)</f>
        <v>635216</v>
      </c>
      <c r="H19" s="6">
        <f>ROUND(+Pharmacy!V116,0)</f>
        <v>21531</v>
      </c>
      <c r="I19" s="7">
        <f t="shared" si="1"/>
        <v>29.5</v>
      </c>
      <c r="J19" s="7"/>
      <c r="K19" s="8">
        <f t="shared" si="2"/>
        <v>9.1399999999999995E-2</v>
      </c>
    </row>
    <row r="20" spans="2:11" x14ac:dyDescent="0.2">
      <c r="B20">
        <f>+Pharmacy!A15</f>
        <v>29</v>
      </c>
      <c r="C20" t="str">
        <f>+Pharmacy!B15</f>
        <v>HARBORVIEW MEDICAL CENTER</v>
      </c>
      <c r="D20" s="6">
        <f>ROUND(SUM(Pharmacy!M15:N15),0)</f>
        <v>1277698</v>
      </c>
      <c r="E20" s="6">
        <f>ROUND(+Pharmacy!V15,0)</f>
        <v>43704</v>
      </c>
      <c r="F20" s="7">
        <f t="shared" si="0"/>
        <v>29.24</v>
      </c>
      <c r="G20" s="6">
        <f>ROUND(SUM(Pharmacy!M117:N117),0)</f>
        <v>1184836</v>
      </c>
      <c r="H20" s="6">
        <f>ROUND(+Pharmacy!V117,0)</f>
        <v>42448</v>
      </c>
      <c r="I20" s="7">
        <f t="shared" si="1"/>
        <v>27.91</v>
      </c>
      <c r="J20" s="7"/>
      <c r="K20" s="8">
        <f t="shared" si="2"/>
        <v>-4.5499999999999999E-2</v>
      </c>
    </row>
    <row r="21" spans="2:11" x14ac:dyDescent="0.2">
      <c r="B21">
        <f>+Pharmacy!A16</f>
        <v>32</v>
      </c>
      <c r="C21" t="str">
        <f>+Pharmacy!B16</f>
        <v>ST JOSEPH MEDICAL CENTER</v>
      </c>
      <c r="D21" s="6">
        <f>ROUND(SUM(Pharmacy!M16:N16),0)</f>
        <v>1367779</v>
      </c>
      <c r="E21" s="6">
        <f>ROUND(+Pharmacy!V16,0)</f>
        <v>45992</v>
      </c>
      <c r="F21" s="7">
        <f t="shared" si="0"/>
        <v>29.74</v>
      </c>
      <c r="G21" s="6">
        <f>ROUND(SUM(Pharmacy!M118:N118),0)</f>
        <v>1474121</v>
      </c>
      <c r="H21" s="6">
        <f>ROUND(+Pharmacy!V118,0)</f>
        <v>43782</v>
      </c>
      <c r="I21" s="7">
        <f t="shared" si="1"/>
        <v>33.67</v>
      </c>
      <c r="J21" s="7"/>
      <c r="K21" s="8">
        <f t="shared" si="2"/>
        <v>0.1321</v>
      </c>
    </row>
    <row r="22" spans="2:11" x14ac:dyDescent="0.2">
      <c r="B22">
        <f>+Pharmacy!A17</f>
        <v>35</v>
      </c>
      <c r="C22" t="str">
        <f>+Pharmacy!B17</f>
        <v>ST ELIZABETH HOSPITAL</v>
      </c>
      <c r="D22" s="6">
        <f>ROUND(SUM(Pharmacy!M17:N17),0)</f>
        <v>85707</v>
      </c>
      <c r="E22" s="6">
        <f>ROUND(+Pharmacy!V17,0)</f>
        <v>3807</v>
      </c>
      <c r="F22" s="7">
        <f t="shared" si="0"/>
        <v>22.51</v>
      </c>
      <c r="G22" s="6">
        <f>ROUND(SUM(Pharmacy!M119:N119),0)</f>
        <v>104374</v>
      </c>
      <c r="H22" s="6">
        <f>ROUND(+Pharmacy!V119,0)</f>
        <v>3457</v>
      </c>
      <c r="I22" s="7">
        <f t="shared" si="1"/>
        <v>30.19</v>
      </c>
      <c r="J22" s="7"/>
      <c r="K22" s="8">
        <f t="shared" si="2"/>
        <v>0.3412</v>
      </c>
    </row>
    <row r="23" spans="2:11" x14ac:dyDescent="0.2">
      <c r="B23">
        <f>+Pharmacy!A18</f>
        <v>37</v>
      </c>
      <c r="C23" t="str">
        <f>+Pharmacy!B18</f>
        <v>DEACONESS HOSPITAL</v>
      </c>
      <c r="D23" s="6">
        <f>ROUND(SUM(Pharmacy!M18:N18),0)</f>
        <v>586257</v>
      </c>
      <c r="E23" s="6">
        <f>ROUND(+Pharmacy!V18,0)</f>
        <v>24589</v>
      </c>
      <c r="F23" s="7">
        <f t="shared" si="0"/>
        <v>23.84</v>
      </c>
      <c r="G23" s="6">
        <f>ROUND(SUM(Pharmacy!M120:N120),0)</f>
        <v>600973</v>
      </c>
      <c r="H23" s="6">
        <f>ROUND(+Pharmacy!V120,0)</f>
        <v>23505</v>
      </c>
      <c r="I23" s="7">
        <f t="shared" si="1"/>
        <v>25.57</v>
      </c>
      <c r="J23" s="7"/>
      <c r="K23" s="8">
        <f t="shared" si="2"/>
        <v>7.2599999999999998E-2</v>
      </c>
    </row>
    <row r="24" spans="2:11" x14ac:dyDescent="0.2">
      <c r="B24">
        <f>+Pharmacy!A19</f>
        <v>38</v>
      </c>
      <c r="C24" t="str">
        <f>+Pharmacy!B19</f>
        <v>OLYMPIC MEDICAL CENTER</v>
      </c>
      <c r="D24" s="6">
        <f>ROUND(SUM(Pharmacy!M19:N19),0)</f>
        <v>52824</v>
      </c>
      <c r="E24" s="6">
        <f>ROUND(+Pharmacy!V19,0)</f>
        <v>12477</v>
      </c>
      <c r="F24" s="7">
        <f t="shared" si="0"/>
        <v>4.2300000000000004</v>
      </c>
      <c r="G24" s="6">
        <f>ROUND(SUM(Pharmacy!M121:N121),0)</f>
        <v>55368</v>
      </c>
      <c r="H24" s="6">
        <f>ROUND(+Pharmacy!V121,0)</f>
        <v>12980</v>
      </c>
      <c r="I24" s="7">
        <f t="shared" si="1"/>
        <v>4.2699999999999996</v>
      </c>
      <c r="J24" s="7"/>
      <c r="K24" s="8">
        <f t="shared" si="2"/>
        <v>9.4999999999999998E-3</v>
      </c>
    </row>
    <row r="25" spans="2:11" x14ac:dyDescent="0.2">
      <c r="B25">
        <f>+Pharmacy!A20</f>
        <v>39</v>
      </c>
      <c r="C25" t="str">
        <f>+Pharmacy!B20</f>
        <v>TRIOS HEALTH</v>
      </c>
      <c r="D25" s="6">
        <f>ROUND(SUM(Pharmacy!M20:N20),0)</f>
        <v>126924</v>
      </c>
      <c r="E25" s="6">
        <f>ROUND(+Pharmacy!V20,0)</f>
        <v>13397</v>
      </c>
      <c r="F25" s="7">
        <f t="shared" si="0"/>
        <v>9.4700000000000006</v>
      </c>
      <c r="G25" s="6">
        <f>ROUND(SUM(Pharmacy!M122:N122),0)</f>
        <v>119361</v>
      </c>
      <c r="H25" s="6">
        <f>ROUND(+Pharmacy!V122,0)</f>
        <v>13307</v>
      </c>
      <c r="I25" s="7">
        <f t="shared" si="1"/>
        <v>8.9700000000000006</v>
      </c>
      <c r="J25" s="7"/>
      <c r="K25" s="8">
        <f t="shared" si="2"/>
        <v>-5.28E-2</v>
      </c>
    </row>
    <row r="26" spans="2:11" x14ac:dyDescent="0.2">
      <c r="B26">
        <f>+Pharmacy!A21</f>
        <v>43</v>
      </c>
      <c r="C26" t="str">
        <f>+Pharmacy!B21</f>
        <v>WALLA WALLA GENERAL HOSPITAL</v>
      </c>
      <c r="D26" s="6">
        <f>ROUND(SUM(Pharmacy!M21:N21),0)</f>
        <v>0</v>
      </c>
      <c r="E26" s="6">
        <f>ROUND(+Pharmacy!V21,0)</f>
        <v>0</v>
      </c>
      <c r="F26" s="7" t="str">
        <f t="shared" si="0"/>
        <v/>
      </c>
      <c r="G26" s="6">
        <f>ROUND(SUM(Pharmacy!M123:N123),0)</f>
        <v>0</v>
      </c>
      <c r="H26" s="6">
        <f>ROUND(+Pharmacy!V123,0)</f>
        <v>0</v>
      </c>
      <c r="I26" s="7" t="str">
        <f t="shared" si="1"/>
        <v/>
      </c>
      <c r="J26" s="7"/>
      <c r="K26" s="8" t="str">
        <f t="shared" si="2"/>
        <v/>
      </c>
    </row>
    <row r="27" spans="2:11" x14ac:dyDescent="0.2">
      <c r="B27">
        <f>+Pharmacy!A22</f>
        <v>45</v>
      </c>
      <c r="C27" t="str">
        <f>+Pharmacy!B22</f>
        <v>COLUMBIA BASIN HOSPITAL</v>
      </c>
      <c r="D27" s="6">
        <f>ROUND(SUM(Pharmacy!M22:N22),0)</f>
        <v>1327</v>
      </c>
      <c r="E27" s="6">
        <f>ROUND(+Pharmacy!V22,0)</f>
        <v>1016</v>
      </c>
      <c r="F27" s="7">
        <f t="shared" si="0"/>
        <v>1.31</v>
      </c>
      <c r="G27" s="6">
        <f>ROUND(SUM(Pharmacy!M124:N124),0)</f>
        <v>2678</v>
      </c>
      <c r="H27" s="6">
        <f>ROUND(+Pharmacy!V124,0)</f>
        <v>1075</v>
      </c>
      <c r="I27" s="7">
        <f t="shared" si="1"/>
        <v>2.4900000000000002</v>
      </c>
      <c r="J27" s="7"/>
      <c r="K27" s="8">
        <f t="shared" si="2"/>
        <v>0.90080000000000005</v>
      </c>
    </row>
    <row r="28" spans="2:11" x14ac:dyDescent="0.2">
      <c r="B28">
        <f>+Pharmacy!A23</f>
        <v>46</v>
      </c>
      <c r="C28" t="str">
        <f>+Pharmacy!B23</f>
        <v>PMH MEDICAL CENTER</v>
      </c>
      <c r="D28" s="6">
        <f>ROUND(SUM(Pharmacy!M23:N23),0)</f>
        <v>53383</v>
      </c>
      <c r="E28" s="6">
        <f>ROUND(+Pharmacy!V23,0)</f>
        <v>2055</v>
      </c>
      <c r="F28" s="7">
        <f t="shared" si="0"/>
        <v>25.98</v>
      </c>
      <c r="G28" s="6">
        <f>ROUND(SUM(Pharmacy!M125:N125),0)</f>
        <v>56774</v>
      </c>
      <c r="H28" s="6">
        <f>ROUND(+Pharmacy!V125,0)</f>
        <v>2094</v>
      </c>
      <c r="I28" s="7">
        <f t="shared" si="1"/>
        <v>27.11</v>
      </c>
      <c r="J28" s="7"/>
      <c r="K28" s="8">
        <f t="shared" si="2"/>
        <v>4.3499999999999997E-2</v>
      </c>
    </row>
    <row r="29" spans="2:11" x14ac:dyDescent="0.2">
      <c r="B29">
        <f>+Pharmacy!A24</f>
        <v>50</v>
      </c>
      <c r="C29" t="str">
        <f>+Pharmacy!B24</f>
        <v>PROVIDENCE ST MARY MEDICAL CENTER</v>
      </c>
      <c r="D29" s="6">
        <f>ROUND(SUM(Pharmacy!M24:N24),0)</f>
        <v>85794</v>
      </c>
      <c r="E29" s="6">
        <f>ROUND(+Pharmacy!V24,0)</f>
        <v>23451</v>
      </c>
      <c r="F29" s="7">
        <f t="shared" si="0"/>
        <v>3.66</v>
      </c>
      <c r="G29" s="6">
        <f>ROUND(SUM(Pharmacy!M126:N126),0)</f>
        <v>210354</v>
      </c>
      <c r="H29" s="6">
        <f>ROUND(+Pharmacy!V126,0)</f>
        <v>9836</v>
      </c>
      <c r="I29" s="7">
        <f t="shared" si="1"/>
        <v>21.39</v>
      </c>
      <c r="J29" s="7"/>
      <c r="K29" s="8">
        <f t="shared" si="2"/>
        <v>4.8442999999999996</v>
      </c>
    </row>
    <row r="30" spans="2:11" x14ac:dyDescent="0.2">
      <c r="B30">
        <f>+Pharmacy!A25</f>
        <v>54</v>
      </c>
      <c r="C30" t="str">
        <f>+Pharmacy!B25</f>
        <v>FORKS COMMUNITY HOSPITAL</v>
      </c>
      <c r="D30" s="6">
        <f>ROUND(SUM(Pharmacy!M25:N25),0)</f>
        <v>0</v>
      </c>
      <c r="E30" s="6">
        <f>ROUND(+Pharmacy!V25,0)</f>
        <v>0</v>
      </c>
      <c r="F30" s="7" t="str">
        <f t="shared" si="0"/>
        <v/>
      </c>
      <c r="G30" s="6">
        <f>ROUND(SUM(Pharmacy!M127:N127),0)</f>
        <v>0</v>
      </c>
      <c r="H30" s="6">
        <f>ROUND(+Pharmacy!V127,0)</f>
        <v>0</v>
      </c>
      <c r="I30" s="7" t="str">
        <f t="shared" si="1"/>
        <v/>
      </c>
      <c r="J30" s="7"/>
      <c r="K30" s="8" t="str">
        <f t="shared" si="2"/>
        <v/>
      </c>
    </row>
    <row r="31" spans="2:11" x14ac:dyDescent="0.2">
      <c r="B31">
        <f>+Pharmacy!A26</f>
        <v>56</v>
      </c>
      <c r="C31" t="str">
        <f>+Pharmacy!B26</f>
        <v>WILLAPA HARBOR HOSPITAL</v>
      </c>
      <c r="D31" s="6">
        <f>ROUND(SUM(Pharmacy!M26:N26),0)</f>
        <v>2803</v>
      </c>
      <c r="E31" s="6">
        <f>ROUND(+Pharmacy!V26,0)</f>
        <v>1945</v>
      </c>
      <c r="F31" s="7">
        <f t="shared" si="0"/>
        <v>1.44</v>
      </c>
      <c r="G31" s="6">
        <f>ROUND(SUM(Pharmacy!M128:N128),0)</f>
        <v>20215</v>
      </c>
      <c r="H31" s="6">
        <f>ROUND(+Pharmacy!V128,0)</f>
        <v>1010</v>
      </c>
      <c r="I31" s="7">
        <f t="shared" si="1"/>
        <v>20.010000000000002</v>
      </c>
      <c r="J31" s="7"/>
      <c r="K31" s="8">
        <f t="shared" si="2"/>
        <v>12.895799999999999</v>
      </c>
    </row>
    <row r="32" spans="2:11" x14ac:dyDescent="0.2">
      <c r="B32">
        <f>+Pharmacy!A27</f>
        <v>58</v>
      </c>
      <c r="C32" t="str">
        <f>+Pharmacy!B27</f>
        <v>YAKIMA VALLEY MEMORIAL HOSPITAL</v>
      </c>
      <c r="D32" s="6">
        <f>ROUND(SUM(Pharmacy!M27:N27),0)</f>
        <v>240681</v>
      </c>
      <c r="E32" s="6">
        <f>ROUND(+Pharmacy!V27,0)</f>
        <v>34726</v>
      </c>
      <c r="F32" s="7">
        <f t="shared" si="0"/>
        <v>6.93</v>
      </c>
      <c r="G32" s="6">
        <f>ROUND(SUM(Pharmacy!M129:N129),0)</f>
        <v>245489</v>
      </c>
      <c r="H32" s="6">
        <f>ROUND(+Pharmacy!V129,0)</f>
        <v>33150</v>
      </c>
      <c r="I32" s="7">
        <f t="shared" si="1"/>
        <v>7.41</v>
      </c>
      <c r="J32" s="7"/>
      <c r="K32" s="8">
        <f t="shared" si="2"/>
        <v>6.93E-2</v>
      </c>
    </row>
    <row r="33" spans="2:11" x14ac:dyDescent="0.2">
      <c r="B33">
        <f>+Pharmacy!A28</f>
        <v>63</v>
      </c>
      <c r="C33" t="str">
        <f>+Pharmacy!B28</f>
        <v>GRAYS HARBOR COMMUNITY HOSPITAL</v>
      </c>
      <c r="D33" s="6">
        <f>ROUND(SUM(Pharmacy!M28:N28),0)</f>
        <v>241849</v>
      </c>
      <c r="E33" s="6">
        <f>ROUND(+Pharmacy!V28,0)</f>
        <v>11451</v>
      </c>
      <c r="F33" s="7">
        <f t="shared" si="0"/>
        <v>21.12</v>
      </c>
      <c r="G33" s="6">
        <f>ROUND(SUM(Pharmacy!M130:N130),0)</f>
        <v>231249</v>
      </c>
      <c r="H33" s="6">
        <f>ROUND(+Pharmacy!V130,0)</f>
        <v>10592</v>
      </c>
      <c r="I33" s="7">
        <f t="shared" si="1"/>
        <v>21.83</v>
      </c>
      <c r="J33" s="7"/>
      <c r="K33" s="8">
        <f t="shared" si="2"/>
        <v>3.3599999999999998E-2</v>
      </c>
    </row>
    <row r="34" spans="2:11" x14ac:dyDescent="0.2">
      <c r="B34">
        <f>+Pharmacy!A29</f>
        <v>78</v>
      </c>
      <c r="C34" t="str">
        <f>+Pharmacy!B29</f>
        <v>SAMARITAN HEALTHCARE</v>
      </c>
      <c r="D34" s="6">
        <f>ROUND(SUM(Pharmacy!M29:N29),0)</f>
        <v>45667</v>
      </c>
      <c r="E34" s="6">
        <f>ROUND(+Pharmacy!V29,0)</f>
        <v>5725</v>
      </c>
      <c r="F34" s="7">
        <f t="shared" si="0"/>
        <v>7.98</v>
      </c>
      <c r="G34" s="6">
        <f>ROUND(SUM(Pharmacy!M131:N131),0)</f>
        <v>48376</v>
      </c>
      <c r="H34" s="6">
        <f>ROUND(+Pharmacy!V131,0)</f>
        <v>5653</v>
      </c>
      <c r="I34" s="7">
        <f t="shared" si="1"/>
        <v>8.56</v>
      </c>
      <c r="J34" s="7"/>
      <c r="K34" s="8">
        <f t="shared" si="2"/>
        <v>7.2700000000000001E-2</v>
      </c>
    </row>
    <row r="35" spans="2:11" x14ac:dyDescent="0.2">
      <c r="B35">
        <f>+Pharmacy!A30</f>
        <v>79</v>
      </c>
      <c r="C35" t="str">
        <f>+Pharmacy!B30</f>
        <v>OCEAN BEACH HOSPITAL</v>
      </c>
      <c r="D35" s="6">
        <f>ROUND(SUM(Pharmacy!M30:N30),0)</f>
        <v>0</v>
      </c>
      <c r="E35" s="6">
        <f>ROUND(+Pharmacy!V30,0)</f>
        <v>0</v>
      </c>
      <c r="F35" s="7" t="str">
        <f t="shared" si="0"/>
        <v/>
      </c>
      <c r="G35" s="6">
        <f>ROUND(SUM(Pharmacy!M132:N132),0)</f>
        <v>11204</v>
      </c>
      <c r="H35" s="6">
        <f>ROUND(+Pharmacy!V132,0)</f>
        <v>1211</v>
      </c>
      <c r="I35" s="7">
        <f t="shared" si="1"/>
        <v>9.25</v>
      </c>
      <c r="J35" s="7"/>
      <c r="K35" s="8" t="str">
        <f t="shared" si="2"/>
        <v/>
      </c>
    </row>
    <row r="36" spans="2:11" x14ac:dyDescent="0.2">
      <c r="B36">
        <f>+Pharmacy!A31</f>
        <v>80</v>
      </c>
      <c r="C36" t="str">
        <f>+Pharmacy!B31</f>
        <v>ODESSA MEMORIAL HEALTHCARE CENTER</v>
      </c>
      <c r="D36" s="6">
        <f>ROUND(SUM(Pharmacy!M31:N31),0)</f>
        <v>28097</v>
      </c>
      <c r="E36" s="6">
        <f>ROUND(+Pharmacy!V31,0)</f>
        <v>103</v>
      </c>
      <c r="F36" s="7">
        <f t="shared" si="0"/>
        <v>272.79000000000002</v>
      </c>
      <c r="G36" s="6">
        <f>ROUND(SUM(Pharmacy!M133:N133),0)</f>
        <v>27978</v>
      </c>
      <c r="H36" s="6">
        <f>ROUND(+Pharmacy!V133,0)</f>
        <v>103</v>
      </c>
      <c r="I36" s="7">
        <f t="shared" si="1"/>
        <v>271.63</v>
      </c>
      <c r="J36" s="7"/>
      <c r="K36" s="8">
        <f t="shared" si="2"/>
        <v>-4.3E-3</v>
      </c>
    </row>
    <row r="37" spans="2:11" x14ac:dyDescent="0.2">
      <c r="B37">
        <f>+Pharmacy!A32</f>
        <v>81</v>
      </c>
      <c r="C37" t="str">
        <f>+Pharmacy!B32</f>
        <v>MULTICARE GOOD SAMARITAN</v>
      </c>
      <c r="D37" s="6">
        <f>ROUND(SUM(Pharmacy!M32:N32),0)</f>
        <v>253222</v>
      </c>
      <c r="E37" s="6">
        <f>ROUND(+Pharmacy!V32,0)</f>
        <v>28945</v>
      </c>
      <c r="F37" s="7">
        <f t="shared" si="0"/>
        <v>8.75</v>
      </c>
      <c r="G37" s="6">
        <f>ROUND(SUM(Pharmacy!M134:N134),0)</f>
        <v>552982</v>
      </c>
      <c r="H37" s="6">
        <f>ROUND(+Pharmacy!V134,0)</f>
        <v>30512</v>
      </c>
      <c r="I37" s="7">
        <f t="shared" si="1"/>
        <v>18.12</v>
      </c>
      <c r="J37" s="7"/>
      <c r="K37" s="8">
        <f t="shared" si="2"/>
        <v>1.0709</v>
      </c>
    </row>
    <row r="38" spans="2:11" x14ac:dyDescent="0.2">
      <c r="B38">
        <f>+Pharmacy!A33</f>
        <v>82</v>
      </c>
      <c r="C38" t="str">
        <f>+Pharmacy!B33</f>
        <v>GARFIELD COUNTY MEMORIAL HOSPITAL</v>
      </c>
      <c r="D38" s="6">
        <f>ROUND(SUM(Pharmacy!M33:N33),0)</f>
        <v>603</v>
      </c>
      <c r="E38" s="6">
        <f>ROUND(+Pharmacy!V33,0)</f>
        <v>130</v>
      </c>
      <c r="F38" s="7">
        <f t="shared" si="0"/>
        <v>4.6399999999999997</v>
      </c>
      <c r="G38" s="6">
        <f>ROUND(SUM(Pharmacy!M135:N135),0)</f>
        <v>709</v>
      </c>
      <c r="H38" s="6">
        <f>ROUND(+Pharmacy!V135,0)</f>
        <v>131</v>
      </c>
      <c r="I38" s="7">
        <f t="shared" si="1"/>
        <v>5.41</v>
      </c>
      <c r="J38" s="7"/>
      <c r="K38" s="8">
        <f t="shared" si="2"/>
        <v>0.16589999999999999</v>
      </c>
    </row>
    <row r="39" spans="2:11" x14ac:dyDescent="0.2">
      <c r="B39">
        <f>+Pharmacy!A34</f>
        <v>84</v>
      </c>
      <c r="C39" t="str">
        <f>+Pharmacy!B34</f>
        <v>PROVIDENCE REGIONAL MEDICAL CENTER EVERETT</v>
      </c>
      <c r="D39" s="6">
        <f>ROUND(SUM(Pharmacy!M34:N34),0)</f>
        <v>1134990</v>
      </c>
      <c r="E39" s="6">
        <f>ROUND(+Pharmacy!V34,0)</f>
        <v>75807</v>
      </c>
      <c r="F39" s="7">
        <f t="shared" si="0"/>
        <v>14.97</v>
      </c>
      <c r="G39" s="6">
        <f>ROUND(SUM(Pharmacy!M136:N136),0)</f>
        <v>1244898</v>
      </c>
      <c r="H39" s="6">
        <f>ROUND(+Pharmacy!V136,0)</f>
        <v>49191</v>
      </c>
      <c r="I39" s="7">
        <f t="shared" si="1"/>
        <v>25.31</v>
      </c>
      <c r="J39" s="7"/>
      <c r="K39" s="8">
        <f t="shared" si="2"/>
        <v>0.69069999999999998</v>
      </c>
    </row>
    <row r="40" spans="2:11" x14ac:dyDescent="0.2">
      <c r="B40">
        <f>+Pharmacy!A35</f>
        <v>85</v>
      </c>
      <c r="C40" t="str">
        <f>+Pharmacy!B35</f>
        <v>JEFFERSON HEALTHCARE</v>
      </c>
      <c r="D40" s="6">
        <f>ROUND(SUM(Pharmacy!M35:N35),0)</f>
        <v>178582</v>
      </c>
      <c r="E40" s="6">
        <f>ROUND(+Pharmacy!V35,0)</f>
        <v>4691</v>
      </c>
      <c r="F40" s="7">
        <f t="shared" si="0"/>
        <v>38.07</v>
      </c>
      <c r="G40" s="6">
        <f>ROUND(SUM(Pharmacy!M137:N137),0)</f>
        <v>214249</v>
      </c>
      <c r="H40" s="6">
        <f>ROUND(+Pharmacy!V137,0)</f>
        <v>4845</v>
      </c>
      <c r="I40" s="7">
        <f t="shared" si="1"/>
        <v>44.22</v>
      </c>
      <c r="J40" s="7"/>
      <c r="K40" s="8">
        <f t="shared" si="2"/>
        <v>0.1615</v>
      </c>
    </row>
    <row r="41" spans="2:11" x14ac:dyDescent="0.2">
      <c r="B41">
        <f>+Pharmacy!A36</f>
        <v>96</v>
      </c>
      <c r="C41" t="str">
        <f>+Pharmacy!B36</f>
        <v>SKYLINE HOSPITAL</v>
      </c>
      <c r="D41" s="6">
        <f>ROUND(SUM(Pharmacy!M36:N36),0)</f>
        <v>26920</v>
      </c>
      <c r="E41" s="6">
        <f>ROUND(+Pharmacy!V36,0)</f>
        <v>1282</v>
      </c>
      <c r="F41" s="7">
        <f t="shared" si="0"/>
        <v>21</v>
      </c>
      <c r="G41" s="6">
        <f>ROUND(SUM(Pharmacy!M138:N138),0)</f>
        <v>26422</v>
      </c>
      <c r="H41" s="6">
        <f>ROUND(+Pharmacy!V138,0)</f>
        <v>1213</v>
      </c>
      <c r="I41" s="7">
        <f t="shared" si="1"/>
        <v>21.78</v>
      </c>
      <c r="J41" s="7"/>
      <c r="K41" s="8">
        <f t="shared" si="2"/>
        <v>3.7100000000000001E-2</v>
      </c>
    </row>
    <row r="42" spans="2:11" x14ac:dyDescent="0.2">
      <c r="B42">
        <f>+Pharmacy!A37</f>
        <v>102</v>
      </c>
      <c r="C42" t="str">
        <f>+Pharmacy!B37</f>
        <v>YAKIMA REGIONAL MEDICAL AND CARDIAC CENTER</v>
      </c>
      <c r="D42" s="6">
        <f>ROUND(SUM(Pharmacy!M37:N37),0)</f>
        <v>39650</v>
      </c>
      <c r="E42" s="6">
        <f>ROUND(+Pharmacy!V37,0)</f>
        <v>13611</v>
      </c>
      <c r="F42" s="7">
        <f t="shared" si="0"/>
        <v>2.91</v>
      </c>
      <c r="G42" s="6">
        <f>ROUND(SUM(Pharmacy!M139:N139),0)</f>
        <v>37452</v>
      </c>
      <c r="H42" s="6">
        <f>ROUND(+Pharmacy!V139,0)</f>
        <v>12486</v>
      </c>
      <c r="I42" s="7">
        <f t="shared" si="1"/>
        <v>3</v>
      </c>
      <c r="J42" s="7"/>
      <c r="K42" s="8">
        <f t="shared" si="2"/>
        <v>3.09E-2</v>
      </c>
    </row>
    <row r="43" spans="2:11" x14ac:dyDescent="0.2">
      <c r="B43">
        <f>+Pharmacy!A38</f>
        <v>104</v>
      </c>
      <c r="C43" t="str">
        <f>+Pharmacy!B38</f>
        <v>VALLEY GENERAL HOSPITAL</v>
      </c>
      <c r="D43" s="6">
        <f>ROUND(SUM(Pharmacy!M38:N38),0)</f>
        <v>0</v>
      </c>
      <c r="E43" s="6">
        <f>ROUND(+Pharmacy!V38,0)</f>
        <v>0</v>
      </c>
      <c r="F43" s="7" t="str">
        <f t="shared" si="0"/>
        <v/>
      </c>
      <c r="G43" s="6">
        <f>ROUND(SUM(Pharmacy!M140:N140),0)</f>
        <v>0</v>
      </c>
      <c r="H43" s="6">
        <f>ROUND(+Pharmacy!V140,0)</f>
        <v>0</v>
      </c>
      <c r="I43" s="7" t="str">
        <f t="shared" si="1"/>
        <v/>
      </c>
      <c r="J43" s="7"/>
      <c r="K43" s="8" t="str">
        <f t="shared" si="2"/>
        <v/>
      </c>
    </row>
    <row r="44" spans="2:11" x14ac:dyDescent="0.2">
      <c r="B44">
        <f>+Pharmacy!A39</f>
        <v>106</v>
      </c>
      <c r="C44" t="str">
        <f>+Pharmacy!B39</f>
        <v>CASCADE VALLEY HOSPITAL</v>
      </c>
      <c r="D44" s="6">
        <f>ROUND(SUM(Pharmacy!M39:N39),0)</f>
        <v>64200</v>
      </c>
      <c r="E44" s="6">
        <f>ROUND(+Pharmacy!V39,0)</f>
        <v>4364</v>
      </c>
      <c r="F44" s="7">
        <f t="shared" si="0"/>
        <v>14.71</v>
      </c>
      <c r="G44" s="6">
        <f>ROUND(SUM(Pharmacy!M141:N141),0)</f>
        <v>65516</v>
      </c>
      <c r="H44" s="6">
        <f>ROUND(+Pharmacy!V141,0)</f>
        <v>3957</v>
      </c>
      <c r="I44" s="7">
        <f t="shared" si="1"/>
        <v>16.559999999999999</v>
      </c>
      <c r="J44" s="7"/>
      <c r="K44" s="8">
        <f t="shared" si="2"/>
        <v>0.1258</v>
      </c>
    </row>
    <row r="45" spans="2:11" x14ac:dyDescent="0.2">
      <c r="B45">
        <f>+Pharmacy!A40</f>
        <v>107</v>
      </c>
      <c r="C45" t="str">
        <f>+Pharmacy!B40</f>
        <v>NORTH VALLEY HOSPITAL</v>
      </c>
      <c r="D45" s="6">
        <f>ROUND(SUM(Pharmacy!M40:N40),0)</f>
        <v>47807</v>
      </c>
      <c r="E45" s="6">
        <f>ROUND(+Pharmacy!V40,0)</f>
        <v>2329</v>
      </c>
      <c r="F45" s="7">
        <f t="shared" si="0"/>
        <v>20.53</v>
      </c>
      <c r="G45" s="6">
        <f>ROUND(SUM(Pharmacy!M142:N142),0)</f>
        <v>45359</v>
      </c>
      <c r="H45" s="6">
        <f>ROUND(+Pharmacy!V142,0)</f>
        <v>2549</v>
      </c>
      <c r="I45" s="7">
        <f t="shared" si="1"/>
        <v>17.79</v>
      </c>
      <c r="J45" s="7"/>
      <c r="K45" s="8">
        <f t="shared" si="2"/>
        <v>-0.13350000000000001</v>
      </c>
    </row>
    <row r="46" spans="2:11" x14ac:dyDescent="0.2">
      <c r="B46">
        <f>+Pharmacy!A41</f>
        <v>108</v>
      </c>
      <c r="C46" t="str">
        <f>+Pharmacy!B41</f>
        <v>TRI-STATE MEMORIAL HOSPITAL</v>
      </c>
      <c r="D46" s="6">
        <f>ROUND(SUM(Pharmacy!M41:N41),0)</f>
        <v>66153</v>
      </c>
      <c r="E46" s="6">
        <f>ROUND(+Pharmacy!V41,0)</f>
        <v>5258</v>
      </c>
      <c r="F46" s="7">
        <f t="shared" si="0"/>
        <v>12.58</v>
      </c>
      <c r="G46" s="6">
        <f>ROUND(SUM(Pharmacy!M143:N143),0)</f>
        <v>54799</v>
      </c>
      <c r="H46" s="6">
        <f>ROUND(+Pharmacy!V143,0)</f>
        <v>5633</v>
      </c>
      <c r="I46" s="7">
        <f t="shared" si="1"/>
        <v>9.73</v>
      </c>
      <c r="J46" s="7"/>
      <c r="K46" s="8">
        <f t="shared" si="2"/>
        <v>-0.2266</v>
      </c>
    </row>
    <row r="47" spans="2:11" x14ac:dyDescent="0.2">
      <c r="B47">
        <f>+Pharmacy!A42</f>
        <v>111</v>
      </c>
      <c r="C47" t="str">
        <f>+Pharmacy!B42</f>
        <v>EAST ADAMS RURAL HEALTHCARE</v>
      </c>
      <c r="D47" s="6">
        <f>ROUND(SUM(Pharmacy!M42:N42),0)</f>
        <v>6538</v>
      </c>
      <c r="E47" s="6">
        <f>ROUND(+Pharmacy!V42,0)</f>
        <v>285</v>
      </c>
      <c r="F47" s="7">
        <f t="shared" si="0"/>
        <v>22.94</v>
      </c>
      <c r="G47" s="6">
        <f>ROUND(SUM(Pharmacy!M144:N144),0)</f>
        <v>5185</v>
      </c>
      <c r="H47" s="6">
        <f>ROUND(+Pharmacy!V144,0)</f>
        <v>318</v>
      </c>
      <c r="I47" s="7">
        <f t="shared" si="1"/>
        <v>16.309999999999999</v>
      </c>
      <c r="J47" s="7"/>
      <c r="K47" s="8">
        <f t="shared" si="2"/>
        <v>-0.28899999999999998</v>
      </c>
    </row>
    <row r="48" spans="2:11" x14ac:dyDescent="0.2">
      <c r="B48">
        <f>+Pharmacy!A43</f>
        <v>125</v>
      </c>
      <c r="C48" t="str">
        <f>+Pharmacy!B43</f>
        <v>OTHELLO COMMUNITY HOSPITAL</v>
      </c>
      <c r="D48" s="6">
        <f>ROUND(SUM(Pharmacy!M43:N43),0)</f>
        <v>0</v>
      </c>
      <c r="E48" s="6">
        <f>ROUND(+Pharmacy!V43,0)</f>
        <v>0</v>
      </c>
      <c r="F48" s="7" t="str">
        <f t="shared" si="0"/>
        <v/>
      </c>
      <c r="G48" s="6">
        <f>ROUND(SUM(Pharmacy!M145:N145),0)</f>
        <v>0</v>
      </c>
      <c r="H48" s="6">
        <f>ROUND(+Pharmacy!V145,0)</f>
        <v>0</v>
      </c>
      <c r="I48" s="7" t="str">
        <f t="shared" si="1"/>
        <v/>
      </c>
      <c r="J48" s="7"/>
      <c r="K48" s="8" t="str">
        <f t="shared" si="2"/>
        <v/>
      </c>
    </row>
    <row r="49" spans="2:11" x14ac:dyDescent="0.2">
      <c r="B49">
        <f>+Pharmacy!A44</f>
        <v>126</v>
      </c>
      <c r="C49" t="str">
        <f>+Pharmacy!B44</f>
        <v>HIGHLINE MEDICAL CENTER</v>
      </c>
      <c r="D49" s="6">
        <f>ROUND(SUM(Pharmacy!M44:N44),0)</f>
        <v>178533</v>
      </c>
      <c r="E49" s="6">
        <f>ROUND(+Pharmacy!V44,0)</f>
        <v>17455</v>
      </c>
      <c r="F49" s="7">
        <f t="shared" si="0"/>
        <v>10.23</v>
      </c>
      <c r="G49" s="6">
        <f>ROUND(SUM(Pharmacy!M146:N146),0)</f>
        <v>71864</v>
      </c>
      <c r="H49" s="6">
        <f>ROUND(+Pharmacy!V146,0)</f>
        <v>9121</v>
      </c>
      <c r="I49" s="7">
        <f t="shared" si="1"/>
        <v>7.88</v>
      </c>
      <c r="J49" s="7"/>
      <c r="K49" s="8">
        <f t="shared" si="2"/>
        <v>-0.22969999999999999</v>
      </c>
    </row>
    <row r="50" spans="2:11" x14ac:dyDescent="0.2">
      <c r="B50">
        <f>+Pharmacy!A45</f>
        <v>128</v>
      </c>
      <c r="C50" t="str">
        <f>+Pharmacy!B45</f>
        <v>UNIVERSITY OF WASHINGTON MEDICAL CENTER</v>
      </c>
      <c r="D50" s="6">
        <f>ROUND(SUM(Pharmacy!M45:N45),0)</f>
        <v>1098941</v>
      </c>
      <c r="E50" s="6">
        <f>ROUND(+Pharmacy!V45,0)</f>
        <v>50232</v>
      </c>
      <c r="F50" s="7">
        <f t="shared" si="0"/>
        <v>21.88</v>
      </c>
      <c r="G50" s="6">
        <f>ROUND(SUM(Pharmacy!M147:N147),0)</f>
        <v>1242822</v>
      </c>
      <c r="H50" s="6">
        <f>ROUND(+Pharmacy!V147,0)</f>
        <v>51747</v>
      </c>
      <c r="I50" s="7">
        <f t="shared" si="1"/>
        <v>24.02</v>
      </c>
      <c r="J50" s="7"/>
      <c r="K50" s="8">
        <f t="shared" si="2"/>
        <v>9.7799999999999998E-2</v>
      </c>
    </row>
    <row r="51" spans="2:11" x14ac:dyDescent="0.2">
      <c r="B51">
        <f>+Pharmacy!A46</f>
        <v>129</v>
      </c>
      <c r="C51" t="str">
        <f>+Pharmacy!B46</f>
        <v>QUINCY VALLEY MEDICAL CENTER</v>
      </c>
      <c r="D51" s="6">
        <f>ROUND(SUM(Pharmacy!M46:N46),0)</f>
        <v>39510</v>
      </c>
      <c r="E51" s="6">
        <f>ROUND(+Pharmacy!V46,0)</f>
        <v>391</v>
      </c>
      <c r="F51" s="7">
        <f t="shared" si="0"/>
        <v>101.05</v>
      </c>
      <c r="G51" s="6">
        <f>ROUND(SUM(Pharmacy!M148:N148),0)</f>
        <v>0</v>
      </c>
      <c r="H51" s="6">
        <f>ROUND(+Pharmacy!V148,0)</f>
        <v>0</v>
      </c>
      <c r="I51" s="7" t="str">
        <f t="shared" si="1"/>
        <v/>
      </c>
      <c r="J51" s="7"/>
      <c r="K51" s="8" t="str">
        <f t="shared" si="2"/>
        <v/>
      </c>
    </row>
    <row r="52" spans="2:11" x14ac:dyDescent="0.2">
      <c r="B52">
        <f>+Pharmacy!A47</f>
        <v>130</v>
      </c>
      <c r="C52" t="str">
        <f>+Pharmacy!B47</f>
        <v>UW MEDICINE/NORTHWEST HOSPITAL</v>
      </c>
      <c r="D52" s="6">
        <f>ROUND(SUM(Pharmacy!M47:N47),0)</f>
        <v>750434</v>
      </c>
      <c r="E52" s="6">
        <f>ROUND(+Pharmacy!V47,0)</f>
        <v>22493</v>
      </c>
      <c r="F52" s="7">
        <f t="shared" si="0"/>
        <v>33.36</v>
      </c>
      <c r="G52" s="6">
        <f>ROUND(SUM(Pharmacy!M149:N149),0)</f>
        <v>710190</v>
      </c>
      <c r="H52" s="6">
        <f>ROUND(+Pharmacy!V149,0)</f>
        <v>23935</v>
      </c>
      <c r="I52" s="7">
        <f t="shared" si="1"/>
        <v>29.67</v>
      </c>
      <c r="J52" s="7"/>
      <c r="K52" s="8">
        <f t="shared" si="2"/>
        <v>-0.1106</v>
      </c>
    </row>
    <row r="53" spans="2:11" x14ac:dyDescent="0.2">
      <c r="B53">
        <f>+Pharmacy!A48</f>
        <v>131</v>
      </c>
      <c r="C53" t="str">
        <f>+Pharmacy!B48</f>
        <v>OVERLAKE HOSPITAL MEDICAL CENTER</v>
      </c>
      <c r="D53" s="6">
        <f>ROUND(SUM(Pharmacy!M48:N48),0)</f>
        <v>355040</v>
      </c>
      <c r="E53" s="6">
        <f>ROUND(+Pharmacy!V48,0)</f>
        <v>38887</v>
      </c>
      <c r="F53" s="7">
        <f t="shared" si="0"/>
        <v>9.1300000000000008</v>
      </c>
      <c r="G53" s="6">
        <f>ROUND(SUM(Pharmacy!M150:N150),0)</f>
        <v>349012</v>
      </c>
      <c r="H53" s="6">
        <f>ROUND(+Pharmacy!V150,0)</f>
        <v>36167</v>
      </c>
      <c r="I53" s="7">
        <f t="shared" si="1"/>
        <v>9.65</v>
      </c>
      <c r="J53" s="7"/>
      <c r="K53" s="8">
        <f t="shared" si="2"/>
        <v>5.7000000000000002E-2</v>
      </c>
    </row>
    <row r="54" spans="2:11" x14ac:dyDescent="0.2">
      <c r="B54">
        <f>+Pharmacy!A49</f>
        <v>132</v>
      </c>
      <c r="C54" t="str">
        <f>+Pharmacy!B49</f>
        <v>ST CLARE HOSPITAL</v>
      </c>
      <c r="D54" s="6">
        <f>ROUND(SUM(Pharmacy!M49:N49),0)</f>
        <v>381510</v>
      </c>
      <c r="E54" s="6">
        <f>ROUND(+Pharmacy!V49,0)</f>
        <v>12826</v>
      </c>
      <c r="F54" s="7">
        <f t="shared" si="0"/>
        <v>29.75</v>
      </c>
      <c r="G54" s="6">
        <f>ROUND(SUM(Pharmacy!M151:N151),0)</f>
        <v>370562</v>
      </c>
      <c r="H54" s="6">
        <f>ROUND(+Pharmacy!V151,0)</f>
        <v>11781</v>
      </c>
      <c r="I54" s="7">
        <f t="shared" si="1"/>
        <v>31.45</v>
      </c>
      <c r="J54" s="7"/>
      <c r="K54" s="8">
        <f t="shared" si="2"/>
        <v>5.7099999999999998E-2</v>
      </c>
    </row>
    <row r="55" spans="2:11" x14ac:dyDescent="0.2">
      <c r="B55">
        <f>+Pharmacy!A50</f>
        <v>134</v>
      </c>
      <c r="C55" t="str">
        <f>+Pharmacy!B50</f>
        <v>ISLAND HOSPITAL</v>
      </c>
      <c r="D55" s="6">
        <f>ROUND(SUM(Pharmacy!M50:N50),0)</f>
        <v>23162</v>
      </c>
      <c r="E55" s="6">
        <f>ROUND(+Pharmacy!V50,0)</f>
        <v>9561</v>
      </c>
      <c r="F55" s="7">
        <f t="shared" si="0"/>
        <v>2.42</v>
      </c>
      <c r="G55" s="6">
        <f>ROUND(SUM(Pharmacy!M152:N152),0)</f>
        <v>30498</v>
      </c>
      <c r="H55" s="6">
        <f>ROUND(+Pharmacy!V152,0)</f>
        <v>9429</v>
      </c>
      <c r="I55" s="7">
        <f t="shared" si="1"/>
        <v>3.23</v>
      </c>
      <c r="J55" s="7"/>
      <c r="K55" s="8">
        <f t="shared" si="2"/>
        <v>0.3347</v>
      </c>
    </row>
    <row r="56" spans="2:11" x14ac:dyDescent="0.2">
      <c r="B56">
        <f>+Pharmacy!A51</f>
        <v>137</v>
      </c>
      <c r="C56" t="str">
        <f>+Pharmacy!B51</f>
        <v>LINCOLN HOSPITAL</v>
      </c>
      <c r="D56" s="6">
        <f>ROUND(SUM(Pharmacy!M51:N51),0)</f>
        <v>9807</v>
      </c>
      <c r="E56" s="6">
        <f>ROUND(+Pharmacy!V51,0)</f>
        <v>1220</v>
      </c>
      <c r="F56" s="7">
        <f t="shared" si="0"/>
        <v>8.0399999999999991</v>
      </c>
      <c r="G56" s="6">
        <f>ROUND(SUM(Pharmacy!M153:N153),0)</f>
        <v>7736</v>
      </c>
      <c r="H56" s="6">
        <f>ROUND(+Pharmacy!V153,0)</f>
        <v>1029</v>
      </c>
      <c r="I56" s="7">
        <f t="shared" si="1"/>
        <v>7.52</v>
      </c>
      <c r="J56" s="7"/>
      <c r="K56" s="8">
        <f t="shared" si="2"/>
        <v>-6.4699999999999994E-2</v>
      </c>
    </row>
    <row r="57" spans="2:11" x14ac:dyDescent="0.2">
      <c r="B57">
        <f>+Pharmacy!A52</f>
        <v>138</v>
      </c>
      <c r="C57" t="str">
        <f>+Pharmacy!B52</f>
        <v>SWEDISH EDMONDS</v>
      </c>
      <c r="D57" s="6">
        <f>ROUND(SUM(Pharmacy!M52:N52),0)</f>
        <v>303633</v>
      </c>
      <c r="E57" s="6">
        <f>ROUND(+Pharmacy!V52,0)</f>
        <v>9622</v>
      </c>
      <c r="F57" s="7">
        <f t="shared" si="0"/>
        <v>31.56</v>
      </c>
      <c r="G57" s="6">
        <f>ROUND(SUM(Pharmacy!M154:N154),0)</f>
        <v>297121</v>
      </c>
      <c r="H57" s="6">
        <f>ROUND(+Pharmacy!V154,0)</f>
        <v>17222</v>
      </c>
      <c r="I57" s="7">
        <f t="shared" si="1"/>
        <v>17.25</v>
      </c>
      <c r="J57" s="7"/>
      <c r="K57" s="8">
        <f t="shared" si="2"/>
        <v>-0.45340000000000003</v>
      </c>
    </row>
    <row r="58" spans="2:11" x14ac:dyDescent="0.2">
      <c r="B58">
        <f>+Pharmacy!A53</f>
        <v>139</v>
      </c>
      <c r="C58" t="str">
        <f>+Pharmacy!B53</f>
        <v>PROVIDENCE HOLY FAMILY HOSPITAL</v>
      </c>
      <c r="D58" s="6">
        <f>ROUND(SUM(Pharmacy!M53:N53),0)</f>
        <v>87591</v>
      </c>
      <c r="E58" s="6">
        <f>ROUND(+Pharmacy!V53,0)</f>
        <v>20054</v>
      </c>
      <c r="F58" s="7">
        <f t="shared" si="0"/>
        <v>4.37</v>
      </c>
      <c r="G58" s="6">
        <f>ROUND(SUM(Pharmacy!M155:N155),0)</f>
        <v>78061</v>
      </c>
      <c r="H58" s="6">
        <f>ROUND(+Pharmacy!V155,0)</f>
        <v>18640</v>
      </c>
      <c r="I58" s="7">
        <f t="shared" si="1"/>
        <v>4.1900000000000004</v>
      </c>
      <c r="J58" s="7"/>
      <c r="K58" s="8">
        <f t="shared" si="2"/>
        <v>-4.1200000000000001E-2</v>
      </c>
    </row>
    <row r="59" spans="2:11" x14ac:dyDescent="0.2">
      <c r="B59">
        <f>+Pharmacy!A54</f>
        <v>140</v>
      </c>
      <c r="C59" t="str">
        <f>+Pharmacy!B54</f>
        <v>KITTITAS VALLEY HEALTHCARE</v>
      </c>
      <c r="D59" s="6">
        <f>ROUND(SUM(Pharmacy!M54:N54),0)</f>
        <v>189621</v>
      </c>
      <c r="E59" s="6">
        <f>ROUND(+Pharmacy!V54,0)</f>
        <v>4943</v>
      </c>
      <c r="F59" s="7">
        <f t="shared" si="0"/>
        <v>38.36</v>
      </c>
      <c r="G59" s="6">
        <f>ROUND(SUM(Pharmacy!M156:N156),0)</f>
        <v>238576</v>
      </c>
      <c r="H59" s="6">
        <f>ROUND(+Pharmacy!V156,0)</f>
        <v>5064</v>
      </c>
      <c r="I59" s="7">
        <f t="shared" si="1"/>
        <v>47.11</v>
      </c>
      <c r="J59" s="7"/>
      <c r="K59" s="8">
        <f t="shared" si="2"/>
        <v>0.2281</v>
      </c>
    </row>
    <row r="60" spans="2:11" x14ac:dyDescent="0.2">
      <c r="B60">
        <f>+Pharmacy!A55</f>
        <v>141</v>
      </c>
      <c r="C60" t="str">
        <f>+Pharmacy!B55</f>
        <v>DAYTON GENERAL HOSPITAL</v>
      </c>
      <c r="D60" s="6">
        <f>ROUND(SUM(Pharmacy!M55:N55),0)</f>
        <v>2500</v>
      </c>
      <c r="E60" s="6">
        <f>ROUND(+Pharmacy!V55,0)</f>
        <v>122</v>
      </c>
      <c r="F60" s="7">
        <f t="shared" si="0"/>
        <v>20.49</v>
      </c>
      <c r="G60" s="6">
        <f>ROUND(SUM(Pharmacy!M157:N157),0)</f>
        <v>0</v>
      </c>
      <c r="H60" s="6">
        <f>ROUND(+Pharmacy!V157,0)</f>
        <v>0</v>
      </c>
      <c r="I60" s="7" t="str">
        <f t="shared" si="1"/>
        <v/>
      </c>
      <c r="J60" s="7"/>
      <c r="K60" s="8" t="str">
        <f t="shared" si="2"/>
        <v/>
      </c>
    </row>
    <row r="61" spans="2:11" x14ac:dyDescent="0.2">
      <c r="B61">
        <f>+Pharmacy!A56</f>
        <v>142</v>
      </c>
      <c r="C61" t="str">
        <f>+Pharmacy!B56</f>
        <v>HARRISON MEDICAL CENTER</v>
      </c>
      <c r="D61" s="6">
        <f>ROUND(SUM(Pharmacy!M56:N56),0)</f>
        <v>165957</v>
      </c>
      <c r="E61" s="6">
        <f>ROUND(+Pharmacy!V56,0)</f>
        <v>28256</v>
      </c>
      <c r="F61" s="7">
        <f t="shared" si="0"/>
        <v>5.87</v>
      </c>
      <c r="G61" s="6">
        <f>ROUND(SUM(Pharmacy!M158:N158),0)</f>
        <v>169773</v>
      </c>
      <c r="H61" s="6">
        <f>ROUND(+Pharmacy!V158,0)</f>
        <v>27923</v>
      </c>
      <c r="I61" s="7">
        <f t="shared" si="1"/>
        <v>6.08</v>
      </c>
      <c r="J61" s="7"/>
      <c r="K61" s="8">
        <f t="shared" si="2"/>
        <v>3.5799999999999998E-2</v>
      </c>
    </row>
    <row r="62" spans="2:11" x14ac:dyDescent="0.2">
      <c r="B62">
        <f>+Pharmacy!A57</f>
        <v>145</v>
      </c>
      <c r="C62" t="str">
        <f>+Pharmacy!B57</f>
        <v>PEACEHEALTH ST JOSEPH HOSPITAL</v>
      </c>
      <c r="D62" s="6">
        <f>ROUND(SUM(Pharmacy!M57:N57),0)</f>
        <v>778622</v>
      </c>
      <c r="E62" s="6">
        <f>ROUND(+Pharmacy!V57,0)</f>
        <v>33112</v>
      </c>
      <c r="F62" s="7">
        <f t="shared" si="0"/>
        <v>23.51</v>
      </c>
      <c r="G62" s="6">
        <f>ROUND(SUM(Pharmacy!M159:N159),0)</f>
        <v>768001</v>
      </c>
      <c r="H62" s="6">
        <f>ROUND(+Pharmacy!V159,0)</f>
        <v>32561</v>
      </c>
      <c r="I62" s="7">
        <f t="shared" si="1"/>
        <v>23.59</v>
      </c>
      <c r="J62" s="7"/>
      <c r="K62" s="8">
        <f t="shared" si="2"/>
        <v>3.3999999999999998E-3</v>
      </c>
    </row>
    <row r="63" spans="2:11" x14ac:dyDescent="0.2">
      <c r="B63">
        <f>+Pharmacy!A58</f>
        <v>147</v>
      </c>
      <c r="C63" t="str">
        <f>+Pharmacy!B58</f>
        <v>MID VALLEY HOSPITAL</v>
      </c>
      <c r="D63" s="6">
        <f>ROUND(SUM(Pharmacy!M58:N58),0)</f>
        <v>10811</v>
      </c>
      <c r="E63" s="6">
        <f>ROUND(+Pharmacy!V58,0)</f>
        <v>2585</v>
      </c>
      <c r="F63" s="7">
        <f t="shared" si="0"/>
        <v>4.18</v>
      </c>
      <c r="G63" s="6">
        <f>ROUND(SUM(Pharmacy!M160:N160),0)</f>
        <v>8931</v>
      </c>
      <c r="H63" s="6">
        <f>ROUND(+Pharmacy!V160,0)</f>
        <v>2557</v>
      </c>
      <c r="I63" s="7">
        <f t="shared" si="1"/>
        <v>3.49</v>
      </c>
      <c r="J63" s="7"/>
      <c r="K63" s="8">
        <f t="shared" si="2"/>
        <v>-0.1651</v>
      </c>
    </row>
    <row r="64" spans="2:11" x14ac:dyDescent="0.2">
      <c r="B64">
        <f>+Pharmacy!A59</f>
        <v>148</v>
      </c>
      <c r="C64" t="str">
        <f>+Pharmacy!B59</f>
        <v>KINDRED HOSPITAL SEATTLE - NORTHGATE</v>
      </c>
      <c r="D64" s="6">
        <f>ROUND(SUM(Pharmacy!M59:N59),0)</f>
        <v>63672</v>
      </c>
      <c r="E64" s="6">
        <f>ROUND(+Pharmacy!V59,0)</f>
        <v>1133</v>
      </c>
      <c r="F64" s="7">
        <f t="shared" si="0"/>
        <v>56.2</v>
      </c>
      <c r="G64" s="6">
        <f>ROUND(SUM(Pharmacy!M161:N161),0)</f>
        <v>63215</v>
      </c>
      <c r="H64" s="6">
        <f>ROUND(+Pharmacy!V161,0)</f>
        <v>898</v>
      </c>
      <c r="I64" s="7">
        <f t="shared" si="1"/>
        <v>70.400000000000006</v>
      </c>
      <c r="J64" s="7"/>
      <c r="K64" s="8">
        <f t="shared" si="2"/>
        <v>0.25269999999999998</v>
      </c>
    </row>
    <row r="65" spans="2:11" x14ac:dyDescent="0.2">
      <c r="B65">
        <f>+Pharmacy!A60</f>
        <v>150</v>
      </c>
      <c r="C65" t="str">
        <f>+Pharmacy!B60</f>
        <v>COULEE MEDICAL CENTER</v>
      </c>
      <c r="D65" s="6">
        <f>ROUND(SUM(Pharmacy!M60:N60),0)</f>
        <v>51949</v>
      </c>
      <c r="E65" s="6">
        <f>ROUND(+Pharmacy!V60,0)</f>
        <v>1419</v>
      </c>
      <c r="F65" s="7">
        <f t="shared" si="0"/>
        <v>36.61</v>
      </c>
      <c r="G65" s="6">
        <f>ROUND(SUM(Pharmacy!M162:N162),0)</f>
        <v>47086</v>
      </c>
      <c r="H65" s="6">
        <f>ROUND(+Pharmacy!V162,0)</f>
        <v>1288</v>
      </c>
      <c r="I65" s="7">
        <f t="shared" si="1"/>
        <v>36.56</v>
      </c>
      <c r="J65" s="7"/>
      <c r="K65" s="8">
        <f t="shared" si="2"/>
        <v>-1.4E-3</v>
      </c>
    </row>
    <row r="66" spans="2:11" x14ac:dyDescent="0.2">
      <c r="B66">
        <f>+Pharmacy!A61</f>
        <v>152</v>
      </c>
      <c r="C66" t="str">
        <f>+Pharmacy!B61</f>
        <v>MASON GENERAL HOSPITAL</v>
      </c>
      <c r="D66" s="6">
        <f>ROUND(SUM(Pharmacy!M61:N61),0)</f>
        <v>116762</v>
      </c>
      <c r="E66" s="6">
        <f>ROUND(+Pharmacy!V61,0)</f>
        <v>4217</v>
      </c>
      <c r="F66" s="7">
        <f t="shared" si="0"/>
        <v>27.69</v>
      </c>
      <c r="G66" s="6">
        <f>ROUND(SUM(Pharmacy!M163:N163),0)</f>
        <v>136958</v>
      </c>
      <c r="H66" s="6">
        <f>ROUND(+Pharmacy!V163,0)</f>
        <v>4287</v>
      </c>
      <c r="I66" s="7">
        <f t="shared" si="1"/>
        <v>31.95</v>
      </c>
      <c r="J66" s="7"/>
      <c r="K66" s="8">
        <f t="shared" si="2"/>
        <v>0.15379999999999999</v>
      </c>
    </row>
    <row r="67" spans="2:11" x14ac:dyDescent="0.2">
      <c r="B67">
        <f>+Pharmacy!A62</f>
        <v>153</v>
      </c>
      <c r="C67" t="str">
        <f>+Pharmacy!B62</f>
        <v>WHITMAN HOSPITAL AND MEDICAL CENTER</v>
      </c>
      <c r="D67" s="6">
        <f>ROUND(SUM(Pharmacy!M62:N62),0)</f>
        <v>9857</v>
      </c>
      <c r="E67" s="6">
        <f>ROUND(+Pharmacy!V62,0)</f>
        <v>1426</v>
      </c>
      <c r="F67" s="7">
        <f t="shared" si="0"/>
        <v>6.91</v>
      </c>
      <c r="G67" s="6">
        <f>ROUND(SUM(Pharmacy!M164:N164),0)</f>
        <v>9676</v>
      </c>
      <c r="H67" s="6">
        <f>ROUND(+Pharmacy!V164,0)</f>
        <v>1377</v>
      </c>
      <c r="I67" s="7">
        <f t="shared" si="1"/>
        <v>7.03</v>
      </c>
      <c r="J67" s="7"/>
      <c r="K67" s="8">
        <f t="shared" si="2"/>
        <v>1.7399999999999999E-2</v>
      </c>
    </row>
    <row r="68" spans="2:11" x14ac:dyDescent="0.2">
      <c r="B68">
        <f>+Pharmacy!A63</f>
        <v>155</v>
      </c>
      <c r="C68" t="str">
        <f>+Pharmacy!B63</f>
        <v>UW MEDICINE/VALLEY MEDICAL CENTER</v>
      </c>
      <c r="D68" s="6">
        <f>ROUND(SUM(Pharmacy!M63:N63),0)</f>
        <v>352376</v>
      </c>
      <c r="E68" s="6">
        <f>ROUND(+Pharmacy!V63,0)</f>
        <v>17416</v>
      </c>
      <c r="F68" s="7">
        <f t="shared" si="0"/>
        <v>20.23</v>
      </c>
      <c r="G68" s="6">
        <f>ROUND(SUM(Pharmacy!M165:N165),0)</f>
        <v>719414</v>
      </c>
      <c r="H68" s="6">
        <f>ROUND(+Pharmacy!V165,0)</f>
        <v>37373</v>
      </c>
      <c r="I68" s="7">
        <f t="shared" si="1"/>
        <v>19.25</v>
      </c>
      <c r="J68" s="7"/>
      <c r="K68" s="8">
        <f t="shared" si="2"/>
        <v>-4.8399999999999999E-2</v>
      </c>
    </row>
    <row r="69" spans="2:11" x14ac:dyDescent="0.2">
      <c r="B69">
        <f>+Pharmacy!A64</f>
        <v>156</v>
      </c>
      <c r="C69" t="str">
        <f>+Pharmacy!B64</f>
        <v>WHIDBEY GENERAL HOSPITAL</v>
      </c>
      <c r="D69" s="6">
        <f>ROUND(SUM(Pharmacy!M64:N64),0)</f>
        <v>26571</v>
      </c>
      <c r="E69" s="6">
        <f>ROUND(+Pharmacy!V64,0)</f>
        <v>8294</v>
      </c>
      <c r="F69" s="7">
        <f t="shared" si="0"/>
        <v>3.2</v>
      </c>
      <c r="G69" s="6">
        <f>ROUND(SUM(Pharmacy!M166:N166),0)</f>
        <v>0</v>
      </c>
      <c r="H69" s="6">
        <f>ROUND(+Pharmacy!V166,0)</f>
        <v>0</v>
      </c>
      <c r="I69" s="7" t="str">
        <f t="shared" si="1"/>
        <v/>
      </c>
      <c r="J69" s="7"/>
      <c r="K69" s="8" t="str">
        <f t="shared" si="2"/>
        <v/>
      </c>
    </row>
    <row r="70" spans="2:11" x14ac:dyDescent="0.2">
      <c r="B70">
        <f>+Pharmacy!A65</f>
        <v>157</v>
      </c>
      <c r="C70" t="str">
        <f>+Pharmacy!B65</f>
        <v>ST LUKES REHABILIATION INSTITUTE</v>
      </c>
      <c r="D70" s="6">
        <f>ROUND(SUM(Pharmacy!M65:N65),0)</f>
        <v>25472</v>
      </c>
      <c r="E70" s="6">
        <f>ROUND(+Pharmacy!V65,0)</f>
        <v>2559</v>
      </c>
      <c r="F70" s="7">
        <f t="shared" si="0"/>
        <v>9.9499999999999993</v>
      </c>
      <c r="G70" s="6">
        <f>ROUND(SUM(Pharmacy!M167:N167),0)</f>
        <v>27023</v>
      </c>
      <c r="H70" s="6">
        <f>ROUND(+Pharmacy!V167,0)</f>
        <v>2467</v>
      </c>
      <c r="I70" s="7">
        <f t="shared" si="1"/>
        <v>10.95</v>
      </c>
      <c r="J70" s="7"/>
      <c r="K70" s="8">
        <f t="shared" si="2"/>
        <v>0.10050000000000001</v>
      </c>
    </row>
    <row r="71" spans="2:11" x14ac:dyDescent="0.2">
      <c r="B71">
        <f>+Pharmacy!A66</f>
        <v>158</v>
      </c>
      <c r="C71" t="str">
        <f>+Pharmacy!B66</f>
        <v>CASCADE MEDICAL CENTER</v>
      </c>
      <c r="D71" s="6">
        <f>ROUND(SUM(Pharmacy!M66:N66),0)</f>
        <v>18512</v>
      </c>
      <c r="E71" s="6">
        <f>ROUND(+Pharmacy!V66,0)</f>
        <v>472</v>
      </c>
      <c r="F71" s="7">
        <f t="shared" si="0"/>
        <v>39.22</v>
      </c>
      <c r="G71" s="6">
        <f>ROUND(SUM(Pharmacy!M168:N168),0)</f>
        <v>18489</v>
      </c>
      <c r="H71" s="6">
        <f>ROUND(+Pharmacy!V168,0)</f>
        <v>573</v>
      </c>
      <c r="I71" s="7">
        <f t="shared" si="1"/>
        <v>32.270000000000003</v>
      </c>
      <c r="J71" s="7"/>
      <c r="K71" s="8">
        <f t="shared" si="2"/>
        <v>-0.1772</v>
      </c>
    </row>
    <row r="72" spans="2:11" x14ac:dyDescent="0.2">
      <c r="B72">
        <f>+Pharmacy!A67</f>
        <v>159</v>
      </c>
      <c r="C72" t="str">
        <f>+Pharmacy!B67</f>
        <v>PROVIDENCE ST PETER HOSPITAL</v>
      </c>
      <c r="D72" s="6">
        <f>ROUND(SUM(Pharmacy!M67:N67),0)</f>
        <v>257438</v>
      </c>
      <c r="E72" s="6">
        <f>ROUND(+Pharmacy!V67,0)</f>
        <v>36893</v>
      </c>
      <c r="F72" s="7">
        <f t="shared" si="0"/>
        <v>6.98</v>
      </c>
      <c r="G72" s="6">
        <f>ROUND(SUM(Pharmacy!M169:N169),0)</f>
        <v>243417</v>
      </c>
      <c r="H72" s="6">
        <f>ROUND(+Pharmacy!V169,0)</f>
        <v>33274</v>
      </c>
      <c r="I72" s="7">
        <f t="shared" si="1"/>
        <v>7.32</v>
      </c>
      <c r="J72" s="7"/>
      <c r="K72" s="8">
        <f t="shared" si="2"/>
        <v>4.87E-2</v>
      </c>
    </row>
    <row r="73" spans="2:11" x14ac:dyDescent="0.2">
      <c r="B73">
        <f>+Pharmacy!A68</f>
        <v>161</v>
      </c>
      <c r="C73" t="str">
        <f>+Pharmacy!B68</f>
        <v>KADLEC REGIONAL MEDICAL CENTER</v>
      </c>
      <c r="D73" s="6">
        <f>ROUND(SUM(Pharmacy!M68:N68),0)</f>
        <v>704121</v>
      </c>
      <c r="E73" s="6">
        <f>ROUND(+Pharmacy!V68,0)</f>
        <v>31196</v>
      </c>
      <c r="F73" s="7">
        <f t="shared" si="0"/>
        <v>22.57</v>
      </c>
      <c r="G73" s="6">
        <f>ROUND(SUM(Pharmacy!M170:N170),0)</f>
        <v>606583</v>
      </c>
      <c r="H73" s="6">
        <f>ROUND(+Pharmacy!V170,0)</f>
        <v>35689</v>
      </c>
      <c r="I73" s="7">
        <f t="shared" si="1"/>
        <v>17</v>
      </c>
      <c r="J73" s="7"/>
      <c r="K73" s="8">
        <f t="shared" si="2"/>
        <v>-0.24679999999999999</v>
      </c>
    </row>
    <row r="74" spans="2:11" x14ac:dyDescent="0.2">
      <c r="B74">
        <f>+Pharmacy!A69</f>
        <v>162</v>
      </c>
      <c r="C74" t="str">
        <f>+Pharmacy!B69</f>
        <v>PROVIDENCE SACRED HEART MEDICAL CENTER</v>
      </c>
      <c r="D74" s="6">
        <f>ROUND(SUM(Pharmacy!M69:N69),0)</f>
        <v>1355272</v>
      </c>
      <c r="E74" s="6">
        <f>ROUND(+Pharmacy!V69,0)</f>
        <v>63456</v>
      </c>
      <c r="F74" s="7">
        <f t="shared" si="0"/>
        <v>21.36</v>
      </c>
      <c r="G74" s="6">
        <f>ROUND(SUM(Pharmacy!M171:N171),0)</f>
        <v>1428945</v>
      </c>
      <c r="H74" s="6">
        <f>ROUND(+Pharmacy!V171,0)</f>
        <v>61703</v>
      </c>
      <c r="I74" s="7">
        <f t="shared" si="1"/>
        <v>23.16</v>
      </c>
      <c r="J74" s="7"/>
      <c r="K74" s="8">
        <f t="shared" si="2"/>
        <v>8.43E-2</v>
      </c>
    </row>
    <row r="75" spans="2:11" x14ac:dyDescent="0.2">
      <c r="B75">
        <f>+Pharmacy!A70</f>
        <v>164</v>
      </c>
      <c r="C75" t="str">
        <f>+Pharmacy!B70</f>
        <v>EVERGREENHEALTH MEDICAL CENTER</v>
      </c>
      <c r="D75" s="6">
        <f>ROUND(SUM(Pharmacy!M70:N70),0)</f>
        <v>223738</v>
      </c>
      <c r="E75" s="6">
        <f>ROUND(+Pharmacy!V70,0)</f>
        <v>32912</v>
      </c>
      <c r="F75" s="7">
        <f t="shared" ref="F75:F107" si="3">IF(D75=0,"",IF(E75=0,"",ROUND(D75/E75,2)))</f>
        <v>6.8</v>
      </c>
      <c r="G75" s="6">
        <f>ROUND(SUM(Pharmacy!M172:N172),0)</f>
        <v>237417</v>
      </c>
      <c r="H75" s="6">
        <f>ROUND(+Pharmacy!V172,0)</f>
        <v>33213</v>
      </c>
      <c r="I75" s="7">
        <f t="shared" ref="I75:I107" si="4">IF(G75=0,"",IF(H75=0,"",ROUND(G75/H75,2)))</f>
        <v>7.15</v>
      </c>
      <c r="J75" s="7"/>
      <c r="K75" s="8">
        <f t="shared" ref="K75:K107" si="5">IF(D75=0,"",IF(E75=0,"",IF(G75=0,"",IF(H75=0,"",ROUND(I75/F75-1,4)))))</f>
        <v>5.1499999999999997E-2</v>
      </c>
    </row>
    <row r="76" spans="2:11" x14ac:dyDescent="0.2">
      <c r="B76">
        <f>+Pharmacy!A71</f>
        <v>165</v>
      </c>
      <c r="C76" t="str">
        <f>+Pharmacy!B71</f>
        <v>LAKE CHELAN COMMUNITY HOSPITAL</v>
      </c>
      <c r="D76" s="6">
        <f>ROUND(SUM(Pharmacy!M71:N71),0)</f>
        <v>30117</v>
      </c>
      <c r="E76" s="6">
        <f>ROUND(+Pharmacy!V71,0)</f>
        <v>1504</v>
      </c>
      <c r="F76" s="7">
        <f t="shared" si="3"/>
        <v>20.02</v>
      </c>
      <c r="G76" s="6">
        <f>ROUND(SUM(Pharmacy!M173:N173),0)</f>
        <v>13775</v>
      </c>
      <c r="H76" s="6">
        <f>ROUND(+Pharmacy!V173,0)</f>
        <v>1122</v>
      </c>
      <c r="I76" s="7">
        <f t="shared" si="4"/>
        <v>12.28</v>
      </c>
      <c r="J76" s="7"/>
      <c r="K76" s="8">
        <f t="shared" si="5"/>
        <v>-0.3866</v>
      </c>
    </row>
    <row r="77" spans="2:11" x14ac:dyDescent="0.2">
      <c r="B77">
        <f>+Pharmacy!A72</f>
        <v>167</v>
      </c>
      <c r="C77" t="str">
        <f>+Pharmacy!B72</f>
        <v>FERRY COUNTY MEMORIAL HOSPITAL</v>
      </c>
      <c r="D77" s="6">
        <f>ROUND(SUM(Pharmacy!M72:N72),0)</f>
        <v>0</v>
      </c>
      <c r="E77" s="6">
        <f>ROUND(+Pharmacy!V72,0)</f>
        <v>0</v>
      </c>
      <c r="F77" s="7" t="str">
        <f t="shared" si="3"/>
        <v/>
      </c>
      <c r="G77" s="6">
        <f>ROUND(SUM(Pharmacy!M174:N174),0)</f>
        <v>0</v>
      </c>
      <c r="H77" s="6">
        <f>ROUND(+Pharmacy!V174,0)</f>
        <v>0</v>
      </c>
      <c r="I77" s="7" t="str">
        <f t="shared" si="4"/>
        <v/>
      </c>
      <c r="J77" s="7"/>
      <c r="K77" s="8" t="str">
        <f t="shared" si="5"/>
        <v/>
      </c>
    </row>
    <row r="78" spans="2:11" x14ac:dyDescent="0.2">
      <c r="B78">
        <f>+Pharmacy!A73</f>
        <v>168</v>
      </c>
      <c r="C78" t="str">
        <f>+Pharmacy!B73</f>
        <v>CENTRAL WASHINGTON HOSPITAL</v>
      </c>
      <c r="D78" s="6">
        <f>ROUND(SUM(Pharmacy!M73:N73),0)</f>
        <v>307991</v>
      </c>
      <c r="E78" s="6">
        <f>ROUND(+Pharmacy!V73,0)</f>
        <v>19877</v>
      </c>
      <c r="F78" s="7">
        <f t="shared" si="3"/>
        <v>15.49</v>
      </c>
      <c r="G78" s="6">
        <f>ROUND(SUM(Pharmacy!M175:N175),0)</f>
        <v>283211</v>
      </c>
      <c r="H78" s="6">
        <f>ROUND(+Pharmacy!V175,0)</f>
        <v>20242</v>
      </c>
      <c r="I78" s="7">
        <f t="shared" si="4"/>
        <v>13.99</v>
      </c>
      <c r="J78" s="7"/>
      <c r="K78" s="8">
        <f t="shared" si="5"/>
        <v>-9.6799999999999997E-2</v>
      </c>
    </row>
    <row r="79" spans="2:11" x14ac:dyDescent="0.2">
      <c r="B79">
        <f>+Pharmacy!A74</f>
        <v>170</v>
      </c>
      <c r="C79" t="str">
        <f>+Pharmacy!B74</f>
        <v>PEACEHEALTH SOUTHWEST MEDICAL CENTER</v>
      </c>
      <c r="D79" s="6">
        <f>ROUND(SUM(Pharmacy!M74:N74),0)</f>
        <v>1418853</v>
      </c>
      <c r="E79" s="6">
        <f>ROUND(+Pharmacy!V74,0)</f>
        <v>50767</v>
      </c>
      <c r="F79" s="7">
        <f t="shared" si="3"/>
        <v>27.95</v>
      </c>
      <c r="G79" s="6">
        <f>ROUND(SUM(Pharmacy!M176:N176),0)</f>
        <v>1595436</v>
      </c>
      <c r="H79" s="6">
        <f>ROUND(+Pharmacy!V176,0)</f>
        <v>48533</v>
      </c>
      <c r="I79" s="7">
        <f t="shared" si="4"/>
        <v>32.869999999999997</v>
      </c>
      <c r="J79" s="7"/>
      <c r="K79" s="8">
        <f t="shared" si="5"/>
        <v>0.17599999999999999</v>
      </c>
    </row>
    <row r="80" spans="2:11" x14ac:dyDescent="0.2">
      <c r="B80">
        <f>+Pharmacy!A75</f>
        <v>172</v>
      </c>
      <c r="C80" t="str">
        <f>+Pharmacy!B75</f>
        <v>PULLMAN REGIONAL HOSPITAL</v>
      </c>
      <c r="D80" s="6">
        <f>ROUND(SUM(Pharmacy!M75:N75),0)</f>
        <v>88113</v>
      </c>
      <c r="E80" s="6">
        <f>ROUND(+Pharmacy!V75,0)</f>
        <v>3623</v>
      </c>
      <c r="F80" s="7">
        <f t="shared" si="3"/>
        <v>24.32</v>
      </c>
      <c r="G80" s="6">
        <f>ROUND(SUM(Pharmacy!M177:N177),0)</f>
        <v>89569</v>
      </c>
      <c r="H80" s="6">
        <f>ROUND(+Pharmacy!V177,0)</f>
        <v>3914</v>
      </c>
      <c r="I80" s="7">
        <f t="shared" si="4"/>
        <v>22.88</v>
      </c>
      <c r="J80" s="7"/>
      <c r="K80" s="8">
        <f t="shared" si="5"/>
        <v>-5.9200000000000003E-2</v>
      </c>
    </row>
    <row r="81" spans="2:11" x14ac:dyDescent="0.2">
      <c r="B81">
        <f>+Pharmacy!A76</f>
        <v>173</v>
      </c>
      <c r="C81" t="str">
        <f>+Pharmacy!B76</f>
        <v>MORTON GENERAL HOSPITAL</v>
      </c>
      <c r="D81" s="6">
        <f>ROUND(SUM(Pharmacy!M76:N76),0)</f>
        <v>66403</v>
      </c>
      <c r="E81" s="6">
        <f>ROUND(+Pharmacy!V76,0)</f>
        <v>1101</v>
      </c>
      <c r="F81" s="7">
        <f t="shared" si="3"/>
        <v>60.31</v>
      </c>
      <c r="G81" s="6">
        <f>ROUND(SUM(Pharmacy!M178:N178),0)</f>
        <v>95792</v>
      </c>
      <c r="H81" s="6">
        <f>ROUND(+Pharmacy!V178,0)</f>
        <v>1070</v>
      </c>
      <c r="I81" s="7">
        <f t="shared" si="4"/>
        <v>89.53</v>
      </c>
      <c r="J81" s="7"/>
      <c r="K81" s="8">
        <f t="shared" si="5"/>
        <v>0.48449999999999999</v>
      </c>
    </row>
    <row r="82" spans="2:11" x14ac:dyDescent="0.2">
      <c r="B82">
        <f>+Pharmacy!A77</f>
        <v>175</v>
      </c>
      <c r="C82" t="str">
        <f>+Pharmacy!B77</f>
        <v>MARY BRIDGE CHILDRENS HEALTH CENTER</v>
      </c>
      <c r="D82" s="6">
        <f>ROUND(SUM(Pharmacy!M77:N77),0)</f>
        <v>33756</v>
      </c>
      <c r="E82" s="6">
        <f>ROUND(+Pharmacy!V77,0)</f>
        <v>9620</v>
      </c>
      <c r="F82" s="7">
        <f t="shared" si="3"/>
        <v>3.51</v>
      </c>
      <c r="G82" s="6">
        <f>ROUND(SUM(Pharmacy!M179:N179),0)</f>
        <v>37865</v>
      </c>
      <c r="H82" s="6">
        <f>ROUND(+Pharmacy!V179,0)</f>
        <v>10786</v>
      </c>
      <c r="I82" s="7">
        <f t="shared" si="4"/>
        <v>3.51</v>
      </c>
      <c r="J82" s="7"/>
      <c r="K82" s="8">
        <f t="shared" si="5"/>
        <v>0</v>
      </c>
    </row>
    <row r="83" spans="2:11" x14ac:dyDescent="0.2">
      <c r="B83">
        <f>+Pharmacy!A78</f>
        <v>176</v>
      </c>
      <c r="C83" t="str">
        <f>+Pharmacy!B78</f>
        <v>TACOMA GENERAL/ALLENMORE HOSPITAL</v>
      </c>
      <c r="D83" s="6">
        <f>ROUND(SUM(Pharmacy!M78:N78),0)</f>
        <v>1214439</v>
      </c>
      <c r="E83" s="6">
        <f>ROUND(+Pharmacy!V78,0)</f>
        <v>48651</v>
      </c>
      <c r="F83" s="7">
        <f t="shared" si="3"/>
        <v>24.96</v>
      </c>
      <c r="G83" s="6">
        <f>ROUND(SUM(Pharmacy!M180:N180),0)</f>
        <v>833971</v>
      </c>
      <c r="H83" s="6">
        <f>ROUND(+Pharmacy!V180,0)</f>
        <v>41823</v>
      </c>
      <c r="I83" s="7">
        <f t="shared" si="4"/>
        <v>19.940000000000001</v>
      </c>
      <c r="J83" s="7"/>
      <c r="K83" s="8">
        <f t="shared" si="5"/>
        <v>-0.2011</v>
      </c>
    </row>
    <row r="84" spans="2:11" x14ac:dyDescent="0.2">
      <c r="B84">
        <f>+Pharmacy!A79</f>
        <v>180</v>
      </c>
      <c r="C84" t="str">
        <f>+Pharmacy!B79</f>
        <v>VALLEY HOSPITAL</v>
      </c>
      <c r="D84" s="6">
        <f>ROUND(SUM(Pharmacy!M79:N79),0)</f>
        <v>190941</v>
      </c>
      <c r="E84" s="6">
        <f>ROUND(+Pharmacy!V79,0)</f>
        <v>10946</v>
      </c>
      <c r="F84" s="7">
        <f t="shared" si="3"/>
        <v>17.440000000000001</v>
      </c>
      <c r="G84" s="6">
        <f>ROUND(SUM(Pharmacy!M181:N181),0)</f>
        <v>195799</v>
      </c>
      <c r="H84" s="6">
        <f>ROUND(+Pharmacy!V181,0)</f>
        <v>11479</v>
      </c>
      <c r="I84" s="7">
        <f t="shared" si="4"/>
        <v>17.059999999999999</v>
      </c>
      <c r="J84" s="7"/>
      <c r="K84" s="8">
        <f t="shared" si="5"/>
        <v>-2.18E-2</v>
      </c>
    </row>
    <row r="85" spans="2:11" x14ac:dyDescent="0.2">
      <c r="B85">
        <f>+Pharmacy!A80</f>
        <v>183</v>
      </c>
      <c r="C85" t="str">
        <f>+Pharmacy!B80</f>
        <v>MULTICARE AUBURN MEDICAL CENTER</v>
      </c>
      <c r="D85" s="6">
        <f>ROUND(SUM(Pharmacy!M80:N80),0)</f>
        <v>297060</v>
      </c>
      <c r="E85" s="6">
        <f>ROUND(+Pharmacy!V80,0)</f>
        <v>11784</v>
      </c>
      <c r="F85" s="7">
        <f t="shared" si="3"/>
        <v>25.21</v>
      </c>
      <c r="G85" s="6">
        <f>ROUND(SUM(Pharmacy!M182:N182),0)</f>
        <v>24533</v>
      </c>
      <c r="H85" s="6">
        <f>ROUND(+Pharmacy!V182,0)</f>
        <v>10417</v>
      </c>
      <c r="I85" s="7">
        <f t="shared" si="4"/>
        <v>2.36</v>
      </c>
      <c r="J85" s="7"/>
      <c r="K85" s="8">
        <f t="shared" si="5"/>
        <v>-0.90639999999999998</v>
      </c>
    </row>
    <row r="86" spans="2:11" x14ac:dyDescent="0.2">
      <c r="B86">
        <f>+Pharmacy!A81</f>
        <v>186</v>
      </c>
      <c r="C86" t="str">
        <f>+Pharmacy!B81</f>
        <v>SUMMIT PACIFIC MEDICAL CENTER</v>
      </c>
      <c r="D86" s="6">
        <f>ROUND(SUM(Pharmacy!M81:N81),0)</f>
        <v>261</v>
      </c>
      <c r="E86" s="6">
        <f>ROUND(+Pharmacy!V81,0)</f>
        <v>1238</v>
      </c>
      <c r="F86" s="7">
        <f t="shared" si="3"/>
        <v>0.21</v>
      </c>
      <c r="G86" s="6">
        <f>ROUND(SUM(Pharmacy!M183:N183),0)</f>
        <v>10809</v>
      </c>
      <c r="H86" s="6">
        <f>ROUND(+Pharmacy!V183,0)</f>
        <v>1042</v>
      </c>
      <c r="I86" s="7">
        <f t="shared" si="4"/>
        <v>10.37</v>
      </c>
      <c r="J86" s="7"/>
      <c r="K86" s="8">
        <f t="shared" si="5"/>
        <v>48.381</v>
      </c>
    </row>
    <row r="87" spans="2:11" x14ac:dyDescent="0.2">
      <c r="B87">
        <f>+Pharmacy!A82</f>
        <v>191</v>
      </c>
      <c r="C87" t="str">
        <f>+Pharmacy!B82</f>
        <v>PROVIDENCE CENTRALIA HOSPITAL</v>
      </c>
      <c r="D87" s="6">
        <f>ROUND(SUM(Pharmacy!M82:N82),0)</f>
        <v>69798</v>
      </c>
      <c r="E87" s="6">
        <f>ROUND(+Pharmacy!V82,0)</f>
        <v>12024</v>
      </c>
      <c r="F87" s="7">
        <f t="shared" si="3"/>
        <v>5.8</v>
      </c>
      <c r="G87" s="6">
        <f>ROUND(SUM(Pharmacy!M184:N184),0)</f>
        <v>46863</v>
      </c>
      <c r="H87" s="6">
        <f>ROUND(+Pharmacy!V184,0)</f>
        <v>12339</v>
      </c>
      <c r="I87" s="7">
        <f t="shared" si="4"/>
        <v>3.8</v>
      </c>
      <c r="J87" s="7"/>
      <c r="K87" s="8">
        <f t="shared" si="5"/>
        <v>-0.3448</v>
      </c>
    </row>
    <row r="88" spans="2:11" x14ac:dyDescent="0.2">
      <c r="B88">
        <f>+Pharmacy!A83</f>
        <v>193</v>
      </c>
      <c r="C88" t="str">
        <f>+Pharmacy!B83</f>
        <v>PROVIDENCE MOUNT CARMEL HOSPITAL</v>
      </c>
      <c r="D88" s="6">
        <f>ROUND(SUM(Pharmacy!M83:N83),0)</f>
        <v>124434</v>
      </c>
      <c r="E88" s="6">
        <f>ROUND(+Pharmacy!V83,0)</f>
        <v>3409</v>
      </c>
      <c r="F88" s="7">
        <f t="shared" si="3"/>
        <v>36.5</v>
      </c>
      <c r="G88" s="6">
        <f>ROUND(SUM(Pharmacy!M185:N185),0)</f>
        <v>137741</v>
      </c>
      <c r="H88" s="6">
        <f>ROUND(+Pharmacy!V185,0)</f>
        <v>3543</v>
      </c>
      <c r="I88" s="7">
        <f t="shared" si="4"/>
        <v>38.880000000000003</v>
      </c>
      <c r="J88" s="7"/>
      <c r="K88" s="8">
        <f t="shared" si="5"/>
        <v>6.5199999999999994E-2</v>
      </c>
    </row>
    <row r="89" spans="2:11" x14ac:dyDescent="0.2">
      <c r="B89">
        <f>+Pharmacy!A84</f>
        <v>194</v>
      </c>
      <c r="C89" t="str">
        <f>+Pharmacy!B84</f>
        <v>PROVIDENCE ST JOSEPHS HOSPITAL</v>
      </c>
      <c r="D89" s="6">
        <f>ROUND(SUM(Pharmacy!M84:N84),0)</f>
        <v>59190</v>
      </c>
      <c r="E89" s="6">
        <f>ROUND(+Pharmacy!V84,0)</f>
        <v>1183</v>
      </c>
      <c r="F89" s="7">
        <f t="shared" si="3"/>
        <v>50.03</v>
      </c>
      <c r="G89" s="6">
        <f>ROUND(SUM(Pharmacy!M186:N186),0)</f>
        <v>75191</v>
      </c>
      <c r="H89" s="6">
        <f>ROUND(+Pharmacy!V186,0)</f>
        <v>1316</v>
      </c>
      <c r="I89" s="7">
        <f t="shared" si="4"/>
        <v>57.14</v>
      </c>
      <c r="J89" s="7"/>
      <c r="K89" s="8">
        <f t="shared" si="5"/>
        <v>0.1421</v>
      </c>
    </row>
    <row r="90" spans="2:11" x14ac:dyDescent="0.2">
      <c r="B90">
        <f>+Pharmacy!A85</f>
        <v>195</v>
      </c>
      <c r="C90" t="str">
        <f>+Pharmacy!B85</f>
        <v>SNOQUALMIE VALLEY HOSPITAL</v>
      </c>
      <c r="D90" s="6">
        <f>ROUND(SUM(Pharmacy!M85:N85),0)</f>
        <v>41069</v>
      </c>
      <c r="E90" s="6">
        <f>ROUND(+Pharmacy!V85,0)</f>
        <v>2523</v>
      </c>
      <c r="F90" s="7">
        <f t="shared" si="3"/>
        <v>16.28</v>
      </c>
      <c r="G90" s="6">
        <f>ROUND(SUM(Pharmacy!M187:N187),0)</f>
        <v>46063</v>
      </c>
      <c r="H90" s="6">
        <f>ROUND(+Pharmacy!V187,0)</f>
        <v>1874</v>
      </c>
      <c r="I90" s="7">
        <f t="shared" si="4"/>
        <v>24.58</v>
      </c>
      <c r="J90" s="7"/>
      <c r="K90" s="8">
        <f t="shared" si="5"/>
        <v>0.50980000000000003</v>
      </c>
    </row>
    <row r="91" spans="2:11" x14ac:dyDescent="0.2">
      <c r="B91">
        <f>+Pharmacy!A86</f>
        <v>197</v>
      </c>
      <c r="C91" t="str">
        <f>+Pharmacy!B86</f>
        <v>CAPITAL MEDICAL CENTER</v>
      </c>
      <c r="D91" s="6">
        <f>ROUND(SUM(Pharmacy!M86:N86),0)</f>
        <v>126162</v>
      </c>
      <c r="E91" s="6">
        <f>ROUND(+Pharmacy!V86,0)</f>
        <v>10176</v>
      </c>
      <c r="F91" s="7">
        <f t="shared" si="3"/>
        <v>12.4</v>
      </c>
      <c r="G91" s="6">
        <f>ROUND(SUM(Pharmacy!M188:N188),0)</f>
        <v>178775</v>
      </c>
      <c r="H91" s="6">
        <f>ROUND(+Pharmacy!V188,0)</f>
        <v>10620</v>
      </c>
      <c r="I91" s="7">
        <f t="shared" si="4"/>
        <v>16.829999999999998</v>
      </c>
      <c r="J91" s="7"/>
      <c r="K91" s="8">
        <f t="shared" si="5"/>
        <v>0.35730000000000001</v>
      </c>
    </row>
    <row r="92" spans="2:11" x14ac:dyDescent="0.2">
      <c r="B92">
        <f>+Pharmacy!A87</f>
        <v>198</v>
      </c>
      <c r="C92" t="str">
        <f>+Pharmacy!B87</f>
        <v>SUNNYSIDE COMMUNITY HOSPITAL</v>
      </c>
      <c r="D92" s="6">
        <f>ROUND(SUM(Pharmacy!M87:N87),0)</f>
        <v>58083</v>
      </c>
      <c r="E92" s="6">
        <f>ROUND(+Pharmacy!V87,0)</f>
        <v>3877</v>
      </c>
      <c r="F92" s="7">
        <f t="shared" si="3"/>
        <v>14.98</v>
      </c>
      <c r="G92" s="6">
        <f>ROUND(SUM(Pharmacy!M189:N189),0)</f>
        <v>0</v>
      </c>
      <c r="H92" s="6">
        <f>ROUND(+Pharmacy!V189,0)</f>
        <v>0</v>
      </c>
      <c r="I92" s="7" t="str">
        <f t="shared" si="4"/>
        <v/>
      </c>
      <c r="J92" s="7"/>
      <c r="K92" s="8" t="str">
        <f t="shared" si="5"/>
        <v/>
      </c>
    </row>
    <row r="93" spans="2:11" x14ac:dyDescent="0.2">
      <c r="B93">
        <f>+Pharmacy!A88</f>
        <v>199</v>
      </c>
      <c r="C93" t="str">
        <f>+Pharmacy!B88</f>
        <v>TOPPENISH COMMUNITY HOSPITAL</v>
      </c>
      <c r="D93" s="6">
        <f>ROUND(SUM(Pharmacy!M88:N88),0)</f>
        <v>18291</v>
      </c>
      <c r="E93" s="6">
        <f>ROUND(+Pharmacy!V88,0)</f>
        <v>2956</v>
      </c>
      <c r="F93" s="7">
        <f t="shared" si="3"/>
        <v>6.19</v>
      </c>
      <c r="G93" s="6">
        <f>ROUND(SUM(Pharmacy!M190:N190),0)</f>
        <v>15112</v>
      </c>
      <c r="H93" s="6">
        <f>ROUND(+Pharmacy!V190,0)</f>
        <v>2554</v>
      </c>
      <c r="I93" s="7">
        <f t="shared" si="4"/>
        <v>5.92</v>
      </c>
      <c r="J93" s="7"/>
      <c r="K93" s="8">
        <f t="shared" si="5"/>
        <v>-4.36E-2</v>
      </c>
    </row>
    <row r="94" spans="2:11" x14ac:dyDescent="0.2">
      <c r="B94">
        <f>+Pharmacy!A89</f>
        <v>201</v>
      </c>
      <c r="C94" t="str">
        <f>+Pharmacy!B89</f>
        <v>ST FRANCIS COMMUNITY HOSPITAL</v>
      </c>
      <c r="D94" s="6">
        <f>ROUND(SUM(Pharmacy!M89:N89),0)</f>
        <v>527152</v>
      </c>
      <c r="E94" s="6">
        <f>ROUND(+Pharmacy!V89,0)</f>
        <v>16708</v>
      </c>
      <c r="F94" s="7">
        <f t="shared" si="3"/>
        <v>31.55</v>
      </c>
      <c r="G94" s="6">
        <f>ROUND(SUM(Pharmacy!M191:N191),0)</f>
        <v>500497</v>
      </c>
      <c r="H94" s="6">
        <f>ROUND(+Pharmacy!V191,0)</f>
        <v>15975</v>
      </c>
      <c r="I94" s="7">
        <f t="shared" si="4"/>
        <v>31.33</v>
      </c>
      <c r="J94" s="7"/>
      <c r="K94" s="8">
        <f t="shared" si="5"/>
        <v>-7.0000000000000001E-3</v>
      </c>
    </row>
    <row r="95" spans="2:11" x14ac:dyDescent="0.2">
      <c r="B95">
        <f>+Pharmacy!A90</f>
        <v>202</v>
      </c>
      <c r="C95" t="str">
        <f>+Pharmacy!B90</f>
        <v>REGIONAL HOSPITAL</v>
      </c>
      <c r="D95" s="6">
        <f>ROUND(SUM(Pharmacy!M90:N90),0)</f>
        <v>2821</v>
      </c>
      <c r="E95" s="6">
        <f>ROUND(+Pharmacy!V90,0)</f>
        <v>694</v>
      </c>
      <c r="F95" s="7">
        <f t="shared" si="3"/>
        <v>4.0599999999999996</v>
      </c>
      <c r="G95" s="6">
        <f>ROUND(SUM(Pharmacy!M192:N192),0)</f>
        <v>2865</v>
      </c>
      <c r="H95" s="6">
        <f>ROUND(+Pharmacy!V192,0)</f>
        <v>707</v>
      </c>
      <c r="I95" s="7">
        <f t="shared" si="4"/>
        <v>4.05</v>
      </c>
      <c r="J95" s="7"/>
      <c r="K95" s="8">
        <f t="shared" si="5"/>
        <v>-2.5000000000000001E-3</v>
      </c>
    </row>
    <row r="96" spans="2:11" x14ac:dyDescent="0.2">
      <c r="B96">
        <f>+Pharmacy!A91</f>
        <v>204</v>
      </c>
      <c r="C96" t="str">
        <f>+Pharmacy!B91</f>
        <v>SEATTLE CANCER CARE ALLIANCE</v>
      </c>
      <c r="D96" s="6">
        <f>ROUND(SUM(Pharmacy!M91:N91),0)</f>
        <v>277486</v>
      </c>
      <c r="E96" s="6">
        <f>ROUND(+Pharmacy!V91,0)</f>
        <v>14038</v>
      </c>
      <c r="F96" s="7">
        <f t="shared" si="3"/>
        <v>19.77</v>
      </c>
      <c r="G96" s="6">
        <f>ROUND(SUM(Pharmacy!M193:N193),0)</f>
        <v>268132</v>
      </c>
      <c r="H96" s="6">
        <f>ROUND(+Pharmacy!V193,0)</f>
        <v>13817</v>
      </c>
      <c r="I96" s="7">
        <f t="shared" si="4"/>
        <v>19.41</v>
      </c>
      <c r="J96" s="7"/>
      <c r="K96" s="8">
        <f t="shared" si="5"/>
        <v>-1.8200000000000001E-2</v>
      </c>
    </row>
    <row r="97" spans="2:11" x14ac:dyDescent="0.2">
      <c r="B97">
        <f>+Pharmacy!A92</f>
        <v>205</v>
      </c>
      <c r="C97" t="str">
        <f>+Pharmacy!B92</f>
        <v>WENATCHEE VALLEY HOSPITAL</v>
      </c>
      <c r="D97" s="6">
        <f>ROUND(SUM(Pharmacy!M92:N92),0)</f>
        <v>0</v>
      </c>
      <c r="E97" s="6">
        <f>ROUND(+Pharmacy!V92,0)</f>
        <v>0</v>
      </c>
      <c r="F97" s="7" t="str">
        <f t="shared" si="3"/>
        <v/>
      </c>
      <c r="G97" s="6">
        <f>ROUND(SUM(Pharmacy!M194:N194),0)</f>
        <v>33980</v>
      </c>
      <c r="H97" s="6">
        <f>ROUND(+Pharmacy!V194,0)</f>
        <v>12549</v>
      </c>
      <c r="I97" s="7">
        <f t="shared" si="4"/>
        <v>2.71</v>
      </c>
      <c r="J97" s="7"/>
      <c r="K97" s="8" t="str">
        <f t="shared" si="5"/>
        <v/>
      </c>
    </row>
    <row r="98" spans="2:11" x14ac:dyDescent="0.2">
      <c r="B98">
        <f>+Pharmacy!A93</f>
        <v>206</v>
      </c>
      <c r="C98" t="str">
        <f>+Pharmacy!B93</f>
        <v>PEACEHEALTH UNITED GENERAL MEDICAL CENTER</v>
      </c>
      <c r="D98" s="6">
        <f>ROUND(SUM(Pharmacy!M93:N93),0)</f>
        <v>45039</v>
      </c>
      <c r="E98" s="6">
        <f>ROUND(+Pharmacy!V93,0)</f>
        <v>3520</v>
      </c>
      <c r="F98" s="7">
        <f t="shared" si="3"/>
        <v>12.8</v>
      </c>
      <c r="G98" s="6">
        <f>ROUND(SUM(Pharmacy!M195:N195),0)</f>
        <v>34242</v>
      </c>
      <c r="H98" s="6">
        <f>ROUND(+Pharmacy!V195,0)</f>
        <v>3615</v>
      </c>
      <c r="I98" s="7">
        <f t="shared" si="4"/>
        <v>9.4700000000000006</v>
      </c>
      <c r="J98" s="7"/>
      <c r="K98" s="8">
        <f t="shared" si="5"/>
        <v>-0.26019999999999999</v>
      </c>
    </row>
    <row r="99" spans="2:11" x14ac:dyDescent="0.2">
      <c r="B99">
        <f>+Pharmacy!A94</f>
        <v>207</v>
      </c>
      <c r="C99" t="str">
        <f>+Pharmacy!B94</f>
        <v>SKAGIT VALLEY HOSPITAL</v>
      </c>
      <c r="D99" s="6">
        <f>ROUND(SUM(Pharmacy!M94:N94),0)</f>
        <v>529102</v>
      </c>
      <c r="E99" s="6">
        <f>ROUND(+Pharmacy!V94,0)</f>
        <v>21062</v>
      </c>
      <c r="F99" s="7">
        <f t="shared" si="3"/>
        <v>25.12</v>
      </c>
      <c r="G99" s="6">
        <f>ROUND(SUM(Pharmacy!M196:N196),0)</f>
        <v>620105</v>
      </c>
      <c r="H99" s="6">
        <f>ROUND(+Pharmacy!V196,0)</f>
        <v>20806</v>
      </c>
      <c r="I99" s="7">
        <f t="shared" si="4"/>
        <v>29.8</v>
      </c>
      <c r="J99" s="7"/>
      <c r="K99" s="8">
        <f t="shared" si="5"/>
        <v>0.18629999999999999</v>
      </c>
    </row>
    <row r="100" spans="2:11" x14ac:dyDescent="0.2">
      <c r="B100">
        <f>+Pharmacy!A95</f>
        <v>208</v>
      </c>
      <c r="C100" t="str">
        <f>+Pharmacy!B95</f>
        <v>LEGACY SALMON CREEK HOSPITAL</v>
      </c>
      <c r="D100" s="6">
        <f>ROUND(SUM(Pharmacy!M95:N95),0)</f>
        <v>700503</v>
      </c>
      <c r="E100" s="6">
        <f>ROUND(+Pharmacy!V95,0)</f>
        <v>18153</v>
      </c>
      <c r="F100" s="7">
        <f t="shared" si="3"/>
        <v>38.590000000000003</v>
      </c>
      <c r="G100" s="6">
        <f>ROUND(SUM(Pharmacy!M197:N197),0)</f>
        <v>557721</v>
      </c>
      <c r="H100" s="6">
        <f>ROUND(+Pharmacy!V197,0)</f>
        <v>18334</v>
      </c>
      <c r="I100" s="7">
        <f t="shared" si="4"/>
        <v>30.42</v>
      </c>
      <c r="J100" s="7"/>
      <c r="K100" s="8">
        <f t="shared" si="5"/>
        <v>-0.2117</v>
      </c>
    </row>
    <row r="101" spans="2:11" x14ac:dyDescent="0.2">
      <c r="B101">
        <f>+Pharmacy!A96</f>
        <v>209</v>
      </c>
      <c r="C101" t="str">
        <f>+Pharmacy!B96</f>
        <v>ST ANTHONY HOSPITAL</v>
      </c>
      <c r="D101" s="6">
        <f>ROUND(SUM(Pharmacy!M96:N96),0)</f>
        <v>412172</v>
      </c>
      <c r="E101" s="6">
        <f>ROUND(+Pharmacy!V96,0)</f>
        <v>9478</v>
      </c>
      <c r="F101" s="7">
        <f t="shared" si="3"/>
        <v>43.49</v>
      </c>
      <c r="G101" s="6">
        <f>ROUND(SUM(Pharmacy!M198:N198),0)</f>
        <v>479540</v>
      </c>
      <c r="H101" s="6">
        <f>ROUND(+Pharmacy!V198,0)</f>
        <v>9231</v>
      </c>
      <c r="I101" s="7">
        <f t="shared" si="4"/>
        <v>51.95</v>
      </c>
      <c r="J101" s="7"/>
      <c r="K101" s="8">
        <f t="shared" si="5"/>
        <v>0.19450000000000001</v>
      </c>
    </row>
    <row r="102" spans="2:11" x14ac:dyDescent="0.2">
      <c r="B102">
        <f>+Pharmacy!A97</f>
        <v>210</v>
      </c>
      <c r="C102" t="str">
        <f>+Pharmacy!B97</f>
        <v>SWEDISH MEDICAL CENTER - ISSAQUAH CAMPUS</v>
      </c>
      <c r="D102" s="6">
        <f>ROUND(SUM(Pharmacy!M97:N97),0)</f>
        <v>410815</v>
      </c>
      <c r="E102" s="6">
        <f>ROUND(+Pharmacy!V97,0)</f>
        <v>10561</v>
      </c>
      <c r="F102" s="7">
        <f t="shared" si="3"/>
        <v>38.9</v>
      </c>
      <c r="G102" s="6">
        <f>ROUND(SUM(Pharmacy!M199:N199),0)</f>
        <v>456827</v>
      </c>
      <c r="H102" s="6">
        <f>ROUND(+Pharmacy!V199,0)</f>
        <v>12277</v>
      </c>
      <c r="I102" s="7">
        <f t="shared" si="4"/>
        <v>37.21</v>
      </c>
      <c r="J102" s="7"/>
      <c r="K102" s="8">
        <f t="shared" si="5"/>
        <v>-4.3400000000000001E-2</v>
      </c>
    </row>
    <row r="103" spans="2:11" x14ac:dyDescent="0.2">
      <c r="B103">
        <f>+Pharmacy!A98</f>
        <v>211</v>
      </c>
      <c r="C103" t="str">
        <f>+Pharmacy!B98</f>
        <v>PEACEHEALTH PEACE ISLAND MEDICAL CENTER</v>
      </c>
      <c r="D103" s="6">
        <f>ROUND(SUM(Pharmacy!M98:N98),0)</f>
        <v>0</v>
      </c>
      <c r="E103" s="6">
        <f>ROUND(+Pharmacy!V98,0)</f>
        <v>0</v>
      </c>
      <c r="F103" s="7" t="str">
        <f t="shared" si="3"/>
        <v/>
      </c>
      <c r="G103" s="6">
        <f>ROUND(SUM(Pharmacy!M200:N200),0)</f>
        <v>10055</v>
      </c>
      <c r="H103" s="6">
        <f>ROUND(+Pharmacy!V200,0)</f>
        <v>433</v>
      </c>
      <c r="I103" s="7">
        <f t="shared" si="4"/>
        <v>23.22</v>
      </c>
      <c r="J103" s="7"/>
      <c r="K103" s="8" t="str">
        <f t="shared" si="5"/>
        <v/>
      </c>
    </row>
    <row r="104" spans="2:11" x14ac:dyDescent="0.2">
      <c r="B104">
        <f>+Pharmacy!A99</f>
        <v>904</v>
      </c>
      <c r="C104" t="str">
        <f>+Pharmacy!B99</f>
        <v>BHC FAIRFAX HOSPITAL</v>
      </c>
      <c r="D104" s="6">
        <f>ROUND(SUM(Pharmacy!M99:N99),0)</f>
        <v>45520</v>
      </c>
      <c r="E104" s="6">
        <f>ROUND(+Pharmacy!V99,0)</f>
        <v>2399</v>
      </c>
      <c r="F104" s="7">
        <f t="shared" si="3"/>
        <v>18.97</v>
      </c>
      <c r="G104" s="6">
        <f>ROUND(SUM(Pharmacy!M201:N201),0)</f>
        <v>49172</v>
      </c>
      <c r="H104" s="6">
        <f>ROUND(+Pharmacy!V201,0)</f>
        <v>2354</v>
      </c>
      <c r="I104" s="7">
        <f t="shared" si="4"/>
        <v>20.89</v>
      </c>
      <c r="J104" s="7"/>
      <c r="K104" s="8">
        <f t="shared" si="5"/>
        <v>0.1012</v>
      </c>
    </row>
    <row r="105" spans="2:11" x14ac:dyDescent="0.2">
      <c r="B105">
        <f>+Pharmacy!A100</f>
        <v>915</v>
      </c>
      <c r="C105" t="str">
        <f>+Pharmacy!B100</f>
        <v>LOURDES COUNSELING CENTER</v>
      </c>
      <c r="D105" s="6">
        <f>ROUND(SUM(Pharmacy!M100:N100),0)</f>
        <v>0</v>
      </c>
      <c r="E105" s="6">
        <f>ROUND(+Pharmacy!V100,0)</f>
        <v>846</v>
      </c>
      <c r="F105" s="7" t="str">
        <f t="shared" si="3"/>
        <v/>
      </c>
      <c r="G105" s="6">
        <f>ROUND(SUM(Pharmacy!M202:N202),0)</f>
        <v>0</v>
      </c>
      <c r="H105" s="6">
        <f>ROUND(+Pharmacy!V202,0)</f>
        <v>744</v>
      </c>
      <c r="I105" s="7" t="str">
        <f t="shared" si="4"/>
        <v/>
      </c>
      <c r="J105" s="7"/>
      <c r="K105" s="8" t="str">
        <f t="shared" si="5"/>
        <v/>
      </c>
    </row>
    <row r="106" spans="2:11" x14ac:dyDescent="0.2">
      <c r="B106">
        <f>+Pharmacy!A101</f>
        <v>919</v>
      </c>
      <c r="C106" t="str">
        <f>+Pharmacy!B101</f>
        <v>NAVOS</v>
      </c>
      <c r="D106" s="6">
        <f>ROUND(SUM(Pharmacy!M101:N101),0)</f>
        <v>74095</v>
      </c>
      <c r="E106" s="6">
        <f>ROUND(+Pharmacy!V101,0)</f>
        <v>962</v>
      </c>
      <c r="F106" s="7">
        <f t="shared" si="3"/>
        <v>77.02</v>
      </c>
      <c r="G106" s="6">
        <f>ROUND(SUM(Pharmacy!M203:N203),0)</f>
        <v>39003</v>
      </c>
      <c r="H106" s="6">
        <f>ROUND(+Pharmacy!V203,0)</f>
        <v>1090</v>
      </c>
      <c r="I106" s="7">
        <f t="shared" si="4"/>
        <v>35.78</v>
      </c>
      <c r="J106" s="7"/>
      <c r="K106" s="8">
        <f t="shared" si="5"/>
        <v>-0.53539999999999999</v>
      </c>
    </row>
    <row r="107" spans="2:11" x14ac:dyDescent="0.2">
      <c r="B107">
        <f>+Pharmacy!A102</f>
        <v>921</v>
      </c>
      <c r="C107" t="str">
        <f>+Pharmacy!B102</f>
        <v>Cascade Behavioral Health</v>
      </c>
      <c r="D107" s="6">
        <f>ROUND(SUM(Pharmacy!M102:N102),0)</f>
        <v>0</v>
      </c>
      <c r="E107" s="6">
        <f>ROUND(+Pharmacy!V102,0)</f>
        <v>0</v>
      </c>
      <c r="F107" s="7" t="str">
        <f t="shared" si="3"/>
        <v/>
      </c>
      <c r="G107" s="6">
        <f>ROUND(SUM(Pharmacy!M204:N204),0)</f>
        <v>0</v>
      </c>
      <c r="H107" s="6">
        <f>ROUND(+Pharmacy!V204,0)</f>
        <v>93</v>
      </c>
      <c r="I107" s="7" t="str">
        <f t="shared" si="4"/>
        <v/>
      </c>
      <c r="J107" s="7"/>
      <c r="K107" s="8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7"/>
  <sheetViews>
    <sheetView zoomScale="75" workbookViewId="0">
      <selection activeCell="A10" sqref="A10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0.88671875" bestFit="1" customWidth="1"/>
    <col min="5" max="6" width="6.88671875" bestFit="1" customWidth="1"/>
    <col min="7" max="7" width="10.88671875" bestFit="1" customWidth="1"/>
    <col min="8" max="9" width="6.88671875" bestFit="1" customWidth="1"/>
    <col min="10" max="10" width="2.6640625" customWidth="1"/>
    <col min="11" max="11" width="10" bestFit="1" customWidth="1"/>
  </cols>
  <sheetData>
    <row r="1" spans="1:11" x14ac:dyDescent="0.2">
      <c r="A1" s="3" t="s">
        <v>30</v>
      </c>
      <c r="B1" s="4"/>
      <c r="C1" s="4"/>
      <c r="D1" s="4"/>
      <c r="E1" s="4"/>
      <c r="F1" s="4"/>
      <c r="G1" s="4"/>
      <c r="H1" s="4"/>
      <c r="I1" s="4"/>
      <c r="J1" s="4"/>
    </row>
    <row r="2" spans="1:11" x14ac:dyDescent="0.2">
      <c r="A2" s="4"/>
      <c r="B2" s="4"/>
      <c r="C2" s="4"/>
      <c r="D2" s="4"/>
      <c r="E2" s="4"/>
      <c r="F2" s="3"/>
      <c r="G2" s="4"/>
      <c r="H2" s="4"/>
      <c r="I2" s="4"/>
      <c r="J2" s="4"/>
      <c r="K2" s="2" t="s">
        <v>42</v>
      </c>
    </row>
    <row r="3" spans="1:11" x14ac:dyDescent="0.2">
      <c r="A3" s="4"/>
      <c r="B3" s="4"/>
      <c r="C3" s="4"/>
      <c r="D3" s="4"/>
      <c r="E3" s="4"/>
      <c r="F3" s="3"/>
      <c r="G3" s="4"/>
      <c r="H3" s="4"/>
      <c r="I3" s="4"/>
      <c r="J3" s="4"/>
      <c r="K3">
        <v>296</v>
      </c>
    </row>
    <row r="4" spans="1:11" x14ac:dyDescent="0.2">
      <c r="A4" s="3" t="s">
        <v>43</v>
      </c>
      <c r="B4" s="4"/>
      <c r="C4" s="4"/>
      <c r="D4" s="5"/>
      <c r="E4" s="4"/>
      <c r="F4" s="4"/>
      <c r="G4" s="4"/>
      <c r="H4" s="4"/>
      <c r="I4" s="4"/>
      <c r="J4" s="4"/>
    </row>
    <row r="5" spans="1:11" x14ac:dyDescent="0.2">
      <c r="A5" s="3" t="s">
        <v>31</v>
      </c>
      <c r="B5" s="4"/>
      <c r="C5" s="4"/>
      <c r="D5" s="4"/>
      <c r="E5" s="4"/>
      <c r="F5" s="4"/>
      <c r="G5" s="4"/>
      <c r="H5" s="4"/>
      <c r="I5" s="4"/>
      <c r="J5" s="4"/>
    </row>
    <row r="7" spans="1:11" x14ac:dyDescent="0.2">
      <c r="E7" s="21">
        <f>ROUND(+Pharmacy!D5,0)</f>
        <v>2012</v>
      </c>
      <c r="F7" s="2">
        <f>+E7</f>
        <v>2012</v>
      </c>
      <c r="G7" s="2"/>
      <c r="H7" s="1">
        <f>+F7+1</f>
        <v>2013</v>
      </c>
      <c r="I7" s="2">
        <f>+H7</f>
        <v>2013</v>
      </c>
    </row>
    <row r="8" spans="1:11" x14ac:dyDescent="0.2">
      <c r="A8" s="2"/>
      <c r="B8" s="2"/>
      <c r="C8" s="2"/>
      <c r="D8" s="1" t="s">
        <v>32</v>
      </c>
      <c r="F8" s="1" t="s">
        <v>2</v>
      </c>
      <c r="G8" s="1" t="s">
        <v>32</v>
      </c>
      <c r="I8" s="1" t="s">
        <v>2</v>
      </c>
      <c r="J8" s="1"/>
      <c r="K8" s="2" t="s">
        <v>72</v>
      </c>
    </row>
    <row r="9" spans="1:11" x14ac:dyDescent="0.2">
      <c r="A9" s="2"/>
      <c r="B9" s="2" t="s">
        <v>40</v>
      </c>
      <c r="C9" s="2" t="s">
        <v>41</v>
      </c>
      <c r="D9" s="1" t="s">
        <v>7</v>
      </c>
      <c r="E9" s="1" t="s">
        <v>4</v>
      </c>
      <c r="F9" s="1" t="s">
        <v>4</v>
      </c>
      <c r="G9" s="1" t="s">
        <v>7</v>
      </c>
      <c r="H9" s="1" t="s">
        <v>4</v>
      </c>
      <c r="I9" s="1" t="s">
        <v>4</v>
      </c>
      <c r="J9" s="1"/>
      <c r="K9" s="2" t="s">
        <v>73</v>
      </c>
    </row>
    <row r="10" spans="1:11" x14ac:dyDescent="0.2">
      <c r="B10">
        <f>+Pharmacy!A5</f>
        <v>1</v>
      </c>
      <c r="C10" t="str">
        <f>+Pharmacy!B5</f>
        <v>SWEDISH MEDICAL CENTER - FIRST HILL</v>
      </c>
      <c r="D10" s="6">
        <f>ROUND(+Pharmacy!O5,0)</f>
        <v>83188</v>
      </c>
      <c r="E10" s="6">
        <f>ROUND(+Pharmacy!V5,0)</f>
        <v>69385</v>
      </c>
      <c r="F10" s="7">
        <f>IF(D10=0,"",IF(E10=0,"",ROUND(D10/E10,2)))</f>
        <v>1.2</v>
      </c>
      <c r="G10" s="6">
        <f>ROUND(+Pharmacy!O107,0)</f>
        <v>212881</v>
      </c>
      <c r="H10" s="6">
        <f>ROUND(+Pharmacy!V107,0)</f>
        <v>67759</v>
      </c>
      <c r="I10" s="7">
        <f>IF(G10=0,"",IF(H10=0,"",ROUND(G10/H10,2)))</f>
        <v>3.14</v>
      </c>
      <c r="J10" s="7"/>
      <c r="K10" s="8">
        <f>IF(D10=0,"",IF(E10=0,"",IF(G10=0,"",IF(H10=0,"",ROUND(I10/F10-1,4)))))</f>
        <v>1.6167</v>
      </c>
    </row>
    <row r="11" spans="1:11" x14ac:dyDescent="0.2">
      <c r="B11">
        <f>+Pharmacy!A6</f>
        <v>3</v>
      </c>
      <c r="C11" t="str">
        <f>+Pharmacy!B6</f>
        <v>SWEDISH MEDICAL CENTER - CHERRY HILL</v>
      </c>
      <c r="D11" s="6">
        <f>ROUND(+Pharmacy!O6,0)</f>
        <v>13850</v>
      </c>
      <c r="E11" s="6">
        <f>ROUND(+Pharmacy!V6,0)</f>
        <v>24129</v>
      </c>
      <c r="F11" s="7">
        <f t="shared" ref="F11:F74" si="0">IF(D11=0,"",IF(E11=0,"",ROUND(D11/E11,2)))</f>
        <v>0.56999999999999995</v>
      </c>
      <c r="G11" s="6">
        <f>ROUND(+Pharmacy!O108,0)</f>
        <v>44200</v>
      </c>
      <c r="H11" s="6">
        <f>ROUND(+Pharmacy!V108,0)</f>
        <v>28415</v>
      </c>
      <c r="I11" s="7">
        <f t="shared" ref="I11:I74" si="1">IF(G11=0,"",IF(H11=0,"",ROUND(G11/H11,2)))</f>
        <v>1.56</v>
      </c>
      <c r="J11" s="7"/>
      <c r="K11" s="8">
        <f t="shared" ref="K11:K74" si="2">IF(D11=0,"",IF(E11=0,"",IF(G11=0,"",IF(H11=0,"",ROUND(I11/F11-1,4)))))</f>
        <v>1.7367999999999999</v>
      </c>
    </row>
    <row r="12" spans="1:11" x14ac:dyDescent="0.2">
      <c r="B12">
        <f>+Pharmacy!A7</f>
        <v>8</v>
      </c>
      <c r="C12" t="str">
        <f>+Pharmacy!B7</f>
        <v>KLICKITAT VALLEY HEALTH</v>
      </c>
      <c r="D12" s="6">
        <f>ROUND(+Pharmacy!O7,0)</f>
        <v>121</v>
      </c>
      <c r="E12" s="6">
        <f>ROUND(+Pharmacy!V7,0)</f>
        <v>1777</v>
      </c>
      <c r="F12" s="7">
        <f t="shared" si="0"/>
        <v>7.0000000000000007E-2</v>
      </c>
      <c r="G12" s="6">
        <f>ROUND(+Pharmacy!O109,0)</f>
        <v>1456</v>
      </c>
      <c r="H12" s="6">
        <f>ROUND(+Pharmacy!V109,0)</f>
        <v>1281</v>
      </c>
      <c r="I12" s="7">
        <f t="shared" si="1"/>
        <v>1.1399999999999999</v>
      </c>
      <c r="J12" s="7"/>
      <c r="K12" s="8">
        <f t="shared" si="2"/>
        <v>15.2857</v>
      </c>
    </row>
    <row r="13" spans="1:11" x14ac:dyDescent="0.2">
      <c r="B13">
        <f>+Pharmacy!A8</f>
        <v>10</v>
      </c>
      <c r="C13" t="str">
        <f>+Pharmacy!B8</f>
        <v>VIRGINIA MASON MEDICAL CENTER</v>
      </c>
      <c r="D13" s="6">
        <f>ROUND(+Pharmacy!O8,0)</f>
        <v>455305</v>
      </c>
      <c r="E13" s="6">
        <f>ROUND(+Pharmacy!V8,0)</f>
        <v>72231</v>
      </c>
      <c r="F13" s="7">
        <f t="shared" si="0"/>
        <v>6.3</v>
      </c>
      <c r="G13" s="6">
        <f>ROUND(+Pharmacy!O110,0)</f>
        <v>427212</v>
      </c>
      <c r="H13" s="6">
        <f>ROUND(+Pharmacy!V110,0)</f>
        <v>70317</v>
      </c>
      <c r="I13" s="7">
        <f t="shared" si="1"/>
        <v>6.08</v>
      </c>
      <c r="J13" s="7"/>
      <c r="K13" s="8">
        <f t="shared" si="2"/>
        <v>-3.49E-2</v>
      </c>
    </row>
    <row r="14" spans="1:11" x14ac:dyDescent="0.2">
      <c r="B14">
        <f>+Pharmacy!A9</f>
        <v>14</v>
      </c>
      <c r="C14" t="str">
        <f>+Pharmacy!B9</f>
        <v>SEATTLE CHILDRENS HOSPITAL</v>
      </c>
      <c r="D14" s="6">
        <f>ROUND(+Pharmacy!O9,0)</f>
        <v>67131</v>
      </c>
      <c r="E14" s="6">
        <f>ROUND(+Pharmacy!V9,0)</f>
        <v>30610</v>
      </c>
      <c r="F14" s="7">
        <f t="shared" si="0"/>
        <v>2.19</v>
      </c>
      <c r="G14" s="6">
        <f>ROUND(+Pharmacy!O111,0)</f>
        <v>77669</v>
      </c>
      <c r="H14" s="6">
        <f>ROUND(+Pharmacy!V111,0)</f>
        <v>31340</v>
      </c>
      <c r="I14" s="7">
        <f t="shared" si="1"/>
        <v>2.48</v>
      </c>
      <c r="J14" s="7"/>
      <c r="K14" s="8">
        <f t="shared" si="2"/>
        <v>0.13239999999999999</v>
      </c>
    </row>
    <row r="15" spans="1:11" x14ac:dyDescent="0.2">
      <c r="B15">
        <f>+Pharmacy!A10</f>
        <v>20</v>
      </c>
      <c r="C15" t="str">
        <f>+Pharmacy!B10</f>
        <v>GROUP HEALTH CENTRAL HOSPITAL</v>
      </c>
      <c r="D15" s="6">
        <f>ROUND(+Pharmacy!O10,0)</f>
        <v>0</v>
      </c>
      <c r="E15" s="6">
        <f>ROUND(+Pharmacy!V10,0)</f>
        <v>1260</v>
      </c>
      <c r="F15" s="7" t="str">
        <f t="shared" si="0"/>
        <v/>
      </c>
      <c r="G15" s="6">
        <f>ROUND(+Pharmacy!O112,0)</f>
        <v>0</v>
      </c>
      <c r="H15" s="6">
        <f>ROUND(+Pharmacy!V112,0)</f>
        <v>1104</v>
      </c>
      <c r="I15" s="7" t="str">
        <f t="shared" si="1"/>
        <v/>
      </c>
      <c r="J15" s="7"/>
      <c r="K15" s="8" t="str">
        <f t="shared" si="2"/>
        <v/>
      </c>
    </row>
    <row r="16" spans="1:11" x14ac:dyDescent="0.2">
      <c r="B16">
        <f>+Pharmacy!A11</f>
        <v>21</v>
      </c>
      <c r="C16" t="str">
        <f>+Pharmacy!B11</f>
        <v>NEWPORT HOSPITAL AND HEALTH SERVICES</v>
      </c>
      <c r="D16" s="6">
        <f>ROUND(+Pharmacy!O11,0)</f>
        <v>1790</v>
      </c>
      <c r="E16" s="6">
        <f>ROUND(+Pharmacy!V11,0)</f>
        <v>1991</v>
      </c>
      <c r="F16" s="7">
        <f t="shared" si="0"/>
        <v>0.9</v>
      </c>
      <c r="G16" s="6">
        <f>ROUND(+Pharmacy!O113,0)</f>
        <v>398</v>
      </c>
      <c r="H16" s="6">
        <f>ROUND(+Pharmacy!V113,0)</f>
        <v>1924</v>
      </c>
      <c r="I16" s="7">
        <f t="shared" si="1"/>
        <v>0.21</v>
      </c>
      <c r="J16" s="7"/>
      <c r="K16" s="8">
        <f t="shared" si="2"/>
        <v>-0.76670000000000005</v>
      </c>
    </row>
    <row r="17" spans="2:11" x14ac:dyDescent="0.2">
      <c r="B17">
        <f>+Pharmacy!A12</f>
        <v>22</v>
      </c>
      <c r="C17" t="str">
        <f>+Pharmacy!B12</f>
        <v>LOURDES MEDICAL CENTER</v>
      </c>
      <c r="D17" s="6">
        <f>ROUND(+Pharmacy!O12,0)</f>
        <v>16893</v>
      </c>
      <c r="E17" s="6">
        <f>ROUND(+Pharmacy!V12,0)</f>
        <v>5695</v>
      </c>
      <c r="F17" s="7">
        <f t="shared" si="0"/>
        <v>2.97</v>
      </c>
      <c r="G17" s="6">
        <f>ROUND(+Pharmacy!O114,0)</f>
        <v>375093</v>
      </c>
      <c r="H17" s="6">
        <f>ROUND(+Pharmacy!V114,0)</f>
        <v>7861</v>
      </c>
      <c r="I17" s="7">
        <f t="shared" si="1"/>
        <v>47.72</v>
      </c>
      <c r="J17" s="7"/>
      <c r="K17" s="8">
        <f t="shared" si="2"/>
        <v>15.067299999999999</v>
      </c>
    </row>
    <row r="18" spans="2:11" x14ac:dyDescent="0.2">
      <c r="B18">
        <f>+Pharmacy!A13</f>
        <v>23</v>
      </c>
      <c r="C18" t="str">
        <f>+Pharmacy!B13</f>
        <v>THREE RIVERS HOSPITAL</v>
      </c>
      <c r="D18" s="6">
        <f>ROUND(+Pharmacy!O13,0)</f>
        <v>6100</v>
      </c>
      <c r="E18" s="6">
        <f>ROUND(+Pharmacy!V13,0)</f>
        <v>875</v>
      </c>
      <c r="F18" s="7">
        <f t="shared" si="0"/>
        <v>6.97</v>
      </c>
      <c r="G18" s="6">
        <f>ROUND(+Pharmacy!O115,0)</f>
        <v>2152</v>
      </c>
      <c r="H18" s="6">
        <f>ROUND(+Pharmacy!V115,0)</f>
        <v>943</v>
      </c>
      <c r="I18" s="7">
        <f t="shared" si="1"/>
        <v>2.2799999999999998</v>
      </c>
      <c r="J18" s="7"/>
      <c r="K18" s="8">
        <f t="shared" si="2"/>
        <v>-0.67290000000000005</v>
      </c>
    </row>
    <row r="19" spans="2:11" x14ac:dyDescent="0.2">
      <c r="B19">
        <f>+Pharmacy!A14</f>
        <v>26</v>
      </c>
      <c r="C19" t="str">
        <f>+Pharmacy!B14</f>
        <v>PEACEHEALTH ST JOHN MEDICAL CENTER</v>
      </c>
      <c r="D19" s="6">
        <f>ROUND(+Pharmacy!O14,0)</f>
        <v>9962</v>
      </c>
      <c r="E19" s="6">
        <f>ROUND(+Pharmacy!V14,0)</f>
        <v>22828</v>
      </c>
      <c r="F19" s="7">
        <f t="shared" si="0"/>
        <v>0.44</v>
      </c>
      <c r="G19" s="6">
        <f>ROUND(+Pharmacy!O116,0)</f>
        <v>5951</v>
      </c>
      <c r="H19" s="6">
        <f>ROUND(+Pharmacy!V116,0)</f>
        <v>21531</v>
      </c>
      <c r="I19" s="7">
        <f t="shared" si="1"/>
        <v>0.28000000000000003</v>
      </c>
      <c r="J19" s="7"/>
      <c r="K19" s="8">
        <f t="shared" si="2"/>
        <v>-0.36359999999999998</v>
      </c>
    </row>
    <row r="20" spans="2:11" x14ac:dyDescent="0.2">
      <c r="B20">
        <f>+Pharmacy!A15</f>
        <v>29</v>
      </c>
      <c r="C20" t="str">
        <f>+Pharmacy!B15</f>
        <v>HARBORVIEW MEDICAL CENTER</v>
      </c>
      <c r="D20" s="6">
        <f>ROUND(+Pharmacy!O15,0)</f>
        <v>77165</v>
      </c>
      <c r="E20" s="6">
        <f>ROUND(+Pharmacy!V15,0)</f>
        <v>43704</v>
      </c>
      <c r="F20" s="7">
        <f t="shared" si="0"/>
        <v>1.77</v>
      </c>
      <c r="G20" s="6">
        <f>ROUND(+Pharmacy!O117,0)</f>
        <v>82535</v>
      </c>
      <c r="H20" s="6">
        <f>ROUND(+Pharmacy!V117,0)</f>
        <v>42448</v>
      </c>
      <c r="I20" s="7">
        <f t="shared" si="1"/>
        <v>1.94</v>
      </c>
      <c r="J20" s="7"/>
      <c r="K20" s="8">
        <f t="shared" si="2"/>
        <v>9.6000000000000002E-2</v>
      </c>
    </row>
    <row r="21" spans="2:11" x14ac:dyDescent="0.2">
      <c r="B21">
        <f>+Pharmacy!A16</f>
        <v>32</v>
      </c>
      <c r="C21" t="str">
        <f>+Pharmacy!B16</f>
        <v>ST JOSEPH MEDICAL CENTER</v>
      </c>
      <c r="D21" s="6">
        <f>ROUND(+Pharmacy!O16,0)</f>
        <v>-59843</v>
      </c>
      <c r="E21" s="6">
        <f>ROUND(+Pharmacy!V16,0)</f>
        <v>45992</v>
      </c>
      <c r="F21" s="7">
        <f t="shared" si="0"/>
        <v>-1.3</v>
      </c>
      <c r="G21" s="6">
        <f>ROUND(+Pharmacy!O118,0)</f>
        <v>-72007</v>
      </c>
      <c r="H21" s="6">
        <f>ROUND(+Pharmacy!V118,0)</f>
        <v>43782</v>
      </c>
      <c r="I21" s="7">
        <f t="shared" si="1"/>
        <v>-1.64</v>
      </c>
      <c r="J21" s="7"/>
      <c r="K21" s="8">
        <f t="shared" si="2"/>
        <v>0.26150000000000001</v>
      </c>
    </row>
    <row r="22" spans="2:11" x14ac:dyDescent="0.2">
      <c r="B22">
        <f>+Pharmacy!A17</f>
        <v>35</v>
      </c>
      <c r="C22" t="str">
        <f>+Pharmacy!B17</f>
        <v>ST ELIZABETH HOSPITAL</v>
      </c>
      <c r="D22" s="6">
        <f>ROUND(+Pharmacy!O17,0)</f>
        <v>2777</v>
      </c>
      <c r="E22" s="6">
        <f>ROUND(+Pharmacy!V17,0)</f>
        <v>3807</v>
      </c>
      <c r="F22" s="7">
        <f t="shared" si="0"/>
        <v>0.73</v>
      </c>
      <c r="G22" s="6">
        <f>ROUND(+Pharmacy!O119,0)</f>
        <v>20963</v>
      </c>
      <c r="H22" s="6">
        <f>ROUND(+Pharmacy!V119,0)</f>
        <v>3457</v>
      </c>
      <c r="I22" s="7">
        <f t="shared" si="1"/>
        <v>6.06</v>
      </c>
      <c r="J22" s="7"/>
      <c r="K22" s="8">
        <f t="shared" si="2"/>
        <v>7.3014000000000001</v>
      </c>
    </row>
    <row r="23" spans="2:11" x14ac:dyDescent="0.2">
      <c r="B23">
        <f>+Pharmacy!A18</f>
        <v>37</v>
      </c>
      <c r="C23" t="str">
        <f>+Pharmacy!B18</f>
        <v>DEACONESS HOSPITAL</v>
      </c>
      <c r="D23" s="6">
        <f>ROUND(+Pharmacy!O18,0)</f>
        <v>15651</v>
      </c>
      <c r="E23" s="6">
        <f>ROUND(+Pharmacy!V18,0)</f>
        <v>24589</v>
      </c>
      <c r="F23" s="7">
        <f t="shared" si="0"/>
        <v>0.64</v>
      </c>
      <c r="G23" s="6">
        <f>ROUND(+Pharmacy!O120,0)</f>
        <v>22181</v>
      </c>
      <c r="H23" s="6">
        <f>ROUND(+Pharmacy!V120,0)</f>
        <v>23505</v>
      </c>
      <c r="I23" s="7">
        <f t="shared" si="1"/>
        <v>0.94</v>
      </c>
      <c r="J23" s="7"/>
      <c r="K23" s="8">
        <f t="shared" si="2"/>
        <v>0.46879999999999999</v>
      </c>
    </row>
    <row r="24" spans="2:11" x14ac:dyDescent="0.2">
      <c r="B24">
        <f>+Pharmacy!A19</f>
        <v>38</v>
      </c>
      <c r="C24" t="str">
        <f>+Pharmacy!B19</f>
        <v>OLYMPIC MEDICAL CENTER</v>
      </c>
      <c r="D24" s="6">
        <f>ROUND(+Pharmacy!O19,0)</f>
        <v>42223</v>
      </c>
      <c r="E24" s="6">
        <f>ROUND(+Pharmacy!V19,0)</f>
        <v>12477</v>
      </c>
      <c r="F24" s="7">
        <f t="shared" si="0"/>
        <v>3.38</v>
      </c>
      <c r="G24" s="6">
        <f>ROUND(+Pharmacy!O121,0)</f>
        <v>37499</v>
      </c>
      <c r="H24" s="6">
        <f>ROUND(+Pharmacy!V121,0)</f>
        <v>12980</v>
      </c>
      <c r="I24" s="7">
        <f t="shared" si="1"/>
        <v>2.89</v>
      </c>
      <c r="J24" s="7"/>
      <c r="K24" s="8">
        <f t="shared" si="2"/>
        <v>-0.14499999999999999</v>
      </c>
    </row>
    <row r="25" spans="2:11" x14ac:dyDescent="0.2">
      <c r="B25">
        <f>+Pharmacy!A20</f>
        <v>39</v>
      </c>
      <c r="C25" t="str">
        <f>+Pharmacy!B20</f>
        <v>TRIOS HEALTH</v>
      </c>
      <c r="D25" s="6">
        <f>ROUND(+Pharmacy!O20,0)</f>
        <v>12439</v>
      </c>
      <c r="E25" s="6">
        <f>ROUND(+Pharmacy!V20,0)</f>
        <v>13397</v>
      </c>
      <c r="F25" s="7">
        <f t="shared" si="0"/>
        <v>0.93</v>
      </c>
      <c r="G25" s="6">
        <f>ROUND(+Pharmacy!O122,0)</f>
        <v>7227</v>
      </c>
      <c r="H25" s="6">
        <f>ROUND(+Pharmacy!V122,0)</f>
        <v>13307</v>
      </c>
      <c r="I25" s="7">
        <f t="shared" si="1"/>
        <v>0.54</v>
      </c>
      <c r="J25" s="7"/>
      <c r="K25" s="8">
        <f t="shared" si="2"/>
        <v>-0.4194</v>
      </c>
    </row>
    <row r="26" spans="2:11" x14ac:dyDescent="0.2">
      <c r="B26">
        <f>+Pharmacy!A21</f>
        <v>43</v>
      </c>
      <c r="C26" t="str">
        <f>+Pharmacy!B21</f>
        <v>WALLA WALLA GENERAL HOSPITAL</v>
      </c>
      <c r="D26" s="6">
        <f>ROUND(+Pharmacy!O21,0)</f>
        <v>0</v>
      </c>
      <c r="E26" s="6">
        <f>ROUND(+Pharmacy!V21,0)</f>
        <v>0</v>
      </c>
      <c r="F26" s="7" t="str">
        <f t="shared" si="0"/>
        <v/>
      </c>
      <c r="G26" s="6">
        <f>ROUND(+Pharmacy!O123,0)</f>
        <v>0</v>
      </c>
      <c r="H26" s="6">
        <f>ROUND(+Pharmacy!V123,0)</f>
        <v>0</v>
      </c>
      <c r="I26" s="7" t="str">
        <f t="shared" si="1"/>
        <v/>
      </c>
      <c r="J26" s="7"/>
      <c r="K26" s="8" t="str">
        <f t="shared" si="2"/>
        <v/>
      </c>
    </row>
    <row r="27" spans="2:11" x14ac:dyDescent="0.2">
      <c r="B27">
        <f>+Pharmacy!A22</f>
        <v>45</v>
      </c>
      <c r="C27" t="str">
        <f>+Pharmacy!B22</f>
        <v>COLUMBIA BASIN HOSPITAL</v>
      </c>
      <c r="D27" s="6">
        <f>ROUND(+Pharmacy!O22,0)</f>
        <v>1202</v>
      </c>
      <c r="E27" s="6">
        <f>ROUND(+Pharmacy!V22,0)</f>
        <v>1016</v>
      </c>
      <c r="F27" s="7">
        <f t="shared" si="0"/>
        <v>1.18</v>
      </c>
      <c r="G27" s="6">
        <f>ROUND(+Pharmacy!O124,0)</f>
        <v>595</v>
      </c>
      <c r="H27" s="6">
        <f>ROUND(+Pharmacy!V124,0)</f>
        <v>1075</v>
      </c>
      <c r="I27" s="7">
        <f t="shared" si="1"/>
        <v>0.55000000000000004</v>
      </c>
      <c r="J27" s="7"/>
      <c r="K27" s="8">
        <f t="shared" si="2"/>
        <v>-0.53390000000000004</v>
      </c>
    </row>
    <row r="28" spans="2:11" x14ac:dyDescent="0.2">
      <c r="B28">
        <f>+Pharmacy!A23</f>
        <v>46</v>
      </c>
      <c r="C28" t="str">
        <f>+Pharmacy!B23</f>
        <v>PMH MEDICAL CENTER</v>
      </c>
      <c r="D28" s="6">
        <f>ROUND(+Pharmacy!O23,0)</f>
        <v>545</v>
      </c>
      <c r="E28" s="6">
        <f>ROUND(+Pharmacy!V23,0)</f>
        <v>2055</v>
      </c>
      <c r="F28" s="7">
        <f t="shared" si="0"/>
        <v>0.27</v>
      </c>
      <c r="G28" s="6">
        <f>ROUND(+Pharmacy!O125,0)</f>
        <v>1276</v>
      </c>
      <c r="H28" s="6">
        <f>ROUND(+Pharmacy!V125,0)</f>
        <v>2094</v>
      </c>
      <c r="I28" s="7">
        <f t="shared" si="1"/>
        <v>0.61</v>
      </c>
      <c r="J28" s="7"/>
      <c r="K28" s="8">
        <f t="shared" si="2"/>
        <v>1.2593000000000001</v>
      </c>
    </row>
    <row r="29" spans="2:11" x14ac:dyDescent="0.2">
      <c r="B29">
        <f>+Pharmacy!A24</f>
        <v>50</v>
      </c>
      <c r="C29" t="str">
        <f>+Pharmacy!B24</f>
        <v>PROVIDENCE ST MARY MEDICAL CENTER</v>
      </c>
      <c r="D29" s="6">
        <f>ROUND(+Pharmacy!O24,0)</f>
        <v>30933</v>
      </c>
      <c r="E29" s="6">
        <f>ROUND(+Pharmacy!V24,0)</f>
        <v>23451</v>
      </c>
      <c r="F29" s="7">
        <f t="shared" si="0"/>
        <v>1.32</v>
      </c>
      <c r="G29" s="6">
        <f>ROUND(+Pharmacy!O126,0)</f>
        <v>32728</v>
      </c>
      <c r="H29" s="6">
        <f>ROUND(+Pharmacy!V126,0)</f>
        <v>9836</v>
      </c>
      <c r="I29" s="7">
        <f t="shared" si="1"/>
        <v>3.33</v>
      </c>
      <c r="J29" s="7"/>
      <c r="K29" s="8">
        <f t="shared" si="2"/>
        <v>1.5226999999999999</v>
      </c>
    </row>
    <row r="30" spans="2:11" x14ac:dyDescent="0.2">
      <c r="B30">
        <f>+Pharmacy!A25</f>
        <v>54</v>
      </c>
      <c r="C30" t="str">
        <f>+Pharmacy!B25</f>
        <v>FORKS COMMUNITY HOSPITAL</v>
      </c>
      <c r="D30" s="6">
        <f>ROUND(+Pharmacy!O25,0)</f>
        <v>0</v>
      </c>
      <c r="E30" s="6">
        <f>ROUND(+Pharmacy!V25,0)</f>
        <v>0</v>
      </c>
      <c r="F30" s="7" t="str">
        <f t="shared" si="0"/>
        <v/>
      </c>
      <c r="G30" s="6">
        <f>ROUND(+Pharmacy!O127,0)</f>
        <v>0</v>
      </c>
      <c r="H30" s="6">
        <f>ROUND(+Pharmacy!V127,0)</f>
        <v>0</v>
      </c>
      <c r="I30" s="7" t="str">
        <f t="shared" si="1"/>
        <v/>
      </c>
      <c r="J30" s="7"/>
      <c r="K30" s="8" t="str">
        <f t="shared" si="2"/>
        <v/>
      </c>
    </row>
    <row r="31" spans="2:11" x14ac:dyDescent="0.2">
      <c r="B31">
        <f>+Pharmacy!A26</f>
        <v>56</v>
      </c>
      <c r="C31" t="str">
        <f>+Pharmacy!B26</f>
        <v>WILLAPA HARBOR HOSPITAL</v>
      </c>
      <c r="D31" s="6">
        <f>ROUND(+Pharmacy!O26,0)</f>
        <v>0</v>
      </c>
      <c r="E31" s="6">
        <f>ROUND(+Pharmacy!V26,0)</f>
        <v>1945</v>
      </c>
      <c r="F31" s="7" t="str">
        <f t="shared" si="0"/>
        <v/>
      </c>
      <c r="G31" s="6">
        <f>ROUND(+Pharmacy!O128,0)</f>
        <v>4270</v>
      </c>
      <c r="H31" s="6">
        <f>ROUND(+Pharmacy!V128,0)</f>
        <v>1010</v>
      </c>
      <c r="I31" s="7">
        <f t="shared" si="1"/>
        <v>4.2300000000000004</v>
      </c>
      <c r="J31" s="7"/>
      <c r="K31" s="8" t="str">
        <f t="shared" si="2"/>
        <v/>
      </c>
    </row>
    <row r="32" spans="2:11" x14ac:dyDescent="0.2">
      <c r="B32">
        <f>+Pharmacy!A27</f>
        <v>58</v>
      </c>
      <c r="C32" t="str">
        <f>+Pharmacy!B27</f>
        <v>YAKIMA VALLEY MEMORIAL HOSPITAL</v>
      </c>
      <c r="D32" s="6">
        <f>ROUND(+Pharmacy!O27,0)</f>
        <v>46376</v>
      </c>
      <c r="E32" s="6">
        <f>ROUND(+Pharmacy!V27,0)</f>
        <v>34726</v>
      </c>
      <c r="F32" s="7">
        <f t="shared" si="0"/>
        <v>1.34</v>
      </c>
      <c r="G32" s="6">
        <f>ROUND(+Pharmacy!O129,0)</f>
        <v>65106</v>
      </c>
      <c r="H32" s="6">
        <f>ROUND(+Pharmacy!V129,0)</f>
        <v>33150</v>
      </c>
      <c r="I32" s="7">
        <f t="shared" si="1"/>
        <v>1.96</v>
      </c>
      <c r="J32" s="7"/>
      <c r="K32" s="8">
        <f t="shared" si="2"/>
        <v>0.4627</v>
      </c>
    </row>
    <row r="33" spans="2:11" x14ac:dyDescent="0.2">
      <c r="B33">
        <f>+Pharmacy!A28</f>
        <v>63</v>
      </c>
      <c r="C33" t="str">
        <f>+Pharmacy!B28</f>
        <v>GRAYS HARBOR COMMUNITY HOSPITAL</v>
      </c>
      <c r="D33" s="6">
        <f>ROUND(+Pharmacy!O28,0)</f>
        <v>26239</v>
      </c>
      <c r="E33" s="6">
        <f>ROUND(+Pharmacy!V28,0)</f>
        <v>11451</v>
      </c>
      <c r="F33" s="7">
        <f t="shared" si="0"/>
        <v>2.29</v>
      </c>
      <c r="G33" s="6">
        <f>ROUND(+Pharmacy!O130,0)</f>
        <v>31821</v>
      </c>
      <c r="H33" s="6">
        <f>ROUND(+Pharmacy!V130,0)</f>
        <v>10592</v>
      </c>
      <c r="I33" s="7">
        <f t="shared" si="1"/>
        <v>3</v>
      </c>
      <c r="J33" s="7"/>
      <c r="K33" s="8">
        <f t="shared" si="2"/>
        <v>0.31</v>
      </c>
    </row>
    <row r="34" spans="2:11" x14ac:dyDescent="0.2">
      <c r="B34">
        <f>+Pharmacy!A29</f>
        <v>78</v>
      </c>
      <c r="C34" t="str">
        <f>+Pharmacy!B29</f>
        <v>SAMARITAN HEALTHCARE</v>
      </c>
      <c r="D34" s="6">
        <f>ROUND(+Pharmacy!O29,0)</f>
        <v>5353</v>
      </c>
      <c r="E34" s="6">
        <f>ROUND(+Pharmacy!V29,0)</f>
        <v>5725</v>
      </c>
      <c r="F34" s="7">
        <f t="shared" si="0"/>
        <v>0.94</v>
      </c>
      <c r="G34" s="6">
        <f>ROUND(+Pharmacy!O131,0)</f>
        <v>7396</v>
      </c>
      <c r="H34" s="6">
        <f>ROUND(+Pharmacy!V131,0)</f>
        <v>5653</v>
      </c>
      <c r="I34" s="7">
        <f t="shared" si="1"/>
        <v>1.31</v>
      </c>
      <c r="J34" s="7"/>
      <c r="K34" s="8">
        <f t="shared" si="2"/>
        <v>0.39360000000000001</v>
      </c>
    </row>
    <row r="35" spans="2:11" x14ac:dyDescent="0.2">
      <c r="B35">
        <f>+Pharmacy!A30</f>
        <v>79</v>
      </c>
      <c r="C35" t="str">
        <f>+Pharmacy!B30</f>
        <v>OCEAN BEACH HOSPITAL</v>
      </c>
      <c r="D35" s="6">
        <f>ROUND(+Pharmacy!O30,0)</f>
        <v>0</v>
      </c>
      <c r="E35" s="6">
        <f>ROUND(+Pharmacy!V30,0)</f>
        <v>0</v>
      </c>
      <c r="F35" s="7" t="str">
        <f t="shared" si="0"/>
        <v/>
      </c>
      <c r="G35" s="6">
        <f>ROUND(+Pharmacy!O132,0)</f>
        <v>39316</v>
      </c>
      <c r="H35" s="6">
        <f>ROUND(+Pharmacy!V132,0)</f>
        <v>1211</v>
      </c>
      <c r="I35" s="7">
        <f t="shared" si="1"/>
        <v>32.47</v>
      </c>
      <c r="J35" s="7"/>
      <c r="K35" s="8" t="str">
        <f t="shared" si="2"/>
        <v/>
      </c>
    </row>
    <row r="36" spans="2:11" x14ac:dyDescent="0.2">
      <c r="B36">
        <f>+Pharmacy!A31</f>
        <v>80</v>
      </c>
      <c r="C36" t="str">
        <f>+Pharmacy!B31</f>
        <v>ODESSA MEMORIAL HEALTHCARE CENTER</v>
      </c>
      <c r="D36" s="6">
        <f>ROUND(+Pharmacy!O31,0)</f>
        <v>42</v>
      </c>
      <c r="E36" s="6">
        <f>ROUND(+Pharmacy!V31,0)</f>
        <v>103</v>
      </c>
      <c r="F36" s="7">
        <f t="shared" si="0"/>
        <v>0.41</v>
      </c>
      <c r="G36" s="6">
        <f>ROUND(+Pharmacy!O133,0)</f>
        <v>0</v>
      </c>
      <c r="H36" s="6">
        <f>ROUND(+Pharmacy!V133,0)</f>
        <v>103</v>
      </c>
      <c r="I36" s="7" t="str">
        <f t="shared" si="1"/>
        <v/>
      </c>
      <c r="J36" s="7"/>
      <c r="K36" s="8" t="str">
        <f t="shared" si="2"/>
        <v/>
      </c>
    </row>
    <row r="37" spans="2:11" x14ac:dyDescent="0.2">
      <c r="B37">
        <f>+Pharmacy!A32</f>
        <v>81</v>
      </c>
      <c r="C37" t="str">
        <f>+Pharmacy!B32</f>
        <v>MULTICARE GOOD SAMARITAN</v>
      </c>
      <c r="D37" s="6">
        <f>ROUND(+Pharmacy!O32,0)</f>
        <v>23682</v>
      </c>
      <c r="E37" s="6">
        <f>ROUND(+Pharmacy!V32,0)</f>
        <v>28945</v>
      </c>
      <c r="F37" s="7">
        <f t="shared" si="0"/>
        <v>0.82</v>
      </c>
      <c r="G37" s="6">
        <f>ROUND(+Pharmacy!O134,0)</f>
        <v>22133</v>
      </c>
      <c r="H37" s="6">
        <f>ROUND(+Pharmacy!V134,0)</f>
        <v>30512</v>
      </c>
      <c r="I37" s="7">
        <f t="shared" si="1"/>
        <v>0.73</v>
      </c>
      <c r="J37" s="7"/>
      <c r="K37" s="8">
        <f t="shared" si="2"/>
        <v>-0.10979999999999999</v>
      </c>
    </row>
    <row r="38" spans="2:11" x14ac:dyDescent="0.2">
      <c r="B38">
        <f>+Pharmacy!A33</f>
        <v>82</v>
      </c>
      <c r="C38" t="str">
        <f>+Pharmacy!B33</f>
        <v>GARFIELD COUNTY MEMORIAL HOSPITAL</v>
      </c>
      <c r="D38" s="6">
        <f>ROUND(+Pharmacy!O33,0)</f>
        <v>0</v>
      </c>
      <c r="E38" s="6">
        <f>ROUND(+Pharmacy!V33,0)</f>
        <v>130</v>
      </c>
      <c r="F38" s="7" t="str">
        <f t="shared" si="0"/>
        <v/>
      </c>
      <c r="G38" s="6">
        <f>ROUND(+Pharmacy!O135,0)</f>
        <v>0</v>
      </c>
      <c r="H38" s="6">
        <f>ROUND(+Pharmacy!V135,0)</f>
        <v>131</v>
      </c>
      <c r="I38" s="7" t="str">
        <f t="shared" si="1"/>
        <v/>
      </c>
      <c r="J38" s="7"/>
      <c r="K38" s="8" t="str">
        <f t="shared" si="2"/>
        <v/>
      </c>
    </row>
    <row r="39" spans="2:11" x14ac:dyDescent="0.2">
      <c r="B39">
        <f>+Pharmacy!A34</f>
        <v>84</v>
      </c>
      <c r="C39" t="str">
        <f>+Pharmacy!B34</f>
        <v>PROVIDENCE REGIONAL MEDICAL CENTER EVERETT</v>
      </c>
      <c r="D39" s="6">
        <f>ROUND(+Pharmacy!O34,0)</f>
        <v>42236</v>
      </c>
      <c r="E39" s="6">
        <f>ROUND(+Pharmacy!V34,0)</f>
        <v>75807</v>
      </c>
      <c r="F39" s="7">
        <f t="shared" si="0"/>
        <v>0.56000000000000005</v>
      </c>
      <c r="G39" s="6">
        <f>ROUND(+Pharmacy!O136,0)</f>
        <v>69188</v>
      </c>
      <c r="H39" s="6">
        <f>ROUND(+Pharmacy!V136,0)</f>
        <v>49191</v>
      </c>
      <c r="I39" s="7">
        <f t="shared" si="1"/>
        <v>1.41</v>
      </c>
      <c r="J39" s="7"/>
      <c r="K39" s="8">
        <f t="shared" si="2"/>
        <v>1.5179</v>
      </c>
    </row>
    <row r="40" spans="2:11" x14ac:dyDescent="0.2">
      <c r="B40">
        <f>+Pharmacy!A35</f>
        <v>85</v>
      </c>
      <c r="C40" t="str">
        <f>+Pharmacy!B35</f>
        <v>JEFFERSON HEALTHCARE</v>
      </c>
      <c r="D40" s="6">
        <f>ROUND(+Pharmacy!O35,0)</f>
        <v>840620</v>
      </c>
      <c r="E40" s="6">
        <f>ROUND(+Pharmacy!V35,0)</f>
        <v>4691</v>
      </c>
      <c r="F40" s="7">
        <f t="shared" si="0"/>
        <v>179.2</v>
      </c>
      <c r="G40" s="6">
        <f>ROUND(+Pharmacy!O137,0)</f>
        <v>63826</v>
      </c>
      <c r="H40" s="6">
        <f>ROUND(+Pharmacy!V137,0)</f>
        <v>4845</v>
      </c>
      <c r="I40" s="7">
        <f t="shared" si="1"/>
        <v>13.17</v>
      </c>
      <c r="J40" s="7"/>
      <c r="K40" s="8">
        <f t="shared" si="2"/>
        <v>-0.92649999999999999</v>
      </c>
    </row>
    <row r="41" spans="2:11" x14ac:dyDescent="0.2">
      <c r="B41">
        <f>+Pharmacy!A36</f>
        <v>96</v>
      </c>
      <c r="C41" t="str">
        <f>+Pharmacy!B36</f>
        <v>SKYLINE HOSPITAL</v>
      </c>
      <c r="D41" s="6">
        <f>ROUND(+Pharmacy!O36,0)</f>
        <v>6667</v>
      </c>
      <c r="E41" s="6">
        <f>ROUND(+Pharmacy!V36,0)</f>
        <v>1282</v>
      </c>
      <c r="F41" s="7">
        <f t="shared" si="0"/>
        <v>5.2</v>
      </c>
      <c r="G41" s="6">
        <f>ROUND(+Pharmacy!O138,0)</f>
        <v>1030</v>
      </c>
      <c r="H41" s="6">
        <f>ROUND(+Pharmacy!V138,0)</f>
        <v>1213</v>
      </c>
      <c r="I41" s="7">
        <f t="shared" si="1"/>
        <v>0.85</v>
      </c>
      <c r="J41" s="7"/>
      <c r="K41" s="8">
        <f t="shared" si="2"/>
        <v>-0.83650000000000002</v>
      </c>
    </row>
    <row r="42" spans="2:11" x14ac:dyDescent="0.2">
      <c r="B42">
        <f>+Pharmacy!A37</f>
        <v>102</v>
      </c>
      <c r="C42" t="str">
        <f>+Pharmacy!B37</f>
        <v>YAKIMA REGIONAL MEDICAL AND CARDIAC CENTER</v>
      </c>
      <c r="D42" s="6">
        <f>ROUND(+Pharmacy!O37,0)</f>
        <v>9633</v>
      </c>
      <c r="E42" s="6">
        <f>ROUND(+Pharmacy!V37,0)</f>
        <v>13611</v>
      </c>
      <c r="F42" s="7">
        <f t="shared" si="0"/>
        <v>0.71</v>
      </c>
      <c r="G42" s="6">
        <f>ROUND(+Pharmacy!O139,0)</f>
        <v>12081</v>
      </c>
      <c r="H42" s="6">
        <f>ROUND(+Pharmacy!V139,0)</f>
        <v>12486</v>
      </c>
      <c r="I42" s="7">
        <f t="shared" si="1"/>
        <v>0.97</v>
      </c>
      <c r="J42" s="7"/>
      <c r="K42" s="8">
        <f t="shared" si="2"/>
        <v>0.36620000000000003</v>
      </c>
    </row>
    <row r="43" spans="2:11" x14ac:dyDescent="0.2">
      <c r="B43">
        <f>+Pharmacy!A38</f>
        <v>104</v>
      </c>
      <c r="C43" t="str">
        <f>+Pharmacy!B38</f>
        <v>VALLEY GENERAL HOSPITAL</v>
      </c>
      <c r="D43" s="6">
        <f>ROUND(+Pharmacy!O38,0)</f>
        <v>0</v>
      </c>
      <c r="E43" s="6">
        <f>ROUND(+Pharmacy!V38,0)</f>
        <v>0</v>
      </c>
      <c r="F43" s="7" t="str">
        <f t="shared" si="0"/>
        <v/>
      </c>
      <c r="G43" s="6">
        <f>ROUND(+Pharmacy!O140,0)</f>
        <v>0</v>
      </c>
      <c r="H43" s="6">
        <f>ROUND(+Pharmacy!V140,0)</f>
        <v>0</v>
      </c>
      <c r="I43" s="7" t="str">
        <f t="shared" si="1"/>
        <v/>
      </c>
      <c r="J43" s="7"/>
      <c r="K43" s="8" t="str">
        <f t="shared" si="2"/>
        <v/>
      </c>
    </row>
    <row r="44" spans="2:11" x14ac:dyDescent="0.2">
      <c r="B44">
        <f>+Pharmacy!A39</f>
        <v>106</v>
      </c>
      <c r="C44" t="str">
        <f>+Pharmacy!B39</f>
        <v>CASCADE VALLEY HOSPITAL</v>
      </c>
      <c r="D44" s="6">
        <f>ROUND(+Pharmacy!O39,0)</f>
        <v>15971</v>
      </c>
      <c r="E44" s="6">
        <f>ROUND(+Pharmacy!V39,0)</f>
        <v>4364</v>
      </c>
      <c r="F44" s="7">
        <f t="shared" si="0"/>
        <v>3.66</v>
      </c>
      <c r="G44" s="6">
        <f>ROUND(+Pharmacy!O141,0)</f>
        <v>17104</v>
      </c>
      <c r="H44" s="6">
        <f>ROUND(+Pharmacy!V141,0)</f>
        <v>3957</v>
      </c>
      <c r="I44" s="7">
        <f t="shared" si="1"/>
        <v>4.32</v>
      </c>
      <c r="J44" s="7"/>
      <c r="K44" s="8">
        <f t="shared" si="2"/>
        <v>0.18029999999999999</v>
      </c>
    </row>
    <row r="45" spans="2:11" x14ac:dyDescent="0.2">
      <c r="B45">
        <f>+Pharmacy!A40</f>
        <v>107</v>
      </c>
      <c r="C45" t="str">
        <f>+Pharmacy!B40</f>
        <v>NORTH VALLEY HOSPITAL</v>
      </c>
      <c r="D45" s="6">
        <f>ROUND(+Pharmacy!O40,0)</f>
        <v>0</v>
      </c>
      <c r="E45" s="6">
        <f>ROUND(+Pharmacy!V40,0)</f>
        <v>2329</v>
      </c>
      <c r="F45" s="7" t="str">
        <f t="shared" si="0"/>
        <v/>
      </c>
      <c r="G45" s="6">
        <f>ROUND(+Pharmacy!O142,0)</f>
        <v>1167</v>
      </c>
      <c r="H45" s="6">
        <f>ROUND(+Pharmacy!V142,0)</f>
        <v>2549</v>
      </c>
      <c r="I45" s="7">
        <f t="shared" si="1"/>
        <v>0.46</v>
      </c>
      <c r="J45" s="7"/>
      <c r="K45" s="8" t="str">
        <f t="shared" si="2"/>
        <v/>
      </c>
    </row>
    <row r="46" spans="2:11" x14ac:dyDescent="0.2">
      <c r="B46">
        <f>+Pharmacy!A41</f>
        <v>108</v>
      </c>
      <c r="C46" t="str">
        <f>+Pharmacy!B41</f>
        <v>TRI-STATE MEMORIAL HOSPITAL</v>
      </c>
      <c r="D46" s="6">
        <f>ROUND(+Pharmacy!O41,0)</f>
        <v>8413</v>
      </c>
      <c r="E46" s="6">
        <f>ROUND(+Pharmacy!V41,0)</f>
        <v>5258</v>
      </c>
      <c r="F46" s="7">
        <f t="shared" si="0"/>
        <v>1.6</v>
      </c>
      <c r="G46" s="6">
        <f>ROUND(+Pharmacy!O143,0)</f>
        <v>6027</v>
      </c>
      <c r="H46" s="6">
        <f>ROUND(+Pharmacy!V143,0)</f>
        <v>5633</v>
      </c>
      <c r="I46" s="7">
        <f t="shared" si="1"/>
        <v>1.07</v>
      </c>
      <c r="J46" s="7"/>
      <c r="K46" s="8">
        <f t="shared" si="2"/>
        <v>-0.33129999999999998</v>
      </c>
    </row>
    <row r="47" spans="2:11" x14ac:dyDescent="0.2">
      <c r="B47">
        <f>+Pharmacy!A42</f>
        <v>111</v>
      </c>
      <c r="C47" t="str">
        <f>+Pharmacy!B42</f>
        <v>EAST ADAMS RURAL HEALTHCARE</v>
      </c>
      <c r="D47" s="6">
        <f>ROUND(+Pharmacy!O42,0)</f>
        <v>0</v>
      </c>
      <c r="E47" s="6">
        <f>ROUND(+Pharmacy!V42,0)</f>
        <v>285</v>
      </c>
      <c r="F47" s="7" t="str">
        <f t="shared" si="0"/>
        <v/>
      </c>
      <c r="G47" s="6">
        <f>ROUND(+Pharmacy!O144,0)</f>
        <v>64</v>
      </c>
      <c r="H47" s="6">
        <f>ROUND(+Pharmacy!V144,0)</f>
        <v>318</v>
      </c>
      <c r="I47" s="7">
        <f t="shared" si="1"/>
        <v>0.2</v>
      </c>
      <c r="J47" s="7"/>
      <c r="K47" s="8" t="str">
        <f t="shared" si="2"/>
        <v/>
      </c>
    </row>
    <row r="48" spans="2:11" x14ac:dyDescent="0.2">
      <c r="B48">
        <f>+Pharmacy!A43</f>
        <v>125</v>
      </c>
      <c r="C48" t="str">
        <f>+Pharmacy!B43</f>
        <v>OTHELLO COMMUNITY HOSPITAL</v>
      </c>
      <c r="D48" s="6">
        <f>ROUND(+Pharmacy!O43,0)</f>
        <v>0</v>
      </c>
      <c r="E48" s="6">
        <f>ROUND(+Pharmacy!V43,0)</f>
        <v>0</v>
      </c>
      <c r="F48" s="7" t="str">
        <f t="shared" si="0"/>
        <v/>
      </c>
      <c r="G48" s="6">
        <f>ROUND(+Pharmacy!O145,0)</f>
        <v>0</v>
      </c>
      <c r="H48" s="6">
        <f>ROUND(+Pharmacy!V145,0)</f>
        <v>0</v>
      </c>
      <c r="I48" s="7" t="str">
        <f t="shared" si="1"/>
        <v/>
      </c>
      <c r="J48" s="7"/>
      <c r="K48" s="8" t="str">
        <f t="shared" si="2"/>
        <v/>
      </c>
    </row>
    <row r="49" spans="2:11" x14ac:dyDescent="0.2">
      <c r="B49">
        <f>+Pharmacy!A44</f>
        <v>126</v>
      </c>
      <c r="C49" t="str">
        <f>+Pharmacy!B44</f>
        <v>HIGHLINE MEDICAL CENTER</v>
      </c>
      <c r="D49" s="6">
        <f>ROUND(+Pharmacy!O44,0)</f>
        <v>4837</v>
      </c>
      <c r="E49" s="6">
        <f>ROUND(+Pharmacy!V44,0)</f>
        <v>17455</v>
      </c>
      <c r="F49" s="7">
        <f t="shared" si="0"/>
        <v>0.28000000000000003</v>
      </c>
      <c r="G49" s="6">
        <f>ROUND(+Pharmacy!O146,0)</f>
        <v>8884</v>
      </c>
      <c r="H49" s="6">
        <f>ROUND(+Pharmacy!V146,0)</f>
        <v>9121</v>
      </c>
      <c r="I49" s="7">
        <f t="shared" si="1"/>
        <v>0.97</v>
      </c>
      <c r="J49" s="7"/>
      <c r="K49" s="8">
        <f t="shared" si="2"/>
        <v>2.4643000000000002</v>
      </c>
    </row>
    <row r="50" spans="2:11" x14ac:dyDescent="0.2">
      <c r="B50">
        <f>+Pharmacy!A45</f>
        <v>128</v>
      </c>
      <c r="C50" t="str">
        <f>+Pharmacy!B45</f>
        <v>UNIVERSITY OF WASHINGTON MEDICAL CENTER</v>
      </c>
      <c r="D50" s="6">
        <f>ROUND(+Pharmacy!O45,0)</f>
        <v>82390</v>
      </c>
      <c r="E50" s="6">
        <f>ROUND(+Pharmacy!V45,0)</f>
        <v>50232</v>
      </c>
      <c r="F50" s="7">
        <f t="shared" si="0"/>
        <v>1.64</v>
      </c>
      <c r="G50" s="6">
        <f>ROUND(+Pharmacy!O147,0)</f>
        <v>104586</v>
      </c>
      <c r="H50" s="6">
        <f>ROUND(+Pharmacy!V147,0)</f>
        <v>51747</v>
      </c>
      <c r="I50" s="7">
        <f t="shared" si="1"/>
        <v>2.02</v>
      </c>
      <c r="J50" s="7"/>
      <c r="K50" s="8">
        <f t="shared" si="2"/>
        <v>0.23169999999999999</v>
      </c>
    </row>
    <row r="51" spans="2:11" x14ac:dyDescent="0.2">
      <c r="B51">
        <f>+Pharmacy!A46</f>
        <v>129</v>
      </c>
      <c r="C51" t="str">
        <f>+Pharmacy!B46</f>
        <v>QUINCY VALLEY MEDICAL CENTER</v>
      </c>
      <c r="D51" s="6">
        <f>ROUND(+Pharmacy!O46,0)</f>
        <v>10681</v>
      </c>
      <c r="E51" s="6">
        <f>ROUND(+Pharmacy!V46,0)</f>
        <v>391</v>
      </c>
      <c r="F51" s="7">
        <f t="shared" si="0"/>
        <v>27.32</v>
      </c>
      <c r="G51" s="6">
        <f>ROUND(+Pharmacy!O148,0)</f>
        <v>0</v>
      </c>
      <c r="H51" s="6">
        <f>ROUND(+Pharmacy!V148,0)</f>
        <v>0</v>
      </c>
      <c r="I51" s="7" t="str">
        <f t="shared" si="1"/>
        <v/>
      </c>
      <c r="J51" s="7"/>
      <c r="K51" s="8" t="str">
        <f t="shared" si="2"/>
        <v/>
      </c>
    </row>
    <row r="52" spans="2:11" x14ac:dyDescent="0.2">
      <c r="B52">
        <f>+Pharmacy!A47</f>
        <v>130</v>
      </c>
      <c r="C52" t="str">
        <f>+Pharmacy!B47</f>
        <v>UW MEDICINE/NORTHWEST HOSPITAL</v>
      </c>
      <c r="D52" s="6">
        <f>ROUND(+Pharmacy!O47,0)</f>
        <v>3934</v>
      </c>
      <c r="E52" s="6">
        <f>ROUND(+Pharmacy!V47,0)</f>
        <v>22493</v>
      </c>
      <c r="F52" s="7">
        <f t="shared" si="0"/>
        <v>0.17</v>
      </c>
      <c r="G52" s="6">
        <f>ROUND(+Pharmacy!O149,0)</f>
        <v>6147</v>
      </c>
      <c r="H52" s="6">
        <f>ROUND(+Pharmacy!V149,0)</f>
        <v>23935</v>
      </c>
      <c r="I52" s="7">
        <f t="shared" si="1"/>
        <v>0.26</v>
      </c>
      <c r="J52" s="7"/>
      <c r="K52" s="8">
        <f t="shared" si="2"/>
        <v>0.52939999999999998</v>
      </c>
    </row>
    <row r="53" spans="2:11" x14ac:dyDescent="0.2">
      <c r="B53">
        <f>+Pharmacy!A48</f>
        <v>131</v>
      </c>
      <c r="C53" t="str">
        <f>+Pharmacy!B48</f>
        <v>OVERLAKE HOSPITAL MEDICAL CENTER</v>
      </c>
      <c r="D53" s="6">
        <f>ROUND(+Pharmacy!O48,0)</f>
        <v>2561</v>
      </c>
      <c r="E53" s="6">
        <f>ROUND(+Pharmacy!V48,0)</f>
        <v>38887</v>
      </c>
      <c r="F53" s="7">
        <f t="shared" si="0"/>
        <v>7.0000000000000007E-2</v>
      </c>
      <c r="G53" s="6">
        <f>ROUND(+Pharmacy!O150,0)</f>
        <v>4640</v>
      </c>
      <c r="H53" s="6">
        <f>ROUND(+Pharmacy!V150,0)</f>
        <v>36167</v>
      </c>
      <c r="I53" s="7">
        <f t="shared" si="1"/>
        <v>0.13</v>
      </c>
      <c r="J53" s="7"/>
      <c r="K53" s="8">
        <f t="shared" si="2"/>
        <v>0.85709999999999997</v>
      </c>
    </row>
    <row r="54" spans="2:11" x14ac:dyDescent="0.2">
      <c r="B54">
        <f>+Pharmacy!A49</f>
        <v>132</v>
      </c>
      <c r="C54" t="str">
        <f>+Pharmacy!B49</f>
        <v>ST CLARE HOSPITAL</v>
      </c>
      <c r="D54" s="6">
        <f>ROUND(+Pharmacy!O49,0)</f>
        <v>114590</v>
      </c>
      <c r="E54" s="6">
        <f>ROUND(+Pharmacy!V49,0)</f>
        <v>12826</v>
      </c>
      <c r="F54" s="7">
        <f t="shared" si="0"/>
        <v>8.93</v>
      </c>
      <c r="G54" s="6">
        <f>ROUND(+Pharmacy!O151,0)</f>
        <v>110292</v>
      </c>
      <c r="H54" s="6">
        <f>ROUND(+Pharmacy!V151,0)</f>
        <v>11781</v>
      </c>
      <c r="I54" s="7">
        <f t="shared" si="1"/>
        <v>9.36</v>
      </c>
      <c r="J54" s="7"/>
      <c r="K54" s="8">
        <f t="shared" si="2"/>
        <v>4.82E-2</v>
      </c>
    </row>
    <row r="55" spans="2:11" x14ac:dyDescent="0.2">
      <c r="B55">
        <f>+Pharmacy!A50</f>
        <v>134</v>
      </c>
      <c r="C55" t="str">
        <f>+Pharmacy!B50</f>
        <v>ISLAND HOSPITAL</v>
      </c>
      <c r="D55" s="6">
        <f>ROUND(+Pharmacy!O50,0)</f>
        <v>19469</v>
      </c>
      <c r="E55" s="6">
        <f>ROUND(+Pharmacy!V50,0)</f>
        <v>9561</v>
      </c>
      <c r="F55" s="7">
        <f t="shared" si="0"/>
        <v>2.04</v>
      </c>
      <c r="G55" s="6">
        <f>ROUND(+Pharmacy!O152,0)</f>
        <v>16827</v>
      </c>
      <c r="H55" s="6">
        <f>ROUND(+Pharmacy!V152,0)</f>
        <v>9429</v>
      </c>
      <c r="I55" s="7">
        <f t="shared" si="1"/>
        <v>1.78</v>
      </c>
      <c r="J55" s="7"/>
      <c r="K55" s="8">
        <f t="shared" si="2"/>
        <v>-0.1275</v>
      </c>
    </row>
    <row r="56" spans="2:11" x14ac:dyDescent="0.2">
      <c r="B56">
        <f>+Pharmacy!A51</f>
        <v>137</v>
      </c>
      <c r="C56" t="str">
        <f>+Pharmacy!B51</f>
        <v>LINCOLN HOSPITAL</v>
      </c>
      <c r="D56" s="6">
        <f>ROUND(+Pharmacy!O51,0)</f>
        <v>2493</v>
      </c>
      <c r="E56" s="6">
        <f>ROUND(+Pharmacy!V51,0)</f>
        <v>1220</v>
      </c>
      <c r="F56" s="7">
        <f t="shared" si="0"/>
        <v>2.04</v>
      </c>
      <c r="G56" s="6">
        <f>ROUND(+Pharmacy!O153,0)</f>
        <v>37643</v>
      </c>
      <c r="H56" s="6">
        <f>ROUND(+Pharmacy!V153,0)</f>
        <v>1029</v>
      </c>
      <c r="I56" s="7">
        <f t="shared" si="1"/>
        <v>36.58</v>
      </c>
      <c r="J56" s="7"/>
      <c r="K56" s="8">
        <f t="shared" si="2"/>
        <v>16.9314</v>
      </c>
    </row>
    <row r="57" spans="2:11" x14ac:dyDescent="0.2">
      <c r="B57">
        <f>+Pharmacy!A52</f>
        <v>138</v>
      </c>
      <c r="C57" t="str">
        <f>+Pharmacy!B52</f>
        <v>SWEDISH EDMONDS</v>
      </c>
      <c r="D57" s="6">
        <f>ROUND(+Pharmacy!O52,0)</f>
        <v>103818</v>
      </c>
      <c r="E57" s="6">
        <f>ROUND(+Pharmacy!V52,0)</f>
        <v>9622</v>
      </c>
      <c r="F57" s="7">
        <f t="shared" si="0"/>
        <v>10.79</v>
      </c>
      <c r="G57" s="6">
        <f>ROUND(+Pharmacy!O154,0)</f>
        <v>48343</v>
      </c>
      <c r="H57" s="6">
        <f>ROUND(+Pharmacy!V154,0)</f>
        <v>17222</v>
      </c>
      <c r="I57" s="7">
        <f t="shared" si="1"/>
        <v>2.81</v>
      </c>
      <c r="J57" s="7"/>
      <c r="K57" s="8">
        <f t="shared" si="2"/>
        <v>-0.73960000000000004</v>
      </c>
    </row>
    <row r="58" spans="2:11" x14ac:dyDescent="0.2">
      <c r="B58">
        <f>+Pharmacy!A53</f>
        <v>139</v>
      </c>
      <c r="C58" t="str">
        <f>+Pharmacy!B53</f>
        <v>PROVIDENCE HOLY FAMILY HOSPITAL</v>
      </c>
      <c r="D58" s="6">
        <f>ROUND(+Pharmacy!O53,0)</f>
        <v>0</v>
      </c>
      <c r="E58" s="6">
        <f>ROUND(+Pharmacy!V53,0)</f>
        <v>20054</v>
      </c>
      <c r="F58" s="7" t="str">
        <f t="shared" si="0"/>
        <v/>
      </c>
      <c r="G58" s="6">
        <f>ROUND(+Pharmacy!O155,0)</f>
        <v>1590</v>
      </c>
      <c r="H58" s="6">
        <f>ROUND(+Pharmacy!V155,0)</f>
        <v>18640</v>
      </c>
      <c r="I58" s="7">
        <f t="shared" si="1"/>
        <v>0.09</v>
      </c>
      <c r="J58" s="7"/>
      <c r="K58" s="8" t="str">
        <f t="shared" si="2"/>
        <v/>
      </c>
    </row>
    <row r="59" spans="2:11" x14ac:dyDescent="0.2">
      <c r="B59">
        <f>+Pharmacy!A54</f>
        <v>140</v>
      </c>
      <c r="C59" t="str">
        <f>+Pharmacy!B54</f>
        <v>KITTITAS VALLEY HEALTHCARE</v>
      </c>
      <c r="D59" s="6">
        <f>ROUND(+Pharmacy!O54,0)</f>
        <v>38670</v>
      </c>
      <c r="E59" s="6">
        <f>ROUND(+Pharmacy!V54,0)</f>
        <v>4943</v>
      </c>
      <c r="F59" s="7">
        <f t="shared" si="0"/>
        <v>7.82</v>
      </c>
      <c r="G59" s="6">
        <f>ROUND(+Pharmacy!O156,0)</f>
        <v>19728</v>
      </c>
      <c r="H59" s="6">
        <f>ROUND(+Pharmacy!V156,0)</f>
        <v>5064</v>
      </c>
      <c r="I59" s="7">
        <f t="shared" si="1"/>
        <v>3.9</v>
      </c>
      <c r="J59" s="7"/>
      <c r="K59" s="8">
        <f t="shared" si="2"/>
        <v>-0.50129999999999997</v>
      </c>
    </row>
    <row r="60" spans="2:11" x14ac:dyDescent="0.2">
      <c r="B60">
        <f>+Pharmacy!A55</f>
        <v>141</v>
      </c>
      <c r="C60" t="str">
        <f>+Pharmacy!B55</f>
        <v>DAYTON GENERAL HOSPITAL</v>
      </c>
      <c r="D60" s="6">
        <f>ROUND(+Pharmacy!O55,0)</f>
        <v>1276</v>
      </c>
      <c r="E60" s="6">
        <f>ROUND(+Pharmacy!V55,0)</f>
        <v>122</v>
      </c>
      <c r="F60" s="7">
        <f t="shared" si="0"/>
        <v>10.46</v>
      </c>
      <c r="G60" s="6">
        <f>ROUND(+Pharmacy!O157,0)</f>
        <v>0</v>
      </c>
      <c r="H60" s="6">
        <f>ROUND(+Pharmacy!V157,0)</f>
        <v>0</v>
      </c>
      <c r="I60" s="7" t="str">
        <f t="shared" si="1"/>
        <v/>
      </c>
      <c r="J60" s="7"/>
      <c r="K60" s="8" t="str">
        <f t="shared" si="2"/>
        <v/>
      </c>
    </row>
    <row r="61" spans="2:11" x14ac:dyDescent="0.2">
      <c r="B61">
        <f>+Pharmacy!A56</f>
        <v>142</v>
      </c>
      <c r="C61" t="str">
        <f>+Pharmacy!B56</f>
        <v>HARRISON MEDICAL CENTER</v>
      </c>
      <c r="D61" s="6">
        <f>ROUND(+Pharmacy!O56,0)</f>
        <v>49146</v>
      </c>
      <c r="E61" s="6">
        <f>ROUND(+Pharmacy!V56,0)</f>
        <v>28256</v>
      </c>
      <c r="F61" s="7">
        <f t="shared" si="0"/>
        <v>1.74</v>
      </c>
      <c r="G61" s="6">
        <f>ROUND(+Pharmacy!O158,0)</f>
        <v>44157</v>
      </c>
      <c r="H61" s="6">
        <f>ROUND(+Pharmacy!V158,0)</f>
        <v>27923</v>
      </c>
      <c r="I61" s="7">
        <f t="shared" si="1"/>
        <v>1.58</v>
      </c>
      <c r="J61" s="7"/>
      <c r="K61" s="8">
        <f t="shared" si="2"/>
        <v>-9.1999999999999998E-2</v>
      </c>
    </row>
    <row r="62" spans="2:11" x14ac:dyDescent="0.2">
      <c r="B62">
        <f>+Pharmacy!A57</f>
        <v>145</v>
      </c>
      <c r="C62" t="str">
        <f>+Pharmacy!B57</f>
        <v>PEACEHEALTH ST JOSEPH HOSPITAL</v>
      </c>
      <c r="D62" s="6">
        <f>ROUND(+Pharmacy!O57,0)</f>
        <v>47179</v>
      </c>
      <c r="E62" s="6">
        <f>ROUND(+Pharmacy!V57,0)</f>
        <v>33112</v>
      </c>
      <c r="F62" s="7">
        <f t="shared" si="0"/>
        <v>1.42</v>
      </c>
      <c r="G62" s="6">
        <f>ROUND(+Pharmacy!O159,0)</f>
        <v>48984</v>
      </c>
      <c r="H62" s="6">
        <f>ROUND(+Pharmacy!V159,0)</f>
        <v>32561</v>
      </c>
      <c r="I62" s="7">
        <f t="shared" si="1"/>
        <v>1.5</v>
      </c>
      <c r="J62" s="7"/>
      <c r="K62" s="8">
        <f t="shared" si="2"/>
        <v>5.6300000000000003E-2</v>
      </c>
    </row>
    <row r="63" spans="2:11" x14ac:dyDescent="0.2">
      <c r="B63">
        <f>+Pharmacy!A58</f>
        <v>147</v>
      </c>
      <c r="C63" t="str">
        <f>+Pharmacy!B58</f>
        <v>MID VALLEY HOSPITAL</v>
      </c>
      <c r="D63" s="6">
        <f>ROUND(+Pharmacy!O58,0)</f>
        <v>5690</v>
      </c>
      <c r="E63" s="6">
        <f>ROUND(+Pharmacy!V58,0)</f>
        <v>2585</v>
      </c>
      <c r="F63" s="7">
        <f t="shared" si="0"/>
        <v>2.2000000000000002</v>
      </c>
      <c r="G63" s="6">
        <f>ROUND(+Pharmacy!O160,0)</f>
        <v>5259</v>
      </c>
      <c r="H63" s="6">
        <f>ROUND(+Pharmacy!V160,0)</f>
        <v>2557</v>
      </c>
      <c r="I63" s="7">
        <f t="shared" si="1"/>
        <v>2.06</v>
      </c>
      <c r="J63" s="7"/>
      <c r="K63" s="8">
        <f t="shared" si="2"/>
        <v>-6.3600000000000004E-2</v>
      </c>
    </row>
    <row r="64" spans="2:11" x14ac:dyDescent="0.2">
      <c r="B64">
        <f>+Pharmacy!A59</f>
        <v>148</v>
      </c>
      <c r="C64" t="str">
        <f>+Pharmacy!B59</f>
        <v>KINDRED HOSPITAL SEATTLE - NORTHGATE</v>
      </c>
      <c r="D64" s="6">
        <f>ROUND(+Pharmacy!O59,0)</f>
        <v>8907</v>
      </c>
      <c r="E64" s="6">
        <f>ROUND(+Pharmacy!V59,0)</f>
        <v>1133</v>
      </c>
      <c r="F64" s="7">
        <f t="shared" si="0"/>
        <v>7.86</v>
      </c>
      <c r="G64" s="6">
        <f>ROUND(+Pharmacy!O161,0)</f>
        <v>15889</v>
      </c>
      <c r="H64" s="6">
        <f>ROUND(+Pharmacy!V161,0)</f>
        <v>898</v>
      </c>
      <c r="I64" s="7">
        <f t="shared" si="1"/>
        <v>17.690000000000001</v>
      </c>
      <c r="J64" s="7"/>
      <c r="K64" s="8">
        <f t="shared" si="2"/>
        <v>1.2505999999999999</v>
      </c>
    </row>
    <row r="65" spans="2:11" x14ac:dyDescent="0.2">
      <c r="B65">
        <f>+Pharmacy!A60</f>
        <v>150</v>
      </c>
      <c r="C65" t="str">
        <f>+Pharmacy!B60</f>
        <v>COULEE MEDICAL CENTER</v>
      </c>
      <c r="D65" s="6">
        <f>ROUND(+Pharmacy!O60,0)</f>
        <v>0</v>
      </c>
      <c r="E65" s="6">
        <f>ROUND(+Pharmacy!V60,0)</f>
        <v>1419</v>
      </c>
      <c r="F65" s="7" t="str">
        <f t="shared" si="0"/>
        <v/>
      </c>
      <c r="G65" s="6">
        <f>ROUND(+Pharmacy!O162,0)</f>
        <v>67</v>
      </c>
      <c r="H65" s="6">
        <f>ROUND(+Pharmacy!V162,0)</f>
        <v>1288</v>
      </c>
      <c r="I65" s="7">
        <f t="shared" si="1"/>
        <v>0.05</v>
      </c>
      <c r="J65" s="7"/>
      <c r="K65" s="8" t="str">
        <f t="shared" si="2"/>
        <v/>
      </c>
    </row>
    <row r="66" spans="2:11" x14ac:dyDescent="0.2">
      <c r="B66">
        <f>+Pharmacy!A61</f>
        <v>152</v>
      </c>
      <c r="C66" t="str">
        <f>+Pharmacy!B61</f>
        <v>MASON GENERAL HOSPITAL</v>
      </c>
      <c r="D66" s="6">
        <f>ROUND(+Pharmacy!O61,0)</f>
        <v>15417</v>
      </c>
      <c r="E66" s="6">
        <f>ROUND(+Pharmacy!V61,0)</f>
        <v>4217</v>
      </c>
      <c r="F66" s="7">
        <f t="shared" si="0"/>
        <v>3.66</v>
      </c>
      <c r="G66" s="6">
        <f>ROUND(+Pharmacy!O163,0)</f>
        <v>13355</v>
      </c>
      <c r="H66" s="6">
        <f>ROUND(+Pharmacy!V163,0)</f>
        <v>4287</v>
      </c>
      <c r="I66" s="7">
        <f t="shared" si="1"/>
        <v>3.12</v>
      </c>
      <c r="J66" s="7"/>
      <c r="K66" s="8">
        <f t="shared" si="2"/>
        <v>-0.14749999999999999</v>
      </c>
    </row>
    <row r="67" spans="2:11" x14ac:dyDescent="0.2">
      <c r="B67">
        <f>+Pharmacy!A62</f>
        <v>153</v>
      </c>
      <c r="C67" t="str">
        <f>+Pharmacy!B62</f>
        <v>WHITMAN HOSPITAL AND MEDICAL CENTER</v>
      </c>
      <c r="D67" s="6">
        <f>ROUND(+Pharmacy!O62,0)</f>
        <v>711</v>
      </c>
      <c r="E67" s="6">
        <f>ROUND(+Pharmacy!V62,0)</f>
        <v>1426</v>
      </c>
      <c r="F67" s="7">
        <f t="shared" si="0"/>
        <v>0.5</v>
      </c>
      <c r="G67" s="6">
        <f>ROUND(+Pharmacy!O164,0)</f>
        <v>517</v>
      </c>
      <c r="H67" s="6">
        <f>ROUND(+Pharmacy!V164,0)</f>
        <v>1377</v>
      </c>
      <c r="I67" s="7">
        <f t="shared" si="1"/>
        <v>0.38</v>
      </c>
      <c r="J67" s="7"/>
      <c r="K67" s="8">
        <f t="shared" si="2"/>
        <v>-0.24</v>
      </c>
    </row>
    <row r="68" spans="2:11" x14ac:dyDescent="0.2">
      <c r="B68">
        <f>+Pharmacy!A63</f>
        <v>155</v>
      </c>
      <c r="C68" t="str">
        <f>+Pharmacy!B63</f>
        <v>UW MEDICINE/VALLEY MEDICAL CENTER</v>
      </c>
      <c r="D68" s="6">
        <f>ROUND(+Pharmacy!O63,0)</f>
        <v>18953</v>
      </c>
      <c r="E68" s="6">
        <f>ROUND(+Pharmacy!V63,0)</f>
        <v>17416</v>
      </c>
      <c r="F68" s="7">
        <f t="shared" si="0"/>
        <v>1.0900000000000001</v>
      </c>
      <c r="G68" s="6">
        <f>ROUND(+Pharmacy!O165,0)</f>
        <v>41827</v>
      </c>
      <c r="H68" s="6">
        <f>ROUND(+Pharmacy!V165,0)</f>
        <v>37373</v>
      </c>
      <c r="I68" s="7">
        <f t="shared" si="1"/>
        <v>1.1200000000000001</v>
      </c>
      <c r="J68" s="7"/>
      <c r="K68" s="8">
        <f t="shared" si="2"/>
        <v>2.75E-2</v>
      </c>
    </row>
    <row r="69" spans="2:11" x14ac:dyDescent="0.2">
      <c r="B69">
        <f>+Pharmacy!A64</f>
        <v>156</v>
      </c>
      <c r="C69" t="str">
        <f>+Pharmacy!B64</f>
        <v>WHIDBEY GENERAL HOSPITAL</v>
      </c>
      <c r="D69" s="6">
        <f>ROUND(+Pharmacy!O64,0)</f>
        <v>10487</v>
      </c>
      <c r="E69" s="6">
        <f>ROUND(+Pharmacy!V64,0)</f>
        <v>8294</v>
      </c>
      <c r="F69" s="7">
        <f t="shared" si="0"/>
        <v>1.26</v>
      </c>
      <c r="G69" s="6">
        <f>ROUND(+Pharmacy!O166,0)</f>
        <v>0</v>
      </c>
      <c r="H69" s="6">
        <f>ROUND(+Pharmacy!V166,0)</f>
        <v>0</v>
      </c>
      <c r="I69" s="7" t="str">
        <f t="shared" si="1"/>
        <v/>
      </c>
      <c r="J69" s="7"/>
      <c r="K69" s="8" t="str">
        <f t="shared" si="2"/>
        <v/>
      </c>
    </row>
    <row r="70" spans="2:11" x14ac:dyDescent="0.2">
      <c r="B70">
        <f>+Pharmacy!A65</f>
        <v>157</v>
      </c>
      <c r="C70" t="str">
        <f>+Pharmacy!B65</f>
        <v>ST LUKES REHABILIATION INSTITUTE</v>
      </c>
      <c r="D70" s="6">
        <f>ROUND(+Pharmacy!O65,0)</f>
        <v>2726</v>
      </c>
      <c r="E70" s="6">
        <f>ROUND(+Pharmacy!V65,0)</f>
        <v>2559</v>
      </c>
      <c r="F70" s="7">
        <f t="shared" si="0"/>
        <v>1.07</v>
      </c>
      <c r="G70" s="6">
        <f>ROUND(+Pharmacy!O167,0)</f>
        <v>1590</v>
      </c>
      <c r="H70" s="6">
        <f>ROUND(+Pharmacy!V167,0)</f>
        <v>2467</v>
      </c>
      <c r="I70" s="7">
        <f t="shared" si="1"/>
        <v>0.64</v>
      </c>
      <c r="J70" s="7"/>
      <c r="K70" s="8">
        <f t="shared" si="2"/>
        <v>-0.40189999999999998</v>
      </c>
    </row>
    <row r="71" spans="2:11" x14ac:dyDescent="0.2">
      <c r="B71">
        <f>+Pharmacy!A66</f>
        <v>158</v>
      </c>
      <c r="C71" t="str">
        <f>+Pharmacy!B66</f>
        <v>CASCADE MEDICAL CENTER</v>
      </c>
      <c r="D71" s="6">
        <f>ROUND(+Pharmacy!O66,0)</f>
        <v>4458</v>
      </c>
      <c r="E71" s="6">
        <f>ROUND(+Pharmacy!V66,0)</f>
        <v>472</v>
      </c>
      <c r="F71" s="7">
        <f t="shared" si="0"/>
        <v>9.44</v>
      </c>
      <c r="G71" s="6">
        <f>ROUND(+Pharmacy!O168,0)</f>
        <v>6046</v>
      </c>
      <c r="H71" s="6">
        <f>ROUND(+Pharmacy!V168,0)</f>
        <v>573</v>
      </c>
      <c r="I71" s="7">
        <f t="shared" si="1"/>
        <v>10.55</v>
      </c>
      <c r="J71" s="7"/>
      <c r="K71" s="8">
        <f t="shared" si="2"/>
        <v>0.1176</v>
      </c>
    </row>
    <row r="72" spans="2:11" x14ac:dyDescent="0.2">
      <c r="B72">
        <f>+Pharmacy!A67</f>
        <v>159</v>
      </c>
      <c r="C72" t="str">
        <f>+Pharmacy!B67</f>
        <v>PROVIDENCE ST PETER HOSPITAL</v>
      </c>
      <c r="D72" s="6">
        <f>ROUND(+Pharmacy!O67,0)</f>
        <v>48412</v>
      </c>
      <c r="E72" s="6">
        <f>ROUND(+Pharmacy!V67,0)</f>
        <v>36893</v>
      </c>
      <c r="F72" s="7">
        <f t="shared" si="0"/>
        <v>1.31</v>
      </c>
      <c r="G72" s="6">
        <f>ROUND(+Pharmacy!O169,0)</f>
        <v>70775</v>
      </c>
      <c r="H72" s="6">
        <f>ROUND(+Pharmacy!V169,0)</f>
        <v>33274</v>
      </c>
      <c r="I72" s="7">
        <f t="shared" si="1"/>
        <v>2.13</v>
      </c>
      <c r="J72" s="7"/>
      <c r="K72" s="8">
        <f t="shared" si="2"/>
        <v>0.626</v>
      </c>
    </row>
    <row r="73" spans="2:11" x14ac:dyDescent="0.2">
      <c r="B73">
        <f>+Pharmacy!A68</f>
        <v>161</v>
      </c>
      <c r="C73" t="str">
        <f>+Pharmacy!B68</f>
        <v>KADLEC REGIONAL MEDICAL CENTER</v>
      </c>
      <c r="D73" s="6">
        <f>ROUND(+Pharmacy!O68,0)</f>
        <v>26835</v>
      </c>
      <c r="E73" s="6">
        <f>ROUND(+Pharmacy!V68,0)</f>
        <v>31196</v>
      </c>
      <c r="F73" s="7">
        <f t="shared" si="0"/>
        <v>0.86</v>
      </c>
      <c r="G73" s="6">
        <f>ROUND(+Pharmacy!O170,0)</f>
        <v>37957</v>
      </c>
      <c r="H73" s="6">
        <f>ROUND(+Pharmacy!V170,0)</f>
        <v>35689</v>
      </c>
      <c r="I73" s="7">
        <f t="shared" si="1"/>
        <v>1.06</v>
      </c>
      <c r="J73" s="7"/>
      <c r="K73" s="8">
        <f t="shared" si="2"/>
        <v>0.2326</v>
      </c>
    </row>
    <row r="74" spans="2:11" x14ac:dyDescent="0.2">
      <c r="B74">
        <f>+Pharmacy!A69</f>
        <v>162</v>
      </c>
      <c r="C74" t="str">
        <f>+Pharmacy!B69</f>
        <v>PROVIDENCE SACRED HEART MEDICAL CENTER</v>
      </c>
      <c r="D74" s="6">
        <f>ROUND(+Pharmacy!O69,0)</f>
        <v>81151</v>
      </c>
      <c r="E74" s="6">
        <f>ROUND(+Pharmacy!V69,0)</f>
        <v>63456</v>
      </c>
      <c r="F74" s="7">
        <f t="shared" si="0"/>
        <v>1.28</v>
      </c>
      <c r="G74" s="6">
        <f>ROUND(+Pharmacy!O171,0)</f>
        <v>61535</v>
      </c>
      <c r="H74" s="6">
        <f>ROUND(+Pharmacy!V171,0)</f>
        <v>61703</v>
      </c>
      <c r="I74" s="7">
        <f t="shared" si="1"/>
        <v>1</v>
      </c>
      <c r="J74" s="7"/>
      <c r="K74" s="8">
        <f t="shared" si="2"/>
        <v>-0.21879999999999999</v>
      </c>
    </row>
    <row r="75" spans="2:11" x14ac:dyDescent="0.2">
      <c r="B75">
        <f>+Pharmacy!A70</f>
        <v>164</v>
      </c>
      <c r="C75" t="str">
        <f>+Pharmacy!B70</f>
        <v>EVERGREENHEALTH MEDICAL CENTER</v>
      </c>
      <c r="D75" s="6">
        <f>ROUND(+Pharmacy!O70,0)</f>
        <v>36491</v>
      </c>
      <c r="E75" s="6">
        <f>ROUND(+Pharmacy!V70,0)</f>
        <v>32912</v>
      </c>
      <c r="F75" s="7">
        <f t="shared" ref="F75:F107" si="3">IF(D75=0,"",IF(E75=0,"",ROUND(D75/E75,2)))</f>
        <v>1.1100000000000001</v>
      </c>
      <c r="G75" s="6">
        <f>ROUND(+Pharmacy!O172,0)</f>
        <v>41043</v>
      </c>
      <c r="H75" s="6">
        <f>ROUND(+Pharmacy!V172,0)</f>
        <v>33213</v>
      </c>
      <c r="I75" s="7">
        <f t="shared" ref="I75:I107" si="4">IF(G75=0,"",IF(H75=0,"",ROUND(G75/H75,2)))</f>
        <v>1.24</v>
      </c>
      <c r="J75" s="7"/>
      <c r="K75" s="8">
        <f t="shared" ref="K75:K107" si="5">IF(D75=0,"",IF(E75=0,"",IF(G75=0,"",IF(H75=0,"",ROUND(I75/F75-1,4)))))</f>
        <v>0.1171</v>
      </c>
    </row>
    <row r="76" spans="2:11" x14ac:dyDescent="0.2">
      <c r="B76">
        <f>+Pharmacy!A71</f>
        <v>165</v>
      </c>
      <c r="C76" t="str">
        <f>+Pharmacy!B71</f>
        <v>LAKE CHELAN COMMUNITY HOSPITAL</v>
      </c>
      <c r="D76" s="6">
        <f>ROUND(+Pharmacy!O71,0)</f>
        <v>17975</v>
      </c>
      <c r="E76" s="6">
        <f>ROUND(+Pharmacy!V71,0)</f>
        <v>1504</v>
      </c>
      <c r="F76" s="7">
        <f t="shared" si="3"/>
        <v>11.95</v>
      </c>
      <c r="G76" s="6">
        <f>ROUND(+Pharmacy!O173,0)</f>
        <v>19289</v>
      </c>
      <c r="H76" s="6">
        <f>ROUND(+Pharmacy!V173,0)</f>
        <v>1122</v>
      </c>
      <c r="I76" s="7">
        <f t="shared" si="4"/>
        <v>17.190000000000001</v>
      </c>
      <c r="J76" s="7"/>
      <c r="K76" s="8">
        <f t="shared" si="5"/>
        <v>0.4385</v>
      </c>
    </row>
    <row r="77" spans="2:11" x14ac:dyDescent="0.2">
      <c r="B77">
        <f>+Pharmacy!A72</f>
        <v>167</v>
      </c>
      <c r="C77" t="str">
        <f>+Pharmacy!B72</f>
        <v>FERRY COUNTY MEMORIAL HOSPITAL</v>
      </c>
      <c r="D77" s="6">
        <f>ROUND(+Pharmacy!O72,0)</f>
        <v>0</v>
      </c>
      <c r="E77" s="6">
        <f>ROUND(+Pharmacy!V72,0)</f>
        <v>0</v>
      </c>
      <c r="F77" s="7" t="str">
        <f t="shared" si="3"/>
        <v/>
      </c>
      <c r="G77" s="6">
        <f>ROUND(+Pharmacy!O174,0)</f>
        <v>0</v>
      </c>
      <c r="H77" s="6">
        <f>ROUND(+Pharmacy!V174,0)</f>
        <v>0</v>
      </c>
      <c r="I77" s="7" t="str">
        <f t="shared" si="4"/>
        <v/>
      </c>
      <c r="J77" s="7"/>
      <c r="K77" s="8" t="str">
        <f t="shared" si="5"/>
        <v/>
      </c>
    </row>
    <row r="78" spans="2:11" x14ac:dyDescent="0.2">
      <c r="B78">
        <f>+Pharmacy!A73</f>
        <v>168</v>
      </c>
      <c r="C78" t="str">
        <f>+Pharmacy!B73</f>
        <v>CENTRAL WASHINGTON HOSPITAL</v>
      </c>
      <c r="D78" s="6">
        <f>ROUND(+Pharmacy!O73,0)</f>
        <v>77455</v>
      </c>
      <c r="E78" s="6">
        <f>ROUND(+Pharmacy!V73,0)</f>
        <v>19877</v>
      </c>
      <c r="F78" s="7">
        <f t="shared" si="3"/>
        <v>3.9</v>
      </c>
      <c r="G78" s="6">
        <f>ROUND(+Pharmacy!O175,0)</f>
        <v>91760</v>
      </c>
      <c r="H78" s="6">
        <f>ROUND(+Pharmacy!V175,0)</f>
        <v>20242</v>
      </c>
      <c r="I78" s="7">
        <f t="shared" si="4"/>
        <v>4.53</v>
      </c>
      <c r="J78" s="7"/>
      <c r="K78" s="8">
        <f t="shared" si="5"/>
        <v>0.1615</v>
      </c>
    </row>
    <row r="79" spans="2:11" x14ac:dyDescent="0.2">
      <c r="B79">
        <f>+Pharmacy!A74</f>
        <v>170</v>
      </c>
      <c r="C79" t="str">
        <f>+Pharmacy!B74</f>
        <v>PEACEHEALTH SOUTHWEST MEDICAL CENTER</v>
      </c>
      <c r="D79" s="6">
        <f>ROUND(+Pharmacy!O74,0)</f>
        <v>71564</v>
      </c>
      <c r="E79" s="6">
        <f>ROUND(+Pharmacy!V74,0)</f>
        <v>50767</v>
      </c>
      <c r="F79" s="7">
        <f t="shared" si="3"/>
        <v>1.41</v>
      </c>
      <c r="G79" s="6">
        <f>ROUND(+Pharmacy!O176,0)</f>
        <v>62357</v>
      </c>
      <c r="H79" s="6">
        <f>ROUND(+Pharmacy!V176,0)</f>
        <v>48533</v>
      </c>
      <c r="I79" s="7">
        <f t="shared" si="4"/>
        <v>1.28</v>
      </c>
      <c r="J79" s="7"/>
      <c r="K79" s="8">
        <f t="shared" si="5"/>
        <v>-9.2200000000000004E-2</v>
      </c>
    </row>
    <row r="80" spans="2:11" x14ac:dyDescent="0.2">
      <c r="B80">
        <f>+Pharmacy!A75</f>
        <v>172</v>
      </c>
      <c r="C80" t="str">
        <f>+Pharmacy!B75</f>
        <v>PULLMAN REGIONAL HOSPITAL</v>
      </c>
      <c r="D80" s="6">
        <f>ROUND(+Pharmacy!O75,0)</f>
        <v>15925</v>
      </c>
      <c r="E80" s="6">
        <f>ROUND(+Pharmacy!V75,0)</f>
        <v>3623</v>
      </c>
      <c r="F80" s="7">
        <f t="shared" si="3"/>
        <v>4.4000000000000004</v>
      </c>
      <c r="G80" s="6">
        <f>ROUND(+Pharmacy!O177,0)</f>
        <v>14474</v>
      </c>
      <c r="H80" s="6">
        <f>ROUND(+Pharmacy!V177,0)</f>
        <v>3914</v>
      </c>
      <c r="I80" s="7">
        <f t="shared" si="4"/>
        <v>3.7</v>
      </c>
      <c r="J80" s="7"/>
      <c r="K80" s="8">
        <f t="shared" si="5"/>
        <v>-0.15909999999999999</v>
      </c>
    </row>
    <row r="81" spans="2:11" x14ac:dyDescent="0.2">
      <c r="B81">
        <f>+Pharmacy!A76</f>
        <v>173</v>
      </c>
      <c r="C81" t="str">
        <f>+Pharmacy!B76</f>
        <v>MORTON GENERAL HOSPITAL</v>
      </c>
      <c r="D81" s="6">
        <f>ROUND(+Pharmacy!O76,0)</f>
        <v>735</v>
      </c>
      <c r="E81" s="6">
        <f>ROUND(+Pharmacy!V76,0)</f>
        <v>1101</v>
      </c>
      <c r="F81" s="7">
        <f t="shared" si="3"/>
        <v>0.67</v>
      </c>
      <c r="G81" s="6">
        <f>ROUND(+Pharmacy!O178,0)</f>
        <v>363</v>
      </c>
      <c r="H81" s="6">
        <f>ROUND(+Pharmacy!V178,0)</f>
        <v>1070</v>
      </c>
      <c r="I81" s="7">
        <f t="shared" si="4"/>
        <v>0.34</v>
      </c>
      <c r="J81" s="7"/>
      <c r="K81" s="8">
        <f t="shared" si="5"/>
        <v>-0.49249999999999999</v>
      </c>
    </row>
    <row r="82" spans="2:11" x14ac:dyDescent="0.2">
      <c r="B82">
        <f>+Pharmacy!A77</f>
        <v>175</v>
      </c>
      <c r="C82" t="str">
        <f>+Pharmacy!B77</f>
        <v>MARY BRIDGE CHILDRENS HEALTH CENTER</v>
      </c>
      <c r="D82" s="6">
        <f>ROUND(+Pharmacy!O77,0)</f>
        <v>0</v>
      </c>
      <c r="E82" s="6">
        <f>ROUND(+Pharmacy!V77,0)</f>
        <v>9620</v>
      </c>
      <c r="F82" s="7" t="str">
        <f t="shared" si="3"/>
        <v/>
      </c>
      <c r="G82" s="6">
        <f>ROUND(+Pharmacy!O179,0)</f>
        <v>1217</v>
      </c>
      <c r="H82" s="6">
        <f>ROUND(+Pharmacy!V179,0)</f>
        <v>10786</v>
      </c>
      <c r="I82" s="7">
        <f t="shared" si="4"/>
        <v>0.11</v>
      </c>
      <c r="J82" s="7"/>
      <c r="K82" s="8" t="str">
        <f t="shared" si="5"/>
        <v/>
      </c>
    </row>
    <row r="83" spans="2:11" x14ac:dyDescent="0.2">
      <c r="B83">
        <f>+Pharmacy!A78</f>
        <v>176</v>
      </c>
      <c r="C83" t="str">
        <f>+Pharmacy!B78</f>
        <v>TACOMA GENERAL/ALLENMORE HOSPITAL</v>
      </c>
      <c r="D83" s="6">
        <f>ROUND(+Pharmacy!O78,0)</f>
        <v>39687</v>
      </c>
      <c r="E83" s="6">
        <f>ROUND(+Pharmacy!V78,0)</f>
        <v>48651</v>
      </c>
      <c r="F83" s="7">
        <f t="shared" si="3"/>
        <v>0.82</v>
      </c>
      <c r="G83" s="6">
        <f>ROUND(+Pharmacy!O180,0)</f>
        <v>38112</v>
      </c>
      <c r="H83" s="6">
        <f>ROUND(+Pharmacy!V180,0)</f>
        <v>41823</v>
      </c>
      <c r="I83" s="7">
        <f t="shared" si="4"/>
        <v>0.91</v>
      </c>
      <c r="J83" s="7"/>
      <c r="K83" s="8">
        <f t="shared" si="5"/>
        <v>0.10979999999999999</v>
      </c>
    </row>
    <row r="84" spans="2:11" x14ac:dyDescent="0.2">
      <c r="B84">
        <f>+Pharmacy!A79</f>
        <v>180</v>
      </c>
      <c r="C84" t="str">
        <f>+Pharmacy!B79</f>
        <v>VALLEY HOSPITAL</v>
      </c>
      <c r="D84" s="6">
        <f>ROUND(+Pharmacy!O79,0)</f>
        <v>3562</v>
      </c>
      <c r="E84" s="6">
        <f>ROUND(+Pharmacy!V79,0)</f>
        <v>10946</v>
      </c>
      <c r="F84" s="7">
        <f t="shared" si="3"/>
        <v>0.33</v>
      </c>
      <c r="G84" s="6">
        <f>ROUND(+Pharmacy!O181,0)</f>
        <v>2665</v>
      </c>
      <c r="H84" s="6">
        <f>ROUND(+Pharmacy!V181,0)</f>
        <v>11479</v>
      </c>
      <c r="I84" s="7">
        <f t="shared" si="4"/>
        <v>0.23</v>
      </c>
      <c r="J84" s="7"/>
      <c r="K84" s="8">
        <f t="shared" si="5"/>
        <v>-0.30299999999999999</v>
      </c>
    </row>
    <row r="85" spans="2:11" x14ac:dyDescent="0.2">
      <c r="B85">
        <f>+Pharmacy!A80</f>
        <v>183</v>
      </c>
      <c r="C85" t="str">
        <f>+Pharmacy!B80</f>
        <v>MULTICARE AUBURN MEDICAL CENTER</v>
      </c>
      <c r="D85" s="6">
        <f>ROUND(+Pharmacy!O80,0)</f>
        <v>2818</v>
      </c>
      <c r="E85" s="6">
        <f>ROUND(+Pharmacy!V80,0)</f>
        <v>11784</v>
      </c>
      <c r="F85" s="7">
        <f t="shared" si="3"/>
        <v>0.24</v>
      </c>
      <c r="G85" s="6">
        <f>ROUND(+Pharmacy!O182,0)</f>
        <v>1954</v>
      </c>
      <c r="H85" s="6">
        <f>ROUND(+Pharmacy!V182,0)</f>
        <v>10417</v>
      </c>
      <c r="I85" s="7">
        <f t="shared" si="4"/>
        <v>0.19</v>
      </c>
      <c r="J85" s="7"/>
      <c r="K85" s="8">
        <f t="shared" si="5"/>
        <v>-0.20830000000000001</v>
      </c>
    </row>
    <row r="86" spans="2:11" x14ac:dyDescent="0.2">
      <c r="B86">
        <f>+Pharmacy!A81</f>
        <v>186</v>
      </c>
      <c r="C86" t="str">
        <f>+Pharmacy!B81</f>
        <v>SUMMIT PACIFIC MEDICAL CENTER</v>
      </c>
      <c r="D86" s="6">
        <f>ROUND(+Pharmacy!O81,0)</f>
        <v>920</v>
      </c>
      <c r="E86" s="6">
        <f>ROUND(+Pharmacy!V81,0)</f>
        <v>1238</v>
      </c>
      <c r="F86" s="7">
        <f t="shared" si="3"/>
        <v>0.74</v>
      </c>
      <c r="G86" s="6">
        <f>ROUND(+Pharmacy!O183,0)</f>
        <v>0</v>
      </c>
      <c r="H86" s="6">
        <f>ROUND(+Pharmacy!V183,0)</f>
        <v>1042</v>
      </c>
      <c r="I86" s="7" t="str">
        <f t="shared" si="4"/>
        <v/>
      </c>
      <c r="J86" s="7"/>
      <c r="K86" s="8" t="str">
        <f t="shared" si="5"/>
        <v/>
      </c>
    </row>
    <row r="87" spans="2:11" x14ac:dyDescent="0.2">
      <c r="B87">
        <f>+Pharmacy!A82</f>
        <v>191</v>
      </c>
      <c r="C87" t="str">
        <f>+Pharmacy!B82</f>
        <v>PROVIDENCE CENTRALIA HOSPITAL</v>
      </c>
      <c r="D87" s="6">
        <f>ROUND(+Pharmacy!O82,0)</f>
        <v>24869</v>
      </c>
      <c r="E87" s="6">
        <f>ROUND(+Pharmacy!V82,0)</f>
        <v>12024</v>
      </c>
      <c r="F87" s="7">
        <f t="shared" si="3"/>
        <v>2.0699999999999998</v>
      </c>
      <c r="G87" s="6">
        <f>ROUND(+Pharmacy!O184,0)</f>
        <v>32321</v>
      </c>
      <c r="H87" s="6">
        <f>ROUND(+Pharmacy!V184,0)</f>
        <v>12339</v>
      </c>
      <c r="I87" s="7">
        <f t="shared" si="4"/>
        <v>2.62</v>
      </c>
      <c r="J87" s="7"/>
      <c r="K87" s="8">
        <f t="shared" si="5"/>
        <v>0.26569999999999999</v>
      </c>
    </row>
    <row r="88" spans="2:11" x14ac:dyDescent="0.2">
      <c r="B88">
        <f>+Pharmacy!A83</f>
        <v>193</v>
      </c>
      <c r="C88" t="str">
        <f>+Pharmacy!B83</f>
        <v>PROVIDENCE MOUNT CARMEL HOSPITAL</v>
      </c>
      <c r="D88" s="6">
        <f>ROUND(+Pharmacy!O83,0)</f>
        <v>7041</v>
      </c>
      <c r="E88" s="6">
        <f>ROUND(+Pharmacy!V83,0)</f>
        <v>3409</v>
      </c>
      <c r="F88" s="7">
        <f t="shared" si="3"/>
        <v>2.0699999999999998</v>
      </c>
      <c r="G88" s="6">
        <f>ROUND(+Pharmacy!O185,0)</f>
        <v>6568</v>
      </c>
      <c r="H88" s="6">
        <f>ROUND(+Pharmacy!V185,0)</f>
        <v>3543</v>
      </c>
      <c r="I88" s="7">
        <f t="shared" si="4"/>
        <v>1.85</v>
      </c>
      <c r="J88" s="7"/>
      <c r="K88" s="8">
        <f t="shared" si="5"/>
        <v>-0.10630000000000001</v>
      </c>
    </row>
    <row r="89" spans="2:11" x14ac:dyDescent="0.2">
      <c r="B89">
        <f>+Pharmacy!A84</f>
        <v>194</v>
      </c>
      <c r="C89" t="str">
        <f>+Pharmacy!B84</f>
        <v>PROVIDENCE ST JOSEPHS HOSPITAL</v>
      </c>
      <c r="D89" s="6">
        <f>ROUND(+Pharmacy!O84,0)</f>
        <v>7733</v>
      </c>
      <c r="E89" s="6">
        <f>ROUND(+Pharmacy!V84,0)</f>
        <v>1183</v>
      </c>
      <c r="F89" s="7">
        <f t="shared" si="3"/>
        <v>6.54</v>
      </c>
      <c r="G89" s="6">
        <f>ROUND(+Pharmacy!O186,0)</f>
        <v>5629</v>
      </c>
      <c r="H89" s="6">
        <f>ROUND(+Pharmacy!V186,0)</f>
        <v>1316</v>
      </c>
      <c r="I89" s="7">
        <f t="shared" si="4"/>
        <v>4.28</v>
      </c>
      <c r="J89" s="7"/>
      <c r="K89" s="8">
        <f t="shared" si="5"/>
        <v>-0.34560000000000002</v>
      </c>
    </row>
    <row r="90" spans="2:11" x14ac:dyDescent="0.2">
      <c r="B90">
        <f>+Pharmacy!A85</f>
        <v>195</v>
      </c>
      <c r="C90" t="str">
        <f>+Pharmacy!B85</f>
        <v>SNOQUALMIE VALLEY HOSPITAL</v>
      </c>
      <c r="D90" s="6">
        <f>ROUND(+Pharmacy!O85,0)</f>
        <v>1525</v>
      </c>
      <c r="E90" s="6">
        <f>ROUND(+Pharmacy!V85,0)</f>
        <v>2523</v>
      </c>
      <c r="F90" s="7">
        <f t="shared" si="3"/>
        <v>0.6</v>
      </c>
      <c r="G90" s="6">
        <f>ROUND(+Pharmacy!O187,0)</f>
        <v>2138</v>
      </c>
      <c r="H90" s="6">
        <f>ROUND(+Pharmacy!V187,0)</f>
        <v>1874</v>
      </c>
      <c r="I90" s="7">
        <f t="shared" si="4"/>
        <v>1.1399999999999999</v>
      </c>
      <c r="J90" s="7"/>
      <c r="K90" s="8">
        <f t="shared" si="5"/>
        <v>0.9</v>
      </c>
    </row>
    <row r="91" spans="2:11" x14ac:dyDescent="0.2">
      <c r="B91">
        <f>+Pharmacy!A86</f>
        <v>197</v>
      </c>
      <c r="C91" t="str">
        <f>+Pharmacy!B86</f>
        <v>CAPITAL MEDICAL CENTER</v>
      </c>
      <c r="D91" s="6">
        <f>ROUND(+Pharmacy!O86,0)</f>
        <v>29298</v>
      </c>
      <c r="E91" s="6">
        <f>ROUND(+Pharmacy!V86,0)</f>
        <v>10176</v>
      </c>
      <c r="F91" s="7">
        <f t="shared" si="3"/>
        <v>2.88</v>
      </c>
      <c r="G91" s="6">
        <f>ROUND(+Pharmacy!O188,0)</f>
        <v>34035</v>
      </c>
      <c r="H91" s="6">
        <f>ROUND(+Pharmacy!V188,0)</f>
        <v>10620</v>
      </c>
      <c r="I91" s="7">
        <f t="shared" si="4"/>
        <v>3.2</v>
      </c>
      <c r="J91" s="7"/>
      <c r="K91" s="8">
        <f t="shared" si="5"/>
        <v>0.1111</v>
      </c>
    </row>
    <row r="92" spans="2:11" x14ac:dyDescent="0.2">
      <c r="B92">
        <f>+Pharmacy!A87</f>
        <v>198</v>
      </c>
      <c r="C92" t="str">
        <f>+Pharmacy!B87</f>
        <v>SUNNYSIDE COMMUNITY HOSPITAL</v>
      </c>
      <c r="D92" s="6">
        <f>ROUND(+Pharmacy!O87,0)</f>
        <v>5378</v>
      </c>
      <c r="E92" s="6">
        <f>ROUND(+Pharmacy!V87,0)</f>
        <v>3877</v>
      </c>
      <c r="F92" s="7">
        <f t="shared" si="3"/>
        <v>1.39</v>
      </c>
      <c r="G92" s="6">
        <f>ROUND(+Pharmacy!O189,0)</f>
        <v>0</v>
      </c>
      <c r="H92" s="6">
        <f>ROUND(+Pharmacy!V189,0)</f>
        <v>0</v>
      </c>
      <c r="I92" s="7" t="str">
        <f t="shared" si="4"/>
        <v/>
      </c>
      <c r="J92" s="7"/>
      <c r="K92" s="8" t="str">
        <f t="shared" si="5"/>
        <v/>
      </c>
    </row>
    <row r="93" spans="2:11" x14ac:dyDescent="0.2">
      <c r="B93">
        <f>+Pharmacy!A88</f>
        <v>199</v>
      </c>
      <c r="C93" t="str">
        <f>+Pharmacy!B88</f>
        <v>TOPPENISH COMMUNITY HOSPITAL</v>
      </c>
      <c r="D93" s="6">
        <f>ROUND(+Pharmacy!O88,0)</f>
        <v>4750</v>
      </c>
      <c r="E93" s="6">
        <f>ROUND(+Pharmacy!V88,0)</f>
        <v>2956</v>
      </c>
      <c r="F93" s="7">
        <f t="shared" si="3"/>
        <v>1.61</v>
      </c>
      <c r="G93" s="6">
        <f>ROUND(+Pharmacy!O190,0)</f>
        <v>7980</v>
      </c>
      <c r="H93" s="6">
        <f>ROUND(+Pharmacy!V190,0)</f>
        <v>2554</v>
      </c>
      <c r="I93" s="7">
        <f t="shared" si="4"/>
        <v>3.12</v>
      </c>
      <c r="J93" s="7"/>
      <c r="K93" s="8">
        <f t="shared" si="5"/>
        <v>0.93789999999999996</v>
      </c>
    </row>
    <row r="94" spans="2:11" x14ac:dyDescent="0.2">
      <c r="B94">
        <f>+Pharmacy!A89</f>
        <v>201</v>
      </c>
      <c r="C94" t="str">
        <f>+Pharmacy!B89</f>
        <v>ST FRANCIS COMMUNITY HOSPITAL</v>
      </c>
      <c r="D94" s="6">
        <f>ROUND(+Pharmacy!O89,0)</f>
        <v>144987</v>
      </c>
      <c r="E94" s="6">
        <f>ROUND(+Pharmacy!V89,0)</f>
        <v>16708</v>
      </c>
      <c r="F94" s="7">
        <f t="shared" si="3"/>
        <v>8.68</v>
      </c>
      <c r="G94" s="6">
        <f>ROUND(+Pharmacy!O191,0)</f>
        <v>97259</v>
      </c>
      <c r="H94" s="6">
        <f>ROUND(+Pharmacy!V191,0)</f>
        <v>15975</v>
      </c>
      <c r="I94" s="7">
        <f t="shared" si="4"/>
        <v>6.09</v>
      </c>
      <c r="J94" s="7"/>
      <c r="K94" s="8">
        <f t="shared" si="5"/>
        <v>-0.2984</v>
      </c>
    </row>
    <row r="95" spans="2:11" x14ac:dyDescent="0.2">
      <c r="B95">
        <f>+Pharmacy!A90</f>
        <v>202</v>
      </c>
      <c r="C95" t="str">
        <f>+Pharmacy!B90</f>
        <v>REGIONAL HOSPITAL</v>
      </c>
      <c r="D95" s="6">
        <f>ROUND(+Pharmacy!O90,0)</f>
        <v>0</v>
      </c>
      <c r="E95" s="6">
        <f>ROUND(+Pharmacy!V90,0)</f>
        <v>694</v>
      </c>
      <c r="F95" s="7" t="str">
        <f t="shared" si="3"/>
        <v/>
      </c>
      <c r="G95" s="6">
        <f>ROUND(+Pharmacy!O192,0)</f>
        <v>0</v>
      </c>
      <c r="H95" s="6">
        <f>ROUND(+Pharmacy!V192,0)</f>
        <v>707</v>
      </c>
      <c r="I95" s="7" t="str">
        <f t="shared" si="4"/>
        <v/>
      </c>
      <c r="J95" s="7"/>
      <c r="K95" s="8" t="str">
        <f t="shared" si="5"/>
        <v/>
      </c>
    </row>
    <row r="96" spans="2:11" x14ac:dyDescent="0.2">
      <c r="B96">
        <f>+Pharmacy!A91</f>
        <v>204</v>
      </c>
      <c r="C96" t="str">
        <f>+Pharmacy!B91</f>
        <v>SEATTLE CANCER CARE ALLIANCE</v>
      </c>
      <c r="D96" s="6">
        <f>ROUND(+Pharmacy!O91,0)</f>
        <v>1511700</v>
      </c>
      <c r="E96" s="6">
        <f>ROUND(+Pharmacy!V91,0)</f>
        <v>14038</v>
      </c>
      <c r="F96" s="7">
        <f t="shared" si="3"/>
        <v>107.69</v>
      </c>
      <c r="G96" s="6">
        <f>ROUND(+Pharmacy!O193,0)</f>
        <v>2196219</v>
      </c>
      <c r="H96" s="6">
        <f>ROUND(+Pharmacy!V193,0)</f>
        <v>13817</v>
      </c>
      <c r="I96" s="7">
        <f t="shared" si="4"/>
        <v>158.94999999999999</v>
      </c>
      <c r="J96" s="7"/>
      <c r="K96" s="8">
        <f t="shared" si="5"/>
        <v>0.47599999999999998</v>
      </c>
    </row>
    <row r="97" spans="2:11" x14ac:dyDescent="0.2">
      <c r="B97">
        <f>+Pharmacy!A92</f>
        <v>205</v>
      </c>
      <c r="C97" t="str">
        <f>+Pharmacy!B92</f>
        <v>WENATCHEE VALLEY HOSPITAL</v>
      </c>
      <c r="D97" s="6">
        <f>ROUND(+Pharmacy!O92,0)</f>
        <v>0</v>
      </c>
      <c r="E97" s="6">
        <f>ROUND(+Pharmacy!V92,0)</f>
        <v>0</v>
      </c>
      <c r="F97" s="7" t="str">
        <f t="shared" si="3"/>
        <v/>
      </c>
      <c r="G97" s="6">
        <f>ROUND(+Pharmacy!O194,0)</f>
        <v>42562</v>
      </c>
      <c r="H97" s="6">
        <f>ROUND(+Pharmacy!V194,0)</f>
        <v>12549</v>
      </c>
      <c r="I97" s="7">
        <f t="shared" si="4"/>
        <v>3.39</v>
      </c>
      <c r="J97" s="7"/>
      <c r="K97" s="8" t="str">
        <f t="shared" si="5"/>
        <v/>
      </c>
    </row>
    <row r="98" spans="2:11" x14ac:dyDescent="0.2">
      <c r="B98">
        <f>+Pharmacy!A93</f>
        <v>206</v>
      </c>
      <c r="C98" t="str">
        <f>+Pharmacy!B93</f>
        <v>PEACEHEALTH UNITED GENERAL MEDICAL CENTER</v>
      </c>
      <c r="D98" s="6">
        <f>ROUND(+Pharmacy!O93,0)</f>
        <v>35362</v>
      </c>
      <c r="E98" s="6">
        <f>ROUND(+Pharmacy!V93,0)</f>
        <v>3520</v>
      </c>
      <c r="F98" s="7">
        <f t="shared" si="3"/>
        <v>10.050000000000001</v>
      </c>
      <c r="G98" s="6">
        <f>ROUND(+Pharmacy!O195,0)</f>
        <v>36042</v>
      </c>
      <c r="H98" s="6">
        <f>ROUND(+Pharmacy!V195,0)</f>
        <v>3615</v>
      </c>
      <c r="I98" s="7">
        <f t="shared" si="4"/>
        <v>9.9700000000000006</v>
      </c>
      <c r="J98" s="7"/>
      <c r="K98" s="8">
        <f t="shared" si="5"/>
        <v>-8.0000000000000002E-3</v>
      </c>
    </row>
    <row r="99" spans="2:11" x14ac:dyDescent="0.2">
      <c r="B99">
        <f>+Pharmacy!A94</f>
        <v>207</v>
      </c>
      <c r="C99" t="str">
        <f>+Pharmacy!B94</f>
        <v>SKAGIT VALLEY HOSPITAL</v>
      </c>
      <c r="D99" s="6">
        <f>ROUND(+Pharmacy!O94,0)</f>
        <v>51085</v>
      </c>
      <c r="E99" s="6">
        <f>ROUND(+Pharmacy!V94,0)</f>
        <v>21062</v>
      </c>
      <c r="F99" s="7">
        <f t="shared" si="3"/>
        <v>2.4300000000000002</v>
      </c>
      <c r="G99" s="6">
        <f>ROUND(+Pharmacy!O196,0)</f>
        <v>100115</v>
      </c>
      <c r="H99" s="6">
        <f>ROUND(+Pharmacy!V196,0)</f>
        <v>20806</v>
      </c>
      <c r="I99" s="7">
        <f t="shared" si="4"/>
        <v>4.8099999999999996</v>
      </c>
      <c r="J99" s="7"/>
      <c r="K99" s="8">
        <f t="shared" si="5"/>
        <v>0.97940000000000005</v>
      </c>
    </row>
    <row r="100" spans="2:11" x14ac:dyDescent="0.2">
      <c r="B100">
        <f>+Pharmacy!A95</f>
        <v>208</v>
      </c>
      <c r="C100" t="str">
        <f>+Pharmacy!B95</f>
        <v>LEGACY SALMON CREEK HOSPITAL</v>
      </c>
      <c r="D100" s="6">
        <f>ROUND(+Pharmacy!O95,0)</f>
        <v>-263529</v>
      </c>
      <c r="E100" s="6">
        <f>ROUND(+Pharmacy!V95,0)</f>
        <v>18153</v>
      </c>
      <c r="F100" s="7">
        <f t="shared" si="3"/>
        <v>-14.52</v>
      </c>
      <c r="G100" s="6">
        <f>ROUND(+Pharmacy!O197,0)</f>
        <v>-407362</v>
      </c>
      <c r="H100" s="6">
        <f>ROUND(+Pharmacy!V197,0)</f>
        <v>18334</v>
      </c>
      <c r="I100" s="7">
        <f t="shared" si="4"/>
        <v>-22.22</v>
      </c>
      <c r="J100" s="7"/>
      <c r="K100" s="8">
        <f t="shared" si="5"/>
        <v>0.53029999999999999</v>
      </c>
    </row>
    <row r="101" spans="2:11" x14ac:dyDescent="0.2">
      <c r="B101">
        <f>+Pharmacy!A96</f>
        <v>209</v>
      </c>
      <c r="C101" t="str">
        <f>+Pharmacy!B96</f>
        <v>ST ANTHONY HOSPITAL</v>
      </c>
      <c r="D101" s="6">
        <f>ROUND(+Pharmacy!O96,0)</f>
        <v>70691</v>
      </c>
      <c r="E101" s="6">
        <f>ROUND(+Pharmacy!V96,0)</f>
        <v>9478</v>
      </c>
      <c r="F101" s="7">
        <f t="shared" si="3"/>
        <v>7.46</v>
      </c>
      <c r="G101" s="6">
        <f>ROUND(+Pharmacy!O198,0)</f>
        <v>67436</v>
      </c>
      <c r="H101" s="6">
        <f>ROUND(+Pharmacy!V198,0)</f>
        <v>9231</v>
      </c>
      <c r="I101" s="7">
        <f t="shared" si="4"/>
        <v>7.31</v>
      </c>
      <c r="J101" s="7"/>
      <c r="K101" s="8">
        <f t="shared" si="5"/>
        <v>-2.01E-2</v>
      </c>
    </row>
    <row r="102" spans="2:11" x14ac:dyDescent="0.2">
      <c r="B102">
        <f>+Pharmacy!A97</f>
        <v>210</v>
      </c>
      <c r="C102" t="str">
        <f>+Pharmacy!B97</f>
        <v>SWEDISH MEDICAL CENTER - ISSAQUAH CAMPUS</v>
      </c>
      <c r="D102" s="6">
        <f>ROUND(+Pharmacy!O97,0)</f>
        <v>28307</v>
      </c>
      <c r="E102" s="6">
        <f>ROUND(+Pharmacy!V97,0)</f>
        <v>10561</v>
      </c>
      <c r="F102" s="7">
        <f t="shared" si="3"/>
        <v>2.68</v>
      </c>
      <c r="G102" s="6">
        <f>ROUND(+Pharmacy!O199,0)</f>
        <v>38941</v>
      </c>
      <c r="H102" s="6">
        <f>ROUND(+Pharmacy!V199,0)</f>
        <v>12277</v>
      </c>
      <c r="I102" s="7">
        <f t="shared" si="4"/>
        <v>3.17</v>
      </c>
      <c r="J102" s="7"/>
      <c r="K102" s="8">
        <f t="shared" si="5"/>
        <v>0.18279999999999999</v>
      </c>
    </row>
    <row r="103" spans="2:11" x14ac:dyDescent="0.2">
      <c r="B103">
        <f>+Pharmacy!A98</f>
        <v>211</v>
      </c>
      <c r="C103" t="str">
        <f>+Pharmacy!B98</f>
        <v>PEACEHEALTH PEACE ISLAND MEDICAL CENTER</v>
      </c>
      <c r="D103" s="6">
        <f>ROUND(+Pharmacy!O98,0)</f>
        <v>0</v>
      </c>
      <c r="E103" s="6">
        <f>ROUND(+Pharmacy!V98,0)</f>
        <v>0</v>
      </c>
      <c r="F103" s="7" t="str">
        <f t="shared" si="3"/>
        <v/>
      </c>
      <c r="G103" s="6">
        <f>ROUND(+Pharmacy!O200,0)</f>
        <v>2645</v>
      </c>
      <c r="H103" s="6">
        <f>ROUND(+Pharmacy!V200,0)</f>
        <v>433</v>
      </c>
      <c r="I103" s="7">
        <f t="shared" si="4"/>
        <v>6.11</v>
      </c>
      <c r="J103" s="7"/>
      <c r="K103" s="8" t="str">
        <f t="shared" si="5"/>
        <v/>
      </c>
    </row>
    <row r="104" spans="2:11" x14ac:dyDescent="0.2">
      <c r="B104">
        <f>+Pharmacy!A99</f>
        <v>904</v>
      </c>
      <c r="C104" t="str">
        <f>+Pharmacy!B99</f>
        <v>BHC FAIRFAX HOSPITAL</v>
      </c>
      <c r="D104" s="6">
        <f>ROUND(+Pharmacy!O99,0)</f>
        <v>0</v>
      </c>
      <c r="E104" s="6">
        <f>ROUND(+Pharmacy!V99,0)</f>
        <v>2399</v>
      </c>
      <c r="F104" s="7" t="str">
        <f t="shared" si="3"/>
        <v/>
      </c>
      <c r="G104" s="6">
        <f>ROUND(+Pharmacy!O201,0)</f>
        <v>0</v>
      </c>
      <c r="H104" s="6">
        <f>ROUND(+Pharmacy!V201,0)</f>
        <v>2354</v>
      </c>
      <c r="I104" s="7" t="str">
        <f t="shared" si="4"/>
        <v/>
      </c>
      <c r="J104" s="7"/>
      <c r="K104" s="8" t="str">
        <f t="shared" si="5"/>
        <v/>
      </c>
    </row>
    <row r="105" spans="2:11" x14ac:dyDescent="0.2">
      <c r="B105">
        <f>+Pharmacy!A100</f>
        <v>915</v>
      </c>
      <c r="C105" t="str">
        <f>+Pharmacy!B100</f>
        <v>LOURDES COUNSELING CENTER</v>
      </c>
      <c r="D105" s="6">
        <f>ROUND(+Pharmacy!O100,0)</f>
        <v>0</v>
      </c>
      <c r="E105" s="6">
        <f>ROUND(+Pharmacy!V100,0)</f>
        <v>846</v>
      </c>
      <c r="F105" s="7" t="str">
        <f t="shared" si="3"/>
        <v/>
      </c>
      <c r="G105" s="6">
        <f>ROUND(+Pharmacy!O202,0)</f>
        <v>0</v>
      </c>
      <c r="H105" s="6">
        <f>ROUND(+Pharmacy!V202,0)</f>
        <v>744</v>
      </c>
      <c r="I105" s="7" t="str">
        <f t="shared" si="4"/>
        <v/>
      </c>
      <c r="J105" s="7"/>
      <c r="K105" s="8" t="str">
        <f t="shared" si="5"/>
        <v/>
      </c>
    </row>
    <row r="106" spans="2:11" x14ac:dyDescent="0.2">
      <c r="B106">
        <f>+Pharmacy!A101</f>
        <v>919</v>
      </c>
      <c r="C106" t="str">
        <f>+Pharmacy!B101</f>
        <v>NAVOS</v>
      </c>
      <c r="D106" s="6">
        <f>ROUND(+Pharmacy!O101,0)</f>
        <v>63383</v>
      </c>
      <c r="E106" s="6">
        <f>ROUND(+Pharmacy!V101,0)</f>
        <v>962</v>
      </c>
      <c r="F106" s="7">
        <f t="shared" si="3"/>
        <v>65.89</v>
      </c>
      <c r="G106" s="6">
        <f>ROUND(+Pharmacy!O203,0)</f>
        <v>143201</v>
      </c>
      <c r="H106" s="6">
        <f>ROUND(+Pharmacy!V203,0)</f>
        <v>1090</v>
      </c>
      <c r="I106" s="7">
        <f t="shared" si="4"/>
        <v>131.38</v>
      </c>
      <c r="J106" s="7"/>
      <c r="K106" s="8">
        <f t="shared" si="5"/>
        <v>0.99390000000000001</v>
      </c>
    </row>
    <row r="107" spans="2:11" x14ac:dyDescent="0.2">
      <c r="B107">
        <f>+Pharmacy!A102</f>
        <v>921</v>
      </c>
      <c r="C107" t="str">
        <f>+Pharmacy!B102</f>
        <v>Cascade Behavioral Health</v>
      </c>
      <c r="D107" s="6">
        <f>ROUND(+Pharmacy!O102,0)</f>
        <v>0</v>
      </c>
      <c r="E107" s="6">
        <f>ROUND(+Pharmacy!V102,0)</f>
        <v>0</v>
      </c>
      <c r="F107" s="7" t="str">
        <f t="shared" si="3"/>
        <v/>
      </c>
      <c r="G107" s="6">
        <f>ROUND(+Pharmacy!O204,0)</f>
        <v>0</v>
      </c>
      <c r="H107" s="6">
        <f>ROUND(+Pharmacy!V204,0)</f>
        <v>93</v>
      </c>
      <c r="I107" s="7" t="str">
        <f t="shared" si="4"/>
        <v/>
      </c>
      <c r="J107" s="7"/>
      <c r="K107" s="8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TR_A</vt:lpstr>
      <vt:lpstr>OE_A</vt:lpstr>
      <vt:lpstr>SW_A</vt:lpstr>
      <vt:lpstr>EB_A</vt:lpstr>
      <vt:lpstr>PF_A</vt:lpstr>
      <vt:lpstr>SE_A</vt:lpstr>
      <vt:lpstr>PS_A</vt:lpstr>
      <vt:lpstr>DRL_A</vt:lpstr>
      <vt:lpstr>ODE_A</vt:lpstr>
      <vt:lpstr>SW_FTE</vt:lpstr>
      <vt:lpstr>EB_FTE</vt:lpstr>
      <vt:lpstr>PH_A</vt:lpstr>
      <vt:lpstr>Pharmacy</vt:lpstr>
    </vt:vector>
  </TitlesOfParts>
  <Manager>Randy Huyck</Manager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2013 Pharmacy Cost Center Screens</dc:title>
  <dc:subject>2009 comparative screens - pharmacy</dc:subject>
  <dc:creator>Washington State Dept of Health - DCHS - Hospital and Patient Data Systems</dc:creator>
  <cp:lastModifiedBy>Huyck, Randall  (DOH)</cp:lastModifiedBy>
  <cp:lastPrinted>2000-10-27T15:21:26Z</cp:lastPrinted>
  <dcterms:created xsi:type="dcterms:W3CDTF">2000-10-11T18:47:05Z</dcterms:created>
  <dcterms:modified xsi:type="dcterms:W3CDTF">2016-03-17T16:43:35Z</dcterms:modified>
</cp:coreProperties>
</file>