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-12" windowWidth="15360" windowHeight="8748" tabRatio="789"/>
  </bookViews>
  <sheets>
    <sheet name="OE_A" sheetId="22" r:id="rId1"/>
    <sheet name="SW_A" sheetId="20" r:id="rId2"/>
    <sheet name="EB_A" sheetId="18" r:id="rId3"/>
    <sheet name="PF_A" sheetId="16" r:id="rId4"/>
    <sheet name="SE_A" sheetId="14" r:id="rId5"/>
    <sheet name="PS_A" sheetId="12" r:id="rId6"/>
    <sheet name="DRL_A" sheetId="10" r:id="rId7"/>
    <sheet name="ODE_A" sheetId="8" r:id="rId8"/>
    <sheet name="SW_FTE" sheetId="6" r:id="rId9"/>
    <sheet name="EB_FTE" sheetId="5" r:id="rId10"/>
    <sheet name="PH_A" sheetId="3" r:id="rId11"/>
    <sheet name="Fiscal Services" sheetId="24" r:id="rId12"/>
  </sheets>
  <definedNames>
    <definedName name="\a">#REF!</definedName>
    <definedName name="\q">#REF!</definedName>
    <definedName name="BK4.089">#REF!</definedName>
    <definedName name="BK4.090">#REF!</definedName>
    <definedName name="BK4.091">#REF!</definedName>
    <definedName name="BK4.092">#REF!</definedName>
    <definedName name="BK4.093">#REF!</definedName>
    <definedName name="BK4.094">#REF!</definedName>
    <definedName name="BK4.095">#REF!</definedName>
    <definedName name="BK4.096">#REF!</definedName>
    <definedName name="BK4.097">#REF!</definedName>
    <definedName name="BK4.098">#REF!</definedName>
    <definedName name="BK4.099">#REF!</definedName>
    <definedName name="BK4.100">#REF!</definedName>
    <definedName name="BK4.101">#REF!</definedName>
    <definedName name="BK4.102">#REF!</definedName>
    <definedName name="BK4.103">#REF!</definedName>
    <definedName name="BK4.104">#REF!</definedName>
    <definedName name="BK4.105">#REF!</definedName>
    <definedName name="BK4.106">#REF!</definedName>
    <definedName name="BK4.107">#REF!</definedName>
    <definedName name="BK4.108">#REF!</definedName>
    <definedName name="BK4.109">#REF!</definedName>
    <definedName name="BK4.110">#REF!</definedName>
  </definedNames>
  <calcPr calcId="145621"/>
</workbook>
</file>

<file path=xl/calcChain.xml><?xml version="1.0" encoding="utf-8"?>
<calcChain xmlns="http://schemas.openxmlformats.org/spreadsheetml/2006/main">
  <c r="H107" i="3" l="1"/>
  <c r="I107" i="3"/>
  <c r="G107" i="3"/>
  <c r="E107" i="3"/>
  <c r="D107" i="3"/>
  <c r="K107" i="3"/>
  <c r="C107" i="3"/>
  <c r="B107" i="3"/>
  <c r="I106" i="3"/>
  <c r="H106" i="3"/>
  <c r="G106" i="3"/>
  <c r="F106" i="3"/>
  <c r="K106" i="3"/>
  <c r="E106" i="3"/>
  <c r="D106" i="3"/>
  <c r="C106" i="3"/>
  <c r="B106" i="3"/>
  <c r="H105" i="3"/>
  <c r="G105" i="3"/>
  <c r="F105" i="3"/>
  <c r="E105" i="3"/>
  <c r="D105" i="3"/>
  <c r="C105" i="3"/>
  <c r="B105" i="3"/>
  <c r="H104" i="3"/>
  <c r="G104" i="3"/>
  <c r="I104" i="3"/>
  <c r="E104" i="3"/>
  <c r="D104" i="3"/>
  <c r="C104" i="3"/>
  <c r="B104" i="3"/>
  <c r="I103" i="3"/>
  <c r="H103" i="3"/>
  <c r="G103" i="3"/>
  <c r="E103" i="3"/>
  <c r="D103" i="3"/>
  <c r="K103" i="3"/>
  <c r="C103" i="3"/>
  <c r="B103" i="3"/>
  <c r="I102" i="3"/>
  <c r="H102" i="3"/>
  <c r="G102" i="3"/>
  <c r="F102" i="3"/>
  <c r="K102" i="3"/>
  <c r="E102" i="3"/>
  <c r="D102" i="3"/>
  <c r="C102" i="3"/>
  <c r="B102" i="3"/>
  <c r="H101" i="3"/>
  <c r="G101" i="3"/>
  <c r="F101" i="3"/>
  <c r="E101" i="3"/>
  <c r="D101" i="3"/>
  <c r="C101" i="3"/>
  <c r="B101" i="3"/>
  <c r="H100" i="3"/>
  <c r="G100" i="3"/>
  <c r="I100" i="3"/>
  <c r="E100" i="3"/>
  <c r="D100" i="3"/>
  <c r="C100" i="3"/>
  <c r="B100" i="3"/>
  <c r="I99" i="3"/>
  <c r="H99" i="3"/>
  <c r="G99" i="3"/>
  <c r="E99" i="3"/>
  <c r="D99" i="3"/>
  <c r="C99" i="3"/>
  <c r="B99" i="3"/>
  <c r="I98" i="3"/>
  <c r="H98" i="3"/>
  <c r="G98" i="3"/>
  <c r="F98" i="3"/>
  <c r="K98" i="3"/>
  <c r="E98" i="3"/>
  <c r="D98" i="3"/>
  <c r="C98" i="3"/>
  <c r="B98" i="3"/>
  <c r="K97" i="3"/>
  <c r="H97" i="3"/>
  <c r="G97" i="3"/>
  <c r="I97" i="3"/>
  <c r="F97" i="3"/>
  <c r="E97" i="3"/>
  <c r="D97" i="3"/>
  <c r="C97" i="3"/>
  <c r="B97" i="3"/>
  <c r="H96" i="3"/>
  <c r="G96" i="3"/>
  <c r="I96" i="3"/>
  <c r="E96" i="3"/>
  <c r="D96" i="3"/>
  <c r="C96" i="3"/>
  <c r="B96" i="3"/>
  <c r="I95" i="3"/>
  <c r="H95" i="3"/>
  <c r="G95" i="3"/>
  <c r="E95" i="3"/>
  <c r="D95" i="3"/>
  <c r="C95" i="3"/>
  <c r="B95" i="3"/>
  <c r="I94" i="3"/>
  <c r="H94" i="3"/>
  <c r="G94" i="3"/>
  <c r="F94" i="3"/>
  <c r="K94" i="3"/>
  <c r="E94" i="3"/>
  <c r="D94" i="3"/>
  <c r="C94" i="3"/>
  <c r="B94" i="3"/>
  <c r="H93" i="3"/>
  <c r="G93" i="3"/>
  <c r="F93" i="3"/>
  <c r="E93" i="3"/>
  <c r="D93" i="3"/>
  <c r="C93" i="3"/>
  <c r="B93" i="3"/>
  <c r="H92" i="3"/>
  <c r="G92" i="3"/>
  <c r="I92" i="3"/>
  <c r="E92" i="3"/>
  <c r="D92" i="3"/>
  <c r="K92" i="3"/>
  <c r="C92" i="3"/>
  <c r="B92" i="3"/>
  <c r="I91" i="3"/>
  <c r="H91" i="3"/>
  <c r="G91" i="3"/>
  <c r="E91" i="3"/>
  <c r="D91" i="3"/>
  <c r="C91" i="3"/>
  <c r="B91" i="3"/>
  <c r="I90" i="3"/>
  <c r="H90" i="3"/>
  <c r="G90" i="3"/>
  <c r="F90" i="3"/>
  <c r="K90" i="3"/>
  <c r="E90" i="3"/>
  <c r="D90" i="3"/>
  <c r="C90" i="3"/>
  <c r="B90" i="3"/>
  <c r="K89" i="3"/>
  <c r="H89" i="3"/>
  <c r="G89" i="3"/>
  <c r="I89" i="3"/>
  <c r="F89" i="3"/>
  <c r="E89" i="3"/>
  <c r="D89" i="3"/>
  <c r="C89" i="3"/>
  <c r="B89" i="3"/>
  <c r="H88" i="3"/>
  <c r="G88" i="3"/>
  <c r="I88" i="3"/>
  <c r="E88" i="3"/>
  <c r="D88" i="3"/>
  <c r="C88" i="3"/>
  <c r="B88" i="3"/>
  <c r="I87" i="3"/>
  <c r="H87" i="3"/>
  <c r="G87" i="3"/>
  <c r="E87" i="3"/>
  <c r="D87" i="3"/>
  <c r="K87" i="3"/>
  <c r="C87" i="3"/>
  <c r="B87" i="3"/>
  <c r="I86" i="3"/>
  <c r="H86" i="3"/>
  <c r="G86" i="3"/>
  <c r="F86" i="3"/>
  <c r="K86" i="3"/>
  <c r="E86" i="3"/>
  <c r="D86" i="3"/>
  <c r="C86" i="3"/>
  <c r="B86" i="3"/>
  <c r="H85" i="3"/>
  <c r="G85" i="3"/>
  <c r="F85" i="3"/>
  <c r="E85" i="3"/>
  <c r="D85" i="3"/>
  <c r="C85" i="3"/>
  <c r="B85" i="3"/>
  <c r="H84" i="3"/>
  <c r="G84" i="3"/>
  <c r="I84" i="3"/>
  <c r="E84" i="3"/>
  <c r="D84" i="3"/>
  <c r="C84" i="3"/>
  <c r="B84" i="3"/>
  <c r="I83" i="3"/>
  <c r="H83" i="3"/>
  <c r="G83" i="3"/>
  <c r="E83" i="3"/>
  <c r="D83" i="3"/>
  <c r="C83" i="3"/>
  <c r="B83" i="3"/>
  <c r="K82" i="3"/>
  <c r="I82" i="3"/>
  <c r="H82" i="3"/>
  <c r="G82" i="3"/>
  <c r="F82" i="3"/>
  <c r="E82" i="3"/>
  <c r="D82" i="3"/>
  <c r="C82" i="3"/>
  <c r="B82" i="3"/>
  <c r="H81" i="3"/>
  <c r="G81" i="3"/>
  <c r="F81" i="3"/>
  <c r="E81" i="3"/>
  <c r="D81" i="3"/>
  <c r="C81" i="3"/>
  <c r="B81" i="3"/>
  <c r="H80" i="3"/>
  <c r="G80" i="3"/>
  <c r="I80" i="3"/>
  <c r="E80" i="3"/>
  <c r="D80" i="3"/>
  <c r="C80" i="3"/>
  <c r="B80" i="3"/>
  <c r="I79" i="3"/>
  <c r="H79" i="3"/>
  <c r="G79" i="3"/>
  <c r="E79" i="3"/>
  <c r="D79" i="3"/>
  <c r="C79" i="3"/>
  <c r="B79" i="3"/>
  <c r="I78" i="3"/>
  <c r="H78" i="3"/>
  <c r="G78" i="3"/>
  <c r="F78" i="3"/>
  <c r="K78" i="3"/>
  <c r="E78" i="3"/>
  <c r="D78" i="3"/>
  <c r="C78" i="3"/>
  <c r="B78" i="3"/>
  <c r="K77" i="3"/>
  <c r="H77" i="3"/>
  <c r="G77" i="3"/>
  <c r="I77" i="3"/>
  <c r="F77" i="3"/>
  <c r="E77" i="3"/>
  <c r="D77" i="3"/>
  <c r="C77" i="3"/>
  <c r="B77" i="3"/>
  <c r="H76" i="3"/>
  <c r="G76" i="3"/>
  <c r="I76" i="3"/>
  <c r="E76" i="3"/>
  <c r="D76" i="3"/>
  <c r="C76" i="3"/>
  <c r="B76" i="3"/>
  <c r="I75" i="3"/>
  <c r="H75" i="3"/>
  <c r="G75" i="3"/>
  <c r="E75" i="3"/>
  <c r="D75" i="3"/>
  <c r="C75" i="3"/>
  <c r="B75" i="3"/>
  <c r="I74" i="3"/>
  <c r="H74" i="3"/>
  <c r="G74" i="3"/>
  <c r="F74" i="3"/>
  <c r="K74" i="3"/>
  <c r="E74" i="3"/>
  <c r="D74" i="3"/>
  <c r="C74" i="3"/>
  <c r="B74" i="3"/>
  <c r="H73" i="3"/>
  <c r="G73" i="3"/>
  <c r="F73" i="3"/>
  <c r="E73" i="3"/>
  <c r="D73" i="3"/>
  <c r="C73" i="3"/>
  <c r="B73" i="3"/>
  <c r="H72" i="3"/>
  <c r="G72" i="3"/>
  <c r="I72" i="3"/>
  <c r="E72" i="3"/>
  <c r="D72" i="3"/>
  <c r="C72" i="3"/>
  <c r="B72" i="3"/>
  <c r="I71" i="3"/>
  <c r="H71" i="3"/>
  <c r="G71" i="3"/>
  <c r="E71" i="3"/>
  <c r="D71" i="3"/>
  <c r="C71" i="3"/>
  <c r="B71" i="3"/>
  <c r="I70" i="3"/>
  <c r="H70" i="3"/>
  <c r="G70" i="3"/>
  <c r="F70" i="3"/>
  <c r="K70" i="3"/>
  <c r="E70" i="3"/>
  <c r="D70" i="3"/>
  <c r="C70" i="3"/>
  <c r="B70" i="3"/>
  <c r="H69" i="3"/>
  <c r="G69" i="3"/>
  <c r="K69" i="3"/>
  <c r="F69" i="3"/>
  <c r="E69" i="3"/>
  <c r="D69" i="3"/>
  <c r="C69" i="3"/>
  <c r="B69" i="3"/>
  <c r="H68" i="3"/>
  <c r="G68" i="3"/>
  <c r="I68" i="3"/>
  <c r="E68" i="3"/>
  <c r="D68" i="3"/>
  <c r="C68" i="3"/>
  <c r="B68" i="3"/>
  <c r="I67" i="3"/>
  <c r="H67" i="3"/>
  <c r="G67" i="3"/>
  <c r="E67" i="3"/>
  <c r="D67" i="3"/>
  <c r="C67" i="3"/>
  <c r="B67" i="3"/>
  <c r="I66" i="3"/>
  <c r="H66" i="3"/>
  <c r="G66" i="3"/>
  <c r="F66" i="3"/>
  <c r="K66" i="3"/>
  <c r="E66" i="3"/>
  <c r="D66" i="3"/>
  <c r="C66" i="3"/>
  <c r="B66" i="3"/>
  <c r="H65" i="3"/>
  <c r="G65" i="3"/>
  <c r="F65" i="3"/>
  <c r="E65" i="3"/>
  <c r="D65" i="3"/>
  <c r="C65" i="3"/>
  <c r="B65" i="3"/>
  <c r="H64" i="3"/>
  <c r="G64" i="3"/>
  <c r="I64" i="3"/>
  <c r="E64" i="3"/>
  <c r="D64" i="3"/>
  <c r="C64" i="3"/>
  <c r="B64" i="3"/>
  <c r="I63" i="3"/>
  <c r="H63" i="3"/>
  <c r="G63" i="3"/>
  <c r="E63" i="3"/>
  <c r="D63" i="3"/>
  <c r="C63" i="3"/>
  <c r="B63" i="3"/>
  <c r="I62" i="3"/>
  <c r="H62" i="3"/>
  <c r="G62" i="3"/>
  <c r="F62" i="3"/>
  <c r="K62" i="3"/>
  <c r="E62" i="3"/>
  <c r="D62" i="3"/>
  <c r="C62" i="3"/>
  <c r="B62" i="3"/>
  <c r="H61" i="3"/>
  <c r="G61" i="3"/>
  <c r="F61" i="3"/>
  <c r="E61" i="3"/>
  <c r="D61" i="3"/>
  <c r="C61" i="3"/>
  <c r="B61" i="3"/>
  <c r="H60" i="3"/>
  <c r="G60" i="3"/>
  <c r="I60" i="3"/>
  <c r="E60" i="3"/>
  <c r="D60" i="3"/>
  <c r="K60" i="3"/>
  <c r="C60" i="3"/>
  <c r="B60" i="3"/>
  <c r="I59" i="3"/>
  <c r="H59" i="3"/>
  <c r="G59" i="3"/>
  <c r="E59" i="3"/>
  <c r="D59" i="3"/>
  <c r="C59" i="3"/>
  <c r="B59" i="3"/>
  <c r="I58" i="3"/>
  <c r="H58" i="3"/>
  <c r="G58" i="3"/>
  <c r="F58" i="3"/>
  <c r="K58" i="3"/>
  <c r="E58" i="3"/>
  <c r="D58" i="3"/>
  <c r="C58" i="3"/>
  <c r="B58" i="3"/>
  <c r="H57" i="3"/>
  <c r="G57" i="3"/>
  <c r="F57" i="3"/>
  <c r="E57" i="3"/>
  <c r="D57" i="3"/>
  <c r="C57" i="3"/>
  <c r="B57" i="3"/>
  <c r="H56" i="3"/>
  <c r="G56" i="3"/>
  <c r="I56" i="3"/>
  <c r="E56" i="3"/>
  <c r="D56" i="3"/>
  <c r="C56" i="3"/>
  <c r="B56" i="3"/>
  <c r="I55" i="3"/>
  <c r="H55" i="3"/>
  <c r="G55" i="3"/>
  <c r="E55" i="3"/>
  <c r="D55" i="3"/>
  <c r="C55" i="3"/>
  <c r="B55" i="3"/>
  <c r="I54" i="3"/>
  <c r="H54" i="3"/>
  <c r="G54" i="3"/>
  <c r="F54" i="3"/>
  <c r="K54" i="3"/>
  <c r="E54" i="3"/>
  <c r="D54" i="3"/>
  <c r="C54" i="3"/>
  <c r="B54" i="3"/>
  <c r="H53" i="3"/>
  <c r="G53" i="3"/>
  <c r="F53" i="3"/>
  <c r="E53" i="3"/>
  <c r="D53" i="3"/>
  <c r="C53" i="3"/>
  <c r="B53" i="3"/>
  <c r="H52" i="3"/>
  <c r="G52" i="3"/>
  <c r="I52" i="3"/>
  <c r="E52" i="3"/>
  <c r="D52" i="3"/>
  <c r="C52" i="3"/>
  <c r="B52" i="3"/>
  <c r="I51" i="3"/>
  <c r="H51" i="3"/>
  <c r="G51" i="3"/>
  <c r="E51" i="3"/>
  <c r="D51" i="3"/>
  <c r="K51" i="3"/>
  <c r="C51" i="3"/>
  <c r="B51" i="3"/>
  <c r="I50" i="3"/>
  <c r="H50" i="3"/>
  <c r="G50" i="3"/>
  <c r="F50" i="3"/>
  <c r="K50" i="3"/>
  <c r="E50" i="3"/>
  <c r="D50" i="3"/>
  <c r="C50" i="3"/>
  <c r="B50" i="3"/>
  <c r="H49" i="3"/>
  <c r="G49" i="3"/>
  <c r="F49" i="3"/>
  <c r="E49" i="3"/>
  <c r="D49" i="3"/>
  <c r="C49" i="3"/>
  <c r="B49" i="3"/>
  <c r="H48" i="3"/>
  <c r="G48" i="3"/>
  <c r="I48" i="3"/>
  <c r="E48" i="3"/>
  <c r="D48" i="3"/>
  <c r="K48" i="3"/>
  <c r="C48" i="3"/>
  <c r="B48" i="3"/>
  <c r="I47" i="3"/>
  <c r="H47" i="3"/>
  <c r="G47" i="3"/>
  <c r="E47" i="3"/>
  <c r="D47" i="3"/>
  <c r="C47" i="3"/>
  <c r="B47" i="3"/>
  <c r="I46" i="3"/>
  <c r="H46" i="3"/>
  <c r="G46" i="3"/>
  <c r="F46" i="3"/>
  <c r="K46" i="3"/>
  <c r="E46" i="3"/>
  <c r="D46" i="3"/>
  <c r="C46" i="3"/>
  <c r="B46" i="3"/>
  <c r="H45" i="3"/>
  <c r="G45" i="3"/>
  <c r="F45" i="3"/>
  <c r="E45" i="3"/>
  <c r="D45" i="3"/>
  <c r="C45" i="3"/>
  <c r="B45" i="3"/>
  <c r="H44" i="3"/>
  <c r="G44" i="3"/>
  <c r="I44" i="3"/>
  <c r="E44" i="3"/>
  <c r="D44" i="3"/>
  <c r="C44" i="3"/>
  <c r="B44" i="3"/>
  <c r="I43" i="3"/>
  <c r="H43" i="3"/>
  <c r="G43" i="3"/>
  <c r="E43" i="3"/>
  <c r="D43" i="3"/>
  <c r="K43" i="3"/>
  <c r="C43" i="3"/>
  <c r="B43" i="3"/>
  <c r="I42" i="3"/>
  <c r="H42" i="3"/>
  <c r="G42" i="3"/>
  <c r="F42" i="3"/>
  <c r="K42" i="3"/>
  <c r="E42" i="3"/>
  <c r="D42" i="3"/>
  <c r="C42" i="3"/>
  <c r="B42" i="3"/>
  <c r="H41" i="3"/>
  <c r="G41" i="3"/>
  <c r="F41" i="3"/>
  <c r="E41" i="3"/>
  <c r="D41" i="3"/>
  <c r="C41" i="3"/>
  <c r="B41" i="3"/>
  <c r="H40" i="3"/>
  <c r="G40" i="3"/>
  <c r="I40" i="3"/>
  <c r="E40" i="3"/>
  <c r="D40" i="3"/>
  <c r="C40" i="3"/>
  <c r="B40" i="3"/>
  <c r="I39" i="3"/>
  <c r="H39" i="3"/>
  <c r="G39" i="3"/>
  <c r="E39" i="3"/>
  <c r="D39" i="3"/>
  <c r="K39" i="3"/>
  <c r="C39" i="3"/>
  <c r="B39" i="3"/>
  <c r="I38" i="3"/>
  <c r="H38" i="3"/>
  <c r="G38" i="3"/>
  <c r="F38" i="3"/>
  <c r="K38" i="3"/>
  <c r="E38" i="3"/>
  <c r="D38" i="3"/>
  <c r="C38" i="3"/>
  <c r="B38" i="3"/>
  <c r="K37" i="3"/>
  <c r="H37" i="3"/>
  <c r="G37" i="3"/>
  <c r="I37" i="3"/>
  <c r="F37" i="3"/>
  <c r="E37" i="3"/>
  <c r="D37" i="3"/>
  <c r="C37" i="3"/>
  <c r="B37" i="3"/>
  <c r="H36" i="3"/>
  <c r="G36" i="3"/>
  <c r="I36" i="3"/>
  <c r="E36" i="3"/>
  <c r="D36" i="3"/>
  <c r="C36" i="3"/>
  <c r="B36" i="3"/>
  <c r="I35" i="3"/>
  <c r="H35" i="3"/>
  <c r="G35" i="3"/>
  <c r="E35" i="3"/>
  <c r="D35" i="3"/>
  <c r="K35" i="3"/>
  <c r="C35" i="3"/>
  <c r="B35" i="3"/>
  <c r="I34" i="3"/>
  <c r="H34" i="3"/>
  <c r="G34" i="3"/>
  <c r="F34" i="3"/>
  <c r="K34" i="3"/>
  <c r="E34" i="3"/>
  <c r="D34" i="3"/>
  <c r="C34" i="3"/>
  <c r="B34" i="3"/>
  <c r="H33" i="3"/>
  <c r="G33" i="3"/>
  <c r="F33" i="3"/>
  <c r="E33" i="3"/>
  <c r="D33" i="3"/>
  <c r="C33" i="3"/>
  <c r="B33" i="3"/>
  <c r="H32" i="3"/>
  <c r="G32" i="3"/>
  <c r="I32" i="3"/>
  <c r="E32" i="3"/>
  <c r="D32" i="3"/>
  <c r="C32" i="3"/>
  <c r="B32" i="3"/>
  <c r="I31" i="3"/>
  <c r="H31" i="3"/>
  <c r="G31" i="3"/>
  <c r="E31" i="3"/>
  <c r="D31" i="3"/>
  <c r="C31" i="3"/>
  <c r="B31" i="3"/>
  <c r="K30" i="3"/>
  <c r="I30" i="3"/>
  <c r="H30" i="3"/>
  <c r="G30" i="3"/>
  <c r="F30" i="3"/>
  <c r="E30" i="3"/>
  <c r="D30" i="3"/>
  <c r="C30" i="3"/>
  <c r="B30" i="3"/>
  <c r="K29" i="3"/>
  <c r="H29" i="3"/>
  <c r="G29" i="3"/>
  <c r="I29" i="3"/>
  <c r="F29" i="3"/>
  <c r="E29" i="3"/>
  <c r="D29" i="3"/>
  <c r="C29" i="3"/>
  <c r="B29" i="3"/>
  <c r="H28" i="3"/>
  <c r="G28" i="3"/>
  <c r="I28" i="3"/>
  <c r="E28" i="3"/>
  <c r="D28" i="3"/>
  <c r="C28" i="3"/>
  <c r="B28" i="3"/>
  <c r="I27" i="3"/>
  <c r="H27" i="3"/>
  <c r="G27" i="3"/>
  <c r="E27" i="3"/>
  <c r="D27" i="3"/>
  <c r="C27" i="3"/>
  <c r="B27" i="3"/>
  <c r="K26" i="3"/>
  <c r="I26" i="3"/>
  <c r="H26" i="3"/>
  <c r="G26" i="3"/>
  <c r="F26" i="3"/>
  <c r="E26" i="3"/>
  <c r="D26" i="3"/>
  <c r="C26" i="3"/>
  <c r="B26" i="3"/>
  <c r="H25" i="3"/>
  <c r="G25" i="3"/>
  <c r="F25" i="3"/>
  <c r="E25" i="3"/>
  <c r="D25" i="3"/>
  <c r="C25" i="3"/>
  <c r="B25" i="3"/>
  <c r="H24" i="3"/>
  <c r="G24" i="3"/>
  <c r="I24" i="3"/>
  <c r="E24" i="3"/>
  <c r="D24" i="3"/>
  <c r="C24" i="3"/>
  <c r="B24" i="3"/>
  <c r="I23" i="3"/>
  <c r="H23" i="3"/>
  <c r="G23" i="3"/>
  <c r="E23" i="3"/>
  <c r="D23" i="3"/>
  <c r="C23" i="3"/>
  <c r="B23" i="3"/>
  <c r="I22" i="3"/>
  <c r="H22" i="3"/>
  <c r="G22" i="3"/>
  <c r="F22" i="3"/>
  <c r="K22" i="3"/>
  <c r="E22" i="3"/>
  <c r="D22" i="3"/>
  <c r="C22" i="3"/>
  <c r="B22" i="3"/>
  <c r="H21" i="3"/>
  <c r="G21" i="3"/>
  <c r="F21" i="3"/>
  <c r="E21" i="3"/>
  <c r="D21" i="3"/>
  <c r="C21" i="3"/>
  <c r="B21" i="3"/>
  <c r="H20" i="3"/>
  <c r="G20" i="3"/>
  <c r="I20" i="3"/>
  <c r="E20" i="3"/>
  <c r="D20" i="3"/>
  <c r="C20" i="3"/>
  <c r="B20" i="3"/>
  <c r="I19" i="3"/>
  <c r="H19" i="3"/>
  <c r="G19" i="3"/>
  <c r="E19" i="3"/>
  <c r="D19" i="3"/>
  <c r="C19" i="3"/>
  <c r="B19" i="3"/>
  <c r="I18" i="3"/>
  <c r="H18" i="3"/>
  <c r="G18" i="3"/>
  <c r="F18" i="3"/>
  <c r="K18" i="3"/>
  <c r="E18" i="3"/>
  <c r="D18" i="3"/>
  <c r="C18" i="3"/>
  <c r="B18" i="3"/>
  <c r="H17" i="3"/>
  <c r="G17" i="3"/>
  <c r="F17" i="3"/>
  <c r="E17" i="3"/>
  <c r="D17" i="3"/>
  <c r="C17" i="3"/>
  <c r="B17" i="3"/>
  <c r="H16" i="3"/>
  <c r="G16" i="3"/>
  <c r="I16" i="3"/>
  <c r="E16" i="3"/>
  <c r="D16" i="3"/>
  <c r="C16" i="3"/>
  <c r="B16" i="3"/>
  <c r="I15" i="3"/>
  <c r="H15" i="3"/>
  <c r="G15" i="3"/>
  <c r="E15" i="3"/>
  <c r="D15" i="3"/>
  <c r="K15" i="3"/>
  <c r="C15" i="3"/>
  <c r="B15" i="3"/>
  <c r="I14" i="3"/>
  <c r="H14" i="3"/>
  <c r="G14" i="3"/>
  <c r="F14" i="3"/>
  <c r="K14" i="3"/>
  <c r="E14" i="3"/>
  <c r="D14" i="3"/>
  <c r="C14" i="3"/>
  <c r="B14" i="3"/>
  <c r="H13" i="3"/>
  <c r="G13" i="3"/>
  <c r="F13" i="3"/>
  <c r="E13" i="3"/>
  <c r="D13" i="3"/>
  <c r="C13" i="3"/>
  <c r="B13" i="3"/>
  <c r="H12" i="3"/>
  <c r="G12" i="3"/>
  <c r="I12" i="3"/>
  <c r="E12" i="3"/>
  <c r="D12" i="3"/>
  <c r="C12" i="3"/>
  <c r="B12" i="3"/>
  <c r="I11" i="3"/>
  <c r="H11" i="3"/>
  <c r="G11" i="3"/>
  <c r="E11" i="3"/>
  <c r="D11" i="3"/>
  <c r="C11" i="3"/>
  <c r="B11" i="3"/>
  <c r="H107" i="5"/>
  <c r="I107" i="5"/>
  <c r="G107" i="5"/>
  <c r="E107" i="5"/>
  <c r="D107" i="5"/>
  <c r="K107" i="5"/>
  <c r="C107" i="5"/>
  <c r="B107" i="5"/>
  <c r="I106" i="5"/>
  <c r="H106" i="5"/>
  <c r="G106" i="5"/>
  <c r="E106" i="5"/>
  <c r="D106" i="5"/>
  <c r="C106" i="5"/>
  <c r="B106" i="5"/>
  <c r="H105" i="5"/>
  <c r="G105" i="5"/>
  <c r="I105" i="5"/>
  <c r="K105" i="5"/>
  <c r="F105" i="5"/>
  <c r="E105" i="5"/>
  <c r="D105" i="5"/>
  <c r="C105" i="5"/>
  <c r="B105" i="5"/>
  <c r="H104" i="5"/>
  <c r="G104" i="5"/>
  <c r="I104" i="5"/>
  <c r="E104" i="5"/>
  <c r="D104" i="5"/>
  <c r="C104" i="5"/>
  <c r="B104" i="5"/>
  <c r="I103" i="5"/>
  <c r="H103" i="5"/>
  <c r="G103" i="5"/>
  <c r="E103" i="5"/>
  <c r="D103" i="5"/>
  <c r="K103" i="5"/>
  <c r="C103" i="5"/>
  <c r="B103" i="5"/>
  <c r="I102" i="5"/>
  <c r="H102" i="5"/>
  <c r="G102" i="5"/>
  <c r="E102" i="5"/>
  <c r="D102" i="5"/>
  <c r="C102" i="5"/>
  <c r="B102" i="5"/>
  <c r="H101" i="5"/>
  <c r="G101" i="5"/>
  <c r="I101" i="5"/>
  <c r="K101" i="5"/>
  <c r="F101" i="5"/>
  <c r="E101" i="5"/>
  <c r="D101" i="5"/>
  <c r="C101" i="5"/>
  <c r="B101" i="5"/>
  <c r="H100" i="5"/>
  <c r="G100" i="5"/>
  <c r="I100" i="5"/>
  <c r="E100" i="5"/>
  <c r="D100" i="5"/>
  <c r="C100" i="5"/>
  <c r="B100" i="5"/>
  <c r="H99" i="5"/>
  <c r="I99" i="5"/>
  <c r="G99" i="5"/>
  <c r="E99" i="5"/>
  <c r="D99" i="5"/>
  <c r="C99" i="5"/>
  <c r="B99" i="5"/>
  <c r="I98" i="5"/>
  <c r="H98" i="5"/>
  <c r="G98" i="5"/>
  <c r="E98" i="5"/>
  <c r="D98" i="5"/>
  <c r="C98" i="5"/>
  <c r="B98" i="5"/>
  <c r="H97" i="5"/>
  <c r="G97" i="5"/>
  <c r="I97" i="5"/>
  <c r="K97" i="5"/>
  <c r="F97" i="5"/>
  <c r="E97" i="5"/>
  <c r="D97" i="5"/>
  <c r="C97" i="5"/>
  <c r="B97" i="5"/>
  <c r="H96" i="5"/>
  <c r="G96" i="5"/>
  <c r="I96" i="5"/>
  <c r="E96" i="5"/>
  <c r="D96" i="5"/>
  <c r="C96" i="5"/>
  <c r="B96" i="5"/>
  <c r="H95" i="5"/>
  <c r="I95" i="5"/>
  <c r="G95" i="5"/>
  <c r="E95" i="5"/>
  <c r="D95" i="5"/>
  <c r="C95" i="5"/>
  <c r="B95" i="5"/>
  <c r="I94" i="5"/>
  <c r="H94" i="5"/>
  <c r="G94" i="5"/>
  <c r="E94" i="5"/>
  <c r="D94" i="5"/>
  <c r="C94" i="5"/>
  <c r="B94" i="5"/>
  <c r="H93" i="5"/>
  <c r="G93" i="5"/>
  <c r="I93" i="5"/>
  <c r="K93" i="5"/>
  <c r="F93" i="5"/>
  <c r="E93" i="5"/>
  <c r="D93" i="5"/>
  <c r="C93" i="5"/>
  <c r="B93" i="5"/>
  <c r="H92" i="5"/>
  <c r="G92" i="5"/>
  <c r="I92" i="5"/>
  <c r="E92" i="5"/>
  <c r="D92" i="5"/>
  <c r="K92" i="5"/>
  <c r="C92" i="5"/>
  <c r="B92" i="5"/>
  <c r="H91" i="5"/>
  <c r="I91" i="5"/>
  <c r="G91" i="5"/>
  <c r="E91" i="5"/>
  <c r="D91" i="5"/>
  <c r="C91" i="5"/>
  <c r="B91" i="5"/>
  <c r="I90" i="5"/>
  <c r="H90" i="5"/>
  <c r="G90" i="5"/>
  <c r="E90" i="5"/>
  <c r="D90" i="5"/>
  <c r="C90" i="5"/>
  <c r="B90" i="5"/>
  <c r="K89" i="5"/>
  <c r="H89" i="5"/>
  <c r="G89" i="5"/>
  <c r="I89" i="5"/>
  <c r="F89" i="5"/>
  <c r="E89" i="5"/>
  <c r="D89" i="5"/>
  <c r="C89" i="5"/>
  <c r="B89" i="5"/>
  <c r="H88" i="5"/>
  <c r="G88" i="5"/>
  <c r="I88" i="5"/>
  <c r="E88" i="5"/>
  <c r="D88" i="5"/>
  <c r="K88" i="5"/>
  <c r="C88" i="5"/>
  <c r="B88" i="5"/>
  <c r="I87" i="5"/>
  <c r="H87" i="5"/>
  <c r="G87" i="5"/>
  <c r="E87" i="5"/>
  <c r="D87" i="5"/>
  <c r="K87" i="5"/>
  <c r="C87" i="5"/>
  <c r="B87" i="5"/>
  <c r="I86" i="5"/>
  <c r="H86" i="5"/>
  <c r="G86" i="5"/>
  <c r="E86" i="5"/>
  <c r="D86" i="5"/>
  <c r="C86" i="5"/>
  <c r="B86" i="5"/>
  <c r="H85" i="5"/>
  <c r="G85" i="5"/>
  <c r="I85" i="5"/>
  <c r="K85" i="5"/>
  <c r="F85" i="5"/>
  <c r="E85" i="5"/>
  <c r="D85" i="5"/>
  <c r="C85" i="5"/>
  <c r="B85" i="5"/>
  <c r="H84" i="5"/>
  <c r="G84" i="5"/>
  <c r="I84" i="5"/>
  <c r="E84" i="5"/>
  <c r="D84" i="5"/>
  <c r="C84" i="5"/>
  <c r="B84" i="5"/>
  <c r="H83" i="5"/>
  <c r="I83" i="5"/>
  <c r="G83" i="5"/>
  <c r="E83" i="5"/>
  <c r="D83" i="5"/>
  <c r="C83" i="5"/>
  <c r="B83" i="5"/>
  <c r="K82" i="5"/>
  <c r="I82" i="5"/>
  <c r="H82" i="5"/>
  <c r="G82" i="5"/>
  <c r="F82" i="5"/>
  <c r="E82" i="5"/>
  <c r="D82" i="5"/>
  <c r="C82" i="5"/>
  <c r="B82" i="5"/>
  <c r="H81" i="5"/>
  <c r="G81" i="5"/>
  <c r="I81" i="5"/>
  <c r="K81" i="5"/>
  <c r="F81" i="5"/>
  <c r="E81" i="5"/>
  <c r="D81" i="5"/>
  <c r="C81" i="5"/>
  <c r="B81" i="5"/>
  <c r="H80" i="5"/>
  <c r="G80" i="5"/>
  <c r="I80" i="5"/>
  <c r="E80" i="5"/>
  <c r="D80" i="5"/>
  <c r="C80" i="5"/>
  <c r="B80" i="5"/>
  <c r="H79" i="5"/>
  <c r="I79" i="5"/>
  <c r="G79" i="5"/>
  <c r="E79" i="5"/>
  <c r="D79" i="5"/>
  <c r="C79" i="5"/>
  <c r="B79" i="5"/>
  <c r="I78" i="5"/>
  <c r="H78" i="5"/>
  <c r="G78" i="5"/>
  <c r="E78" i="5"/>
  <c r="D78" i="5"/>
  <c r="C78" i="5"/>
  <c r="B78" i="5"/>
  <c r="K77" i="5"/>
  <c r="H77" i="5"/>
  <c r="G77" i="5"/>
  <c r="I77" i="5"/>
  <c r="F77" i="5"/>
  <c r="E77" i="5"/>
  <c r="D77" i="5"/>
  <c r="C77" i="5"/>
  <c r="B77" i="5"/>
  <c r="H76" i="5"/>
  <c r="G76" i="5"/>
  <c r="I76" i="5"/>
  <c r="E76" i="5"/>
  <c r="D76" i="5"/>
  <c r="C76" i="5"/>
  <c r="B76" i="5"/>
  <c r="H75" i="5"/>
  <c r="I75" i="5"/>
  <c r="G75" i="5"/>
  <c r="E75" i="5"/>
  <c r="D75" i="5"/>
  <c r="C75" i="5"/>
  <c r="B75" i="5"/>
  <c r="I74" i="5"/>
  <c r="H74" i="5"/>
  <c r="G74" i="5"/>
  <c r="E74" i="5"/>
  <c r="D74" i="5"/>
  <c r="C74" i="5"/>
  <c r="B74" i="5"/>
  <c r="H73" i="5"/>
  <c r="G73" i="5"/>
  <c r="I73" i="5"/>
  <c r="K73" i="5"/>
  <c r="F73" i="5"/>
  <c r="E73" i="5"/>
  <c r="D73" i="5"/>
  <c r="C73" i="5"/>
  <c r="B73" i="5"/>
  <c r="H72" i="5"/>
  <c r="G72" i="5"/>
  <c r="I72" i="5"/>
  <c r="E72" i="5"/>
  <c r="D72" i="5"/>
  <c r="C72" i="5"/>
  <c r="B72" i="5"/>
  <c r="H71" i="5"/>
  <c r="I71" i="5"/>
  <c r="G71" i="5"/>
  <c r="E71" i="5"/>
  <c r="D71" i="5"/>
  <c r="C71" i="5"/>
  <c r="B71" i="5"/>
  <c r="I70" i="5"/>
  <c r="H70" i="5"/>
  <c r="G70" i="5"/>
  <c r="E70" i="5"/>
  <c r="D70" i="5"/>
  <c r="C70" i="5"/>
  <c r="B70" i="5"/>
  <c r="K69" i="5"/>
  <c r="H69" i="5"/>
  <c r="G69" i="5"/>
  <c r="I69" i="5"/>
  <c r="F69" i="5"/>
  <c r="E69" i="5"/>
  <c r="D69" i="5"/>
  <c r="C69" i="5"/>
  <c r="B69" i="5"/>
  <c r="H68" i="5"/>
  <c r="G68" i="5"/>
  <c r="I68" i="5"/>
  <c r="E68" i="5"/>
  <c r="D68" i="5"/>
  <c r="C68" i="5"/>
  <c r="B68" i="5"/>
  <c r="H67" i="5"/>
  <c r="I67" i="5"/>
  <c r="G67" i="5"/>
  <c r="E67" i="5"/>
  <c r="D67" i="5"/>
  <c r="C67" i="5"/>
  <c r="B67" i="5"/>
  <c r="I66" i="5"/>
  <c r="H66" i="5"/>
  <c r="G66" i="5"/>
  <c r="E66" i="5"/>
  <c r="D66" i="5"/>
  <c r="C66" i="5"/>
  <c r="B66" i="5"/>
  <c r="H65" i="5"/>
  <c r="G65" i="5"/>
  <c r="I65" i="5"/>
  <c r="K65" i="5"/>
  <c r="F65" i="5"/>
  <c r="E65" i="5"/>
  <c r="D65" i="5"/>
  <c r="C65" i="5"/>
  <c r="B65" i="5"/>
  <c r="H64" i="5"/>
  <c r="G64" i="5"/>
  <c r="I64" i="5"/>
  <c r="E64" i="5"/>
  <c r="D64" i="5"/>
  <c r="C64" i="5"/>
  <c r="B64" i="5"/>
  <c r="H63" i="5"/>
  <c r="I63" i="5"/>
  <c r="G63" i="5"/>
  <c r="E63" i="5"/>
  <c r="D63" i="5"/>
  <c r="C63" i="5"/>
  <c r="B63" i="5"/>
  <c r="I62" i="5"/>
  <c r="H62" i="5"/>
  <c r="G62" i="5"/>
  <c r="E62" i="5"/>
  <c r="D62" i="5"/>
  <c r="C62" i="5"/>
  <c r="B62" i="5"/>
  <c r="H61" i="5"/>
  <c r="G61" i="5"/>
  <c r="I61" i="5"/>
  <c r="K61" i="5"/>
  <c r="F61" i="5"/>
  <c r="E61" i="5"/>
  <c r="D61" i="5"/>
  <c r="C61" i="5"/>
  <c r="B61" i="5"/>
  <c r="H60" i="5"/>
  <c r="G60" i="5"/>
  <c r="I60" i="5"/>
  <c r="E60" i="5"/>
  <c r="D60" i="5"/>
  <c r="K60" i="5"/>
  <c r="C60" i="5"/>
  <c r="B60" i="5"/>
  <c r="H59" i="5"/>
  <c r="I59" i="5"/>
  <c r="G59" i="5"/>
  <c r="E59" i="5"/>
  <c r="D59" i="5"/>
  <c r="C59" i="5"/>
  <c r="B59" i="5"/>
  <c r="K58" i="5"/>
  <c r="I58" i="5"/>
  <c r="H58" i="5"/>
  <c r="G58" i="5"/>
  <c r="F58" i="5"/>
  <c r="E58" i="5"/>
  <c r="D58" i="5"/>
  <c r="C58" i="5"/>
  <c r="B58" i="5"/>
  <c r="H57" i="5"/>
  <c r="G57" i="5"/>
  <c r="I57" i="5"/>
  <c r="K57" i="5"/>
  <c r="F57" i="5"/>
  <c r="E57" i="5"/>
  <c r="D57" i="5"/>
  <c r="C57" i="5"/>
  <c r="B57" i="5"/>
  <c r="H56" i="5"/>
  <c r="G56" i="5"/>
  <c r="I56" i="5"/>
  <c r="E56" i="5"/>
  <c r="D56" i="5"/>
  <c r="C56" i="5"/>
  <c r="B56" i="5"/>
  <c r="H55" i="5"/>
  <c r="I55" i="5"/>
  <c r="G55" i="5"/>
  <c r="E55" i="5"/>
  <c r="D55" i="5"/>
  <c r="C55" i="5"/>
  <c r="B55" i="5"/>
  <c r="I54" i="5"/>
  <c r="H54" i="5"/>
  <c r="G54" i="5"/>
  <c r="E54" i="5"/>
  <c r="D54" i="5"/>
  <c r="C54" i="5"/>
  <c r="B54" i="5"/>
  <c r="H53" i="5"/>
  <c r="G53" i="5"/>
  <c r="I53" i="5"/>
  <c r="K53" i="5"/>
  <c r="F53" i="5"/>
  <c r="E53" i="5"/>
  <c r="D53" i="5"/>
  <c r="C53" i="5"/>
  <c r="B53" i="5"/>
  <c r="H52" i="5"/>
  <c r="G52" i="5"/>
  <c r="I52" i="5"/>
  <c r="E52" i="5"/>
  <c r="D52" i="5"/>
  <c r="C52" i="5"/>
  <c r="B52" i="5"/>
  <c r="I51" i="5"/>
  <c r="H51" i="5"/>
  <c r="G51" i="5"/>
  <c r="E51" i="5"/>
  <c r="D51" i="5"/>
  <c r="K51" i="5"/>
  <c r="C51" i="5"/>
  <c r="B51" i="5"/>
  <c r="I50" i="5"/>
  <c r="H50" i="5"/>
  <c r="G50" i="5"/>
  <c r="E50" i="5"/>
  <c r="D50" i="5"/>
  <c r="C50" i="5"/>
  <c r="B50" i="5"/>
  <c r="H49" i="5"/>
  <c r="G49" i="5"/>
  <c r="I49" i="5"/>
  <c r="K49" i="5"/>
  <c r="F49" i="5"/>
  <c r="E49" i="5"/>
  <c r="D49" i="5"/>
  <c r="C49" i="5"/>
  <c r="B49" i="5"/>
  <c r="H48" i="5"/>
  <c r="G48" i="5"/>
  <c r="I48" i="5"/>
  <c r="E48" i="5"/>
  <c r="D48" i="5"/>
  <c r="K48" i="5"/>
  <c r="C48" i="5"/>
  <c r="B48" i="5"/>
  <c r="H47" i="5"/>
  <c r="I47" i="5"/>
  <c r="G47" i="5"/>
  <c r="E47" i="5"/>
  <c r="D47" i="5"/>
  <c r="C47" i="5"/>
  <c r="B47" i="5"/>
  <c r="I46" i="5"/>
  <c r="H46" i="5"/>
  <c r="G46" i="5"/>
  <c r="E46" i="5"/>
  <c r="D46" i="5"/>
  <c r="C46" i="5"/>
  <c r="B46" i="5"/>
  <c r="H45" i="5"/>
  <c r="G45" i="5"/>
  <c r="I45" i="5"/>
  <c r="K45" i="5"/>
  <c r="F45" i="5"/>
  <c r="E45" i="5"/>
  <c r="D45" i="5"/>
  <c r="C45" i="5"/>
  <c r="B45" i="5"/>
  <c r="H44" i="5"/>
  <c r="G44" i="5"/>
  <c r="I44" i="5"/>
  <c r="E44" i="5"/>
  <c r="D44" i="5"/>
  <c r="C44" i="5"/>
  <c r="B44" i="5"/>
  <c r="I43" i="5"/>
  <c r="H43" i="5"/>
  <c r="G43" i="5"/>
  <c r="E43" i="5"/>
  <c r="D43" i="5"/>
  <c r="K43" i="5"/>
  <c r="C43" i="5"/>
  <c r="B43" i="5"/>
  <c r="I42" i="5"/>
  <c r="H42" i="5"/>
  <c r="G42" i="5"/>
  <c r="E42" i="5"/>
  <c r="D42" i="5"/>
  <c r="C42" i="5"/>
  <c r="B42" i="5"/>
  <c r="H41" i="5"/>
  <c r="G41" i="5"/>
  <c r="I41" i="5"/>
  <c r="K41" i="5"/>
  <c r="F41" i="5"/>
  <c r="E41" i="5"/>
  <c r="D41" i="5"/>
  <c r="C41" i="5"/>
  <c r="B41" i="5"/>
  <c r="H40" i="5"/>
  <c r="G40" i="5"/>
  <c r="I40" i="5"/>
  <c r="E40" i="5"/>
  <c r="D40" i="5"/>
  <c r="C40" i="5"/>
  <c r="B40" i="5"/>
  <c r="I39" i="5"/>
  <c r="H39" i="5"/>
  <c r="G39" i="5"/>
  <c r="E39" i="5"/>
  <c r="D39" i="5"/>
  <c r="K39" i="5"/>
  <c r="C39" i="5"/>
  <c r="B39" i="5"/>
  <c r="I38" i="5"/>
  <c r="H38" i="5"/>
  <c r="G38" i="5"/>
  <c r="E38" i="5"/>
  <c r="D38" i="5"/>
  <c r="C38" i="5"/>
  <c r="B38" i="5"/>
  <c r="K37" i="5"/>
  <c r="H37" i="5"/>
  <c r="G37" i="5"/>
  <c r="I37" i="5"/>
  <c r="F37" i="5"/>
  <c r="E37" i="5"/>
  <c r="D37" i="5"/>
  <c r="C37" i="5"/>
  <c r="B37" i="5"/>
  <c r="H36" i="5"/>
  <c r="G36" i="5"/>
  <c r="I36" i="5"/>
  <c r="E36" i="5"/>
  <c r="D36" i="5"/>
  <c r="C36" i="5"/>
  <c r="B36" i="5"/>
  <c r="H35" i="5"/>
  <c r="I35" i="5"/>
  <c r="G35" i="5"/>
  <c r="E35" i="5"/>
  <c r="D35" i="5"/>
  <c r="K35" i="5"/>
  <c r="C35" i="5"/>
  <c r="B35" i="5"/>
  <c r="I34" i="5"/>
  <c r="H34" i="5"/>
  <c r="G34" i="5"/>
  <c r="E34" i="5"/>
  <c r="D34" i="5"/>
  <c r="C34" i="5"/>
  <c r="B34" i="5"/>
  <c r="H33" i="5"/>
  <c r="G33" i="5"/>
  <c r="I33" i="5"/>
  <c r="K33" i="5"/>
  <c r="F33" i="5"/>
  <c r="E33" i="5"/>
  <c r="D33" i="5"/>
  <c r="C33" i="5"/>
  <c r="B33" i="5"/>
  <c r="H32" i="5"/>
  <c r="G32" i="5"/>
  <c r="I32" i="5"/>
  <c r="E32" i="5"/>
  <c r="D32" i="5"/>
  <c r="C32" i="5"/>
  <c r="B32" i="5"/>
  <c r="H31" i="5"/>
  <c r="I31" i="5"/>
  <c r="G31" i="5"/>
  <c r="E31" i="5"/>
  <c r="D31" i="5"/>
  <c r="C31" i="5"/>
  <c r="B31" i="5"/>
  <c r="K30" i="5"/>
  <c r="I30" i="5"/>
  <c r="H30" i="5"/>
  <c r="G30" i="5"/>
  <c r="F30" i="5"/>
  <c r="E30" i="5"/>
  <c r="D30" i="5"/>
  <c r="C30" i="5"/>
  <c r="B30" i="5"/>
  <c r="K29" i="5"/>
  <c r="H29" i="5"/>
  <c r="G29" i="5"/>
  <c r="I29" i="5"/>
  <c r="F29" i="5"/>
  <c r="E29" i="5"/>
  <c r="D29" i="5"/>
  <c r="C29" i="5"/>
  <c r="B29" i="5"/>
  <c r="H28" i="5"/>
  <c r="G28" i="5"/>
  <c r="I28" i="5"/>
  <c r="E28" i="5"/>
  <c r="D28" i="5"/>
  <c r="C28" i="5"/>
  <c r="B28" i="5"/>
  <c r="H27" i="5"/>
  <c r="I27" i="5"/>
  <c r="G27" i="5"/>
  <c r="E27" i="5"/>
  <c r="D27" i="5"/>
  <c r="C27" i="5"/>
  <c r="B27" i="5"/>
  <c r="K26" i="5"/>
  <c r="I26" i="5"/>
  <c r="H26" i="5"/>
  <c r="G26" i="5"/>
  <c r="F26" i="5"/>
  <c r="E26" i="5"/>
  <c r="D26" i="5"/>
  <c r="C26" i="5"/>
  <c r="B26" i="5"/>
  <c r="H25" i="5"/>
  <c r="G25" i="5"/>
  <c r="I25" i="5"/>
  <c r="K25" i="5"/>
  <c r="F25" i="5"/>
  <c r="E25" i="5"/>
  <c r="D25" i="5"/>
  <c r="C25" i="5"/>
  <c r="B25" i="5"/>
  <c r="H24" i="5"/>
  <c r="G24" i="5"/>
  <c r="I24" i="5"/>
  <c r="E24" i="5"/>
  <c r="D24" i="5"/>
  <c r="C24" i="5"/>
  <c r="B24" i="5"/>
  <c r="H23" i="5"/>
  <c r="I23" i="5"/>
  <c r="G23" i="5"/>
  <c r="E23" i="5"/>
  <c r="D23" i="5"/>
  <c r="C23" i="5"/>
  <c r="B23" i="5"/>
  <c r="I22" i="5"/>
  <c r="H22" i="5"/>
  <c r="G22" i="5"/>
  <c r="E22" i="5"/>
  <c r="D22" i="5"/>
  <c r="C22" i="5"/>
  <c r="B22" i="5"/>
  <c r="H21" i="5"/>
  <c r="G21" i="5"/>
  <c r="I21" i="5"/>
  <c r="K21" i="5"/>
  <c r="F21" i="5"/>
  <c r="E21" i="5"/>
  <c r="D21" i="5"/>
  <c r="C21" i="5"/>
  <c r="B21" i="5"/>
  <c r="H20" i="5"/>
  <c r="G20" i="5"/>
  <c r="I20" i="5"/>
  <c r="E20" i="5"/>
  <c r="D20" i="5"/>
  <c r="C20" i="5"/>
  <c r="B20" i="5"/>
  <c r="H19" i="5"/>
  <c r="I19" i="5"/>
  <c r="G19" i="5"/>
  <c r="E19" i="5"/>
  <c r="D19" i="5"/>
  <c r="C19" i="5"/>
  <c r="B19" i="5"/>
  <c r="I18" i="5"/>
  <c r="H18" i="5"/>
  <c r="G18" i="5"/>
  <c r="E18" i="5"/>
  <c r="D18" i="5"/>
  <c r="C18" i="5"/>
  <c r="B18" i="5"/>
  <c r="H17" i="5"/>
  <c r="G17" i="5"/>
  <c r="I17" i="5"/>
  <c r="K17" i="5"/>
  <c r="F17" i="5"/>
  <c r="E17" i="5"/>
  <c r="D17" i="5"/>
  <c r="C17" i="5"/>
  <c r="B17" i="5"/>
  <c r="H16" i="5"/>
  <c r="G16" i="5"/>
  <c r="I16" i="5"/>
  <c r="E16" i="5"/>
  <c r="D16" i="5"/>
  <c r="C16" i="5"/>
  <c r="B16" i="5"/>
  <c r="I15" i="5"/>
  <c r="H15" i="5"/>
  <c r="G15" i="5"/>
  <c r="E15" i="5"/>
  <c r="D15" i="5"/>
  <c r="K15" i="5"/>
  <c r="C15" i="5"/>
  <c r="B15" i="5"/>
  <c r="I14" i="5"/>
  <c r="H14" i="5"/>
  <c r="G14" i="5"/>
  <c r="E14" i="5"/>
  <c r="D14" i="5"/>
  <c r="C14" i="5"/>
  <c r="B14" i="5"/>
  <c r="H13" i="5"/>
  <c r="G13" i="5"/>
  <c r="I13" i="5"/>
  <c r="K13" i="5"/>
  <c r="F13" i="5"/>
  <c r="E13" i="5"/>
  <c r="D13" i="5"/>
  <c r="C13" i="5"/>
  <c r="B13" i="5"/>
  <c r="H12" i="5"/>
  <c r="G12" i="5"/>
  <c r="I12" i="5"/>
  <c r="E12" i="5"/>
  <c r="D12" i="5"/>
  <c r="C12" i="5"/>
  <c r="B12" i="5"/>
  <c r="H11" i="5"/>
  <c r="I11" i="5"/>
  <c r="G11" i="5"/>
  <c r="E11" i="5"/>
  <c r="D11" i="5"/>
  <c r="C11" i="5"/>
  <c r="B11" i="5"/>
  <c r="H107" i="6"/>
  <c r="I107" i="6"/>
  <c r="G107" i="6"/>
  <c r="E107" i="6"/>
  <c r="D107" i="6"/>
  <c r="K107" i="6"/>
  <c r="C107" i="6"/>
  <c r="B107" i="6"/>
  <c r="I106" i="6"/>
  <c r="H106" i="6"/>
  <c r="G106" i="6"/>
  <c r="E106" i="6"/>
  <c r="D106" i="6"/>
  <c r="C106" i="6"/>
  <c r="B106" i="6"/>
  <c r="H105" i="6"/>
  <c r="G105" i="6"/>
  <c r="I105" i="6"/>
  <c r="E105" i="6"/>
  <c r="D105" i="6"/>
  <c r="C105" i="6"/>
  <c r="B105" i="6"/>
  <c r="H104" i="6"/>
  <c r="G104" i="6"/>
  <c r="I104" i="6"/>
  <c r="E104" i="6"/>
  <c r="D104" i="6"/>
  <c r="C104" i="6"/>
  <c r="B104" i="6"/>
  <c r="I103" i="6"/>
  <c r="H103" i="6"/>
  <c r="G103" i="6"/>
  <c r="E103" i="6"/>
  <c r="D103" i="6"/>
  <c r="K103" i="6"/>
  <c r="C103" i="6"/>
  <c r="B103" i="6"/>
  <c r="I102" i="6"/>
  <c r="H102" i="6"/>
  <c r="G102" i="6"/>
  <c r="E102" i="6"/>
  <c r="D102" i="6"/>
  <c r="C102" i="6"/>
  <c r="B102" i="6"/>
  <c r="H101" i="6"/>
  <c r="G101" i="6"/>
  <c r="I101" i="6"/>
  <c r="K101" i="6"/>
  <c r="F101" i="6"/>
  <c r="E101" i="6"/>
  <c r="D101" i="6"/>
  <c r="C101" i="6"/>
  <c r="B101" i="6"/>
  <c r="H100" i="6"/>
  <c r="G100" i="6"/>
  <c r="I100" i="6"/>
  <c r="E100" i="6"/>
  <c r="D100" i="6"/>
  <c r="C100" i="6"/>
  <c r="B100" i="6"/>
  <c r="H99" i="6"/>
  <c r="I99" i="6"/>
  <c r="G99" i="6"/>
  <c r="E99" i="6"/>
  <c r="D99" i="6"/>
  <c r="C99" i="6"/>
  <c r="B99" i="6"/>
  <c r="I98" i="6"/>
  <c r="H98" i="6"/>
  <c r="G98" i="6"/>
  <c r="E98" i="6"/>
  <c r="D98" i="6"/>
  <c r="C98" i="6"/>
  <c r="B98" i="6"/>
  <c r="H97" i="6"/>
  <c r="G97" i="6"/>
  <c r="I97" i="6"/>
  <c r="K97" i="6"/>
  <c r="F97" i="6"/>
  <c r="E97" i="6"/>
  <c r="D97" i="6"/>
  <c r="C97" i="6"/>
  <c r="B97" i="6"/>
  <c r="H96" i="6"/>
  <c r="G96" i="6"/>
  <c r="I96" i="6"/>
  <c r="E96" i="6"/>
  <c r="D96" i="6"/>
  <c r="C96" i="6"/>
  <c r="B96" i="6"/>
  <c r="H95" i="6"/>
  <c r="I95" i="6"/>
  <c r="G95" i="6"/>
  <c r="E95" i="6"/>
  <c r="D95" i="6"/>
  <c r="C95" i="6"/>
  <c r="B95" i="6"/>
  <c r="I94" i="6"/>
  <c r="H94" i="6"/>
  <c r="G94" i="6"/>
  <c r="E94" i="6"/>
  <c r="D94" i="6"/>
  <c r="C94" i="6"/>
  <c r="B94" i="6"/>
  <c r="H93" i="6"/>
  <c r="G93" i="6"/>
  <c r="I93" i="6"/>
  <c r="K93" i="6"/>
  <c r="F93" i="6"/>
  <c r="E93" i="6"/>
  <c r="D93" i="6"/>
  <c r="C93" i="6"/>
  <c r="B93" i="6"/>
  <c r="H92" i="6"/>
  <c r="G92" i="6"/>
  <c r="I92" i="6"/>
  <c r="E92" i="6"/>
  <c r="D92" i="6"/>
  <c r="K92" i="6"/>
  <c r="C92" i="6"/>
  <c r="B92" i="6"/>
  <c r="H91" i="6"/>
  <c r="I91" i="6"/>
  <c r="G91" i="6"/>
  <c r="E91" i="6"/>
  <c r="D91" i="6"/>
  <c r="C91" i="6"/>
  <c r="B91" i="6"/>
  <c r="I90" i="6"/>
  <c r="H90" i="6"/>
  <c r="G90" i="6"/>
  <c r="E90" i="6"/>
  <c r="D90" i="6"/>
  <c r="C90" i="6"/>
  <c r="B90" i="6"/>
  <c r="K89" i="6"/>
  <c r="H89" i="6"/>
  <c r="G89" i="6"/>
  <c r="I89" i="6"/>
  <c r="F89" i="6"/>
  <c r="E89" i="6"/>
  <c r="D89" i="6"/>
  <c r="C89" i="6"/>
  <c r="B89" i="6"/>
  <c r="H88" i="6"/>
  <c r="G88" i="6"/>
  <c r="I88" i="6"/>
  <c r="E88" i="6"/>
  <c r="D88" i="6"/>
  <c r="K88" i="6"/>
  <c r="C88" i="6"/>
  <c r="B88" i="6"/>
  <c r="I87" i="6"/>
  <c r="H87" i="6"/>
  <c r="G87" i="6"/>
  <c r="E87" i="6"/>
  <c r="D87" i="6"/>
  <c r="K87" i="6"/>
  <c r="C87" i="6"/>
  <c r="B87" i="6"/>
  <c r="I86" i="6"/>
  <c r="H86" i="6"/>
  <c r="G86" i="6"/>
  <c r="E86" i="6"/>
  <c r="D86" i="6"/>
  <c r="C86" i="6"/>
  <c r="B86" i="6"/>
  <c r="H85" i="6"/>
  <c r="G85" i="6"/>
  <c r="I85" i="6"/>
  <c r="K85" i="6"/>
  <c r="F85" i="6"/>
  <c r="E85" i="6"/>
  <c r="D85" i="6"/>
  <c r="C85" i="6"/>
  <c r="B85" i="6"/>
  <c r="H84" i="6"/>
  <c r="G84" i="6"/>
  <c r="I84" i="6"/>
  <c r="E84" i="6"/>
  <c r="D84" i="6"/>
  <c r="C84" i="6"/>
  <c r="B84" i="6"/>
  <c r="H83" i="6"/>
  <c r="I83" i="6"/>
  <c r="G83" i="6"/>
  <c r="E83" i="6"/>
  <c r="D83" i="6"/>
  <c r="C83" i="6"/>
  <c r="B83" i="6"/>
  <c r="K82" i="6"/>
  <c r="I82" i="6"/>
  <c r="H82" i="6"/>
  <c r="G82" i="6"/>
  <c r="F82" i="6"/>
  <c r="E82" i="6"/>
  <c r="D82" i="6"/>
  <c r="C82" i="6"/>
  <c r="B82" i="6"/>
  <c r="H81" i="6"/>
  <c r="G81" i="6"/>
  <c r="I81" i="6"/>
  <c r="K81" i="6"/>
  <c r="F81" i="6"/>
  <c r="E81" i="6"/>
  <c r="D81" i="6"/>
  <c r="C81" i="6"/>
  <c r="B81" i="6"/>
  <c r="H80" i="6"/>
  <c r="G80" i="6"/>
  <c r="I80" i="6"/>
  <c r="E80" i="6"/>
  <c r="D80" i="6"/>
  <c r="C80" i="6"/>
  <c r="B80" i="6"/>
  <c r="H79" i="6"/>
  <c r="I79" i="6"/>
  <c r="G79" i="6"/>
  <c r="E79" i="6"/>
  <c r="D79" i="6"/>
  <c r="C79" i="6"/>
  <c r="B79" i="6"/>
  <c r="I78" i="6"/>
  <c r="H78" i="6"/>
  <c r="G78" i="6"/>
  <c r="E78" i="6"/>
  <c r="D78" i="6"/>
  <c r="C78" i="6"/>
  <c r="B78" i="6"/>
  <c r="K77" i="6"/>
  <c r="H77" i="6"/>
  <c r="G77" i="6"/>
  <c r="I77" i="6"/>
  <c r="F77" i="6"/>
  <c r="E77" i="6"/>
  <c r="D77" i="6"/>
  <c r="C77" i="6"/>
  <c r="B77" i="6"/>
  <c r="H76" i="6"/>
  <c r="G76" i="6"/>
  <c r="I76" i="6"/>
  <c r="E76" i="6"/>
  <c r="D76" i="6"/>
  <c r="C76" i="6"/>
  <c r="B76" i="6"/>
  <c r="H75" i="6"/>
  <c r="I75" i="6"/>
  <c r="G75" i="6"/>
  <c r="E75" i="6"/>
  <c r="D75" i="6"/>
  <c r="C75" i="6"/>
  <c r="B75" i="6"/>
  <c r="I74" i="6"/>
  <c r="H74" i="6"/>
  <c r="G74" i="6"/>
  <c r="E74" i="6"/>
  <c r="D74" i="6"/>
  <c r="C74" i="6"/>
  <c r="B74" i="6"/>
  <c r="H73" i="6"/>
  <c r="G73" i="6"/>
  <c r="I73" i="6"/>
  <c r="K73" i="6"/>
  <c r="F73" i="6"/>
  <c r="E73" i="6"/>
  <c r="D73" i="6"/>
  <c r="C73" i="6"/>
  <c r="B73" i="6"/>
  <c r="H72" i="6"/>
  <c r="G72" i="6"/>
  <c r="I72" i="6"/>
  <c r="E72" i="6"/>
  <c r="D72" i="6"/>
  <c r="C72" i="6"/>
  <c r="B72" i="6"/>
  <c r="H71" i="6"/>
  <c r="I71" i="6"/>
  <c r="G71" i="6"/>
  <c r="E71" i="6"/>
  <c r="D71" i="6"/>
  <c r="C71" i="6"/>
  <c r="B71" i="6"/>
  <c r="I70" i="6"/>
  <c r="H70" i="6"/>
  <c r="G70" i="6"/>
  <c r="E70" i="6"/>
  <c r="D70" i="6"/>
  <c r="C70" i="6"/>
  <c r="B70" i="6"/>
  <c r="K69" i="6"/>
  <c r="H69" i="6"/>
  <c r="G69" i="6"/>
  <c r="I69" i="6"/>
  <c r="F69" i="6"/>
  <c r="E69" i="6"/>
  <c r="D69" i="6"/>
  <c r="C69" i="6"/>
  <c r="B69" i="6"/>
  <c r="H68" i="6"/>
  <c r="G68" i="6"/>
  <c r="I68" i="6"/>
  <c r="E68" i="6"/>
  <c r="D68" i="6"/>
  <c r="C68" i="6"/>
  <c r="B68" i="6"/>
  <c r="H67" i="6"/>
  <c r="I67" i="6"/>
  <c r="G67" i="6"/>
  <c r="E67" i="6"/>
  <c r="D67" i="6"/>
  <c r="C67" i="6"/>
  <c r="B67" i="6"/>
  <c r="I66" i="6"/>
  <c r="H66" i="6"/>
  <c r="G66" i="6"/>
  <c r="E66" i="6"/>
  <c r="D66" i="6"/>
  <c r="C66" i="6"/>
  <c r="B66" i="6"/>
  <c r="H65" i="6"/>
  <c r="G65" i="6"/>
  <c r="I65" i="6"/>
  <c r="K65" i="6"/>
  <c r="F65" i="6"/>
  <c r="E65" i="6"/>
  <c r="D65" i="6"/>
  <c r="C65" i="6"/>
  <c r="B65" i="6"/>
  <c r="H64" i="6"/>
  <c r="G64" i="6"/>
  <c r="I64" i="6"/>
  <c r="E64" i="6"/>
  <c r="D64" i="6"/>
  <c r="C64" i="6"/>
  <c r="B64" i="6"/>
  <c r="H63" i="6"/>
  <c r="I63" i="6"/>
  <c r="G63" i="6"/>
  <c r="E63" i="6"/>
  <c r="D63" i="6"/>
  <c r="C63" i="6"/>
  <c r="B63" i="6"/>
  <c r="I62" i="6"/>
  <c r="H62" i="6"/>
  <c r="G62" i="6"/>
  <c r="E62" i="6"/>
  <c r="D62" i="6"/>
  <c r="C62" i="6"/>
  <c r="B62" i="6"/>
  <c r="H61" i="6"/>
  <c r="G61" i="6"/>
  <c r="I61" i="6"/>
  <c r="K61" i="6"/>
  <c r="F61" i="6"/>
  <c r="E61" i="6"/>
  <c r="D61" i="6"/>
  <c r="C61" i="6"/>
  <c r="B61" i="6"/>
  <c r="H60" i="6"/>
  <c r="G60" i="6"/>
  <c r="I60" i="6"/>
  <c r="E60" i="6"/>
  <c r="D60" i="6"/>
  <c r="K60" i="6"/>
  <c r="C60" i="6"/>
  <c r="B60" i="6"/>
  <c r="H59" i="6"/>
  <c r="I59" i="6"/>
  <c r="G59" i="6"/>
  <c r="E59" i="6"/>
  <c r="D59" i="6"/>
  <c r="C59" i="6"/>
  <c r="B59" i="6"/>
  <c r="K58" i="6"/>
  <c r="I58" i="6"/>
  <c r="H58" i="6"/>
  <c r="G58" i="6"/>
  <c r="F58" i="6"/>
  <c r="E58" i="6"/>
  <c r="D58" i="6"/>
  <c r="C58" i="6"/>
  <c r="B58" i="6"/>
  <c r="H57" i="6"/>
  <c r="G57" i="6"/>
  <c r="I57" i="6"/>
  <c r="K57" i="6"/>
  <c r="F57" i="6"/>
  <c r="E57" i="6"/>
  <c r="D57" i="6"/>
  <c r="C57" i="6"/>
  <c r="B57" i="6"/>
  <c r="H56" i="6"/>
  <c r="G56" i="6"/>
  <c r="I56" i="6"/>
  <c r="E56" i="6"/>
  <c r="D56" i="6"/>
  <c r="C56" i="6"/>
  <c r="B56" i="6"/>
  <c r="H55" i="6"/>
  <c r="I55" i="6"/>
  <c r="G55" i="6"/>
  <c r="E55" i="6"/>
  <c r="D55" i="6"/>
  <c r="C55" i="6"/>
  <c r="B55" i="6"/>
  <c r="I54" i="6"/>
  <c r="H54" i="6"/>
  <c r="G54" i="6"/>
  <c r="E54" i="6"/>
  <c r="D54" i="6"/>
  <c r="C54" i="6"/>
  <c r="B54" i="6"/>
  <c r="H53" i="6"/>
  <c r="G53" i="6"/>
  <c r="I53" i="6"/>
  <c r="K53" i="6"/>
  <c r="F53" i="6"/>
  <c r="E53" i="6"/>
  <c r="D53" i="6"/>
  <c r="C53" i="6"/>
  <c r="B53" i="6"/>
  <c r="H52" i="6"/>
  <c r="G52" i="6"/>
  <c r="I52" i="6"/>
  <c r="E52" i="6"/>
  <c r="D52" i="6"/>
  <c r="C52" i="6"/>
  <c r="B52" i="6"/>
  <c r="I51" i="6"/>
  <c r="H51" i="6"/>
  <c r="G51" i="6"/>
  <c r="E51" i="6"/>
  <c r="D51" i="6"/>
  <c r="K51" i="6"/>
  <c r="C51" i="6"/>
  <c r="B51" i="6"/>
  <c r="I50" i="6"/>
  <c r="H50" i="6"/>
  <c r="G50" i="6"/>
  <c r="E50" i="6"/>
  <c r="D50" i="6"/>
  <c r="C50" i="6"/>
  <c r="B50" i="6"/>
  <c r="H49" i="6"/>
  <c r="G49" i="6"/>
  <c r="I49" i="6"/>
  <c r="K49" i="6"/>
  <c r="F49" i="6"/>
  <c r="E49" i="6"/>
  <c r="D49" i="6"/>
  <c r="C49" i="6"/>
  <c r="B49" i="6"/>
  <c r="H48" i="6"/>
  <c r="G48" i="6"/>
  <c r="I48" i="6"/>
  <c r="E48" i="6"/>
  <c r="D48" i="6"/>
  <c r="K48" i="6"/>
  <c r="C48" i="6"/>
  <c r="B48" i="6"/>
  <c r="H47" i="6"/>
  <c r="I47" i="6"/>
  <c r="G47" i="6"/>
  <c r="E47" i="6"/>
  <c r="D47" i="6"/>
  <c r="C47" i="6"/>
  <c r="B47" i="6"/>
  <c r="I46" i="6"/>
  <c r="H46" i="6"/>
  <c r="G46" i="6"/>
  <c r="E46" i="6"/>
  <c r="D46" i="6"/>
  <c r="C46" i="6"/>
  <c r="B46" i="6"/>
  <c r="H45" i="6"/>
  <c r="G45" i="6"/>
  <c r="I45" i="6"/>
  <c r="K45" i="6"/>
  <c r="F45" i="6"/>
  <c r="E45" i="6"/>
  <c r="D45" i="6"/>
  <c r="C45" i="6"/>
  <c r="B45" i="6"/>
  <c r="H44" i="6"/>
  <c r="G44" i="6"/>
  <c r="I44" i="6"/>
  <c r="E44" i="6"/>
  <c r="D44" i="6"/>
  <c r="C44" i="6"/>
  <c r="B44" i="6"/>
  <c r="I43" i="6"/>
  <c r="H43" i="6"/>
  <c r="G43" i="6"/>
  <c r="E43" i="6"/>
  <c r="D43" i="6"/>
  <c r="K43" i="6"/>
  <c r="C43" i="6"/>
  <c r="B43" i="6"/>
  <c r="I42" i="6"/>
  <c r="H42" i="6"/>
  <c r="G42" i="6"/>
  <c r="E42" i="6"/>
  <c r="D42" i="6"/>
  <c r="C42" i="6"/>
  <c r="B42" i="6"/>
  <c r="H41" i="6"/>
  <c r="G41" i="6"/>
  <c r="I41" i="6"/>
  <c r="K41" i="6"/>
  <c r="F41" i="6"/>
  <c r="E41" i="6"/>
  <c r="D41" i="6"/>
  <c r="C41" i="6"/>
  <c r="B41" i="6"/>
  <c r="H40" i="6"/>
  <c r="G40" i="6"/>
  <c r="I40" i="6"/>
  <c r="E40" i="6"/>
  <c r="D40" i="6"/>
  <c r="C40" i="6"/>
  <c r="B40" i="6"/>
  <c r="I39" i="6"/>
  <c r="H39" i="6"/>
  <c r="G39" i="6"/>
  <c r="E39" i="6"/>
  <c r="D39" i="6"/>
  <c r="K39" i="6"/>
  <c r="C39" i="6"/>
  <c r="B39" i="6"/>
  <c r="I38" i="6"/>
  <c r="H38" i="6"/>
  <c r="G38" i="6"/>
  <c r="E38" i="6"/>
  <c r="D38" i="6"/>
  <c r="C38" i="6"/>
  <c r="B38" i="6"/>
  <c r="K37" i="6"/>
  <c r="H37" i="6"/>
  <c r="G37" i="6"/>
  <c r="I37" i="6"/>
  <c r="F37" i="6"/>
  <c r="E37" i="6"/>
  <c r="D37" i="6"/>
  <c r="C37" i="6"/>
  <c r="B37" i="6"/>
  <c r="H36" i="6"/>
  <c r="G36" i="6"/>
  <c r="I36" i="6"/>
  <c r="E36" i="6"/>
  <c r="D36" i="6"/>
  <c r="C36" i="6"/>
  <c r="B36" i="6"/>
  <c r="H35" i="6"/>
  <c r="I35" i="6"/>
  <c r="G35" i="6"/>
  <c r="E35" i="6"/>
  <c r="D35" i="6"/>
  <c r="K35" i="6"/>
  <c r="C35" i="6"/>
  <c r="B35" i="6"/>
  <c r="I34" i="6"/>
  <c r="H34" i="6"/>
  <c r="G34" i="6"/>
  <c r="E34" i="6"/>
  <c r="D34" i="6"/>
  <c r="C34" i="6"/>
  <c r="B34" i="6"/>
  <c r="H33" i="6"/>
  <c r="G33" i="6"/>
  <c r="I33" i="6"/>
  <c r="K33" i="6"/>
  <c r="F33" i="6"/>
  <c r="E33" i="6"/>
  <c r="D33" i="6"/>
  <c r="C33" i="6"/>
  <c r="B33" i="6"/>
  <c r="H32" i="6"/>
  <c r="G32" i="6"/>
  <c r="I32" i="6"/>
  <c r="E32" i="6"/>
  <c r="D32" i="6"/>
  <c r="C32" i="6"/>
  <c r="B32" i="6"/>
  <c r="H31" i="6"/>
  <c r="I31" i="6"/>
  <c r="G31" i="6"/>
  <c r="E31" i="6"/>
  <c r="D31" i="6"/>
  <c r="C31" i="6"/>
  <c r="B31" i="6"/>
  <c r="K30" i="6"/>
  <c r="I30" i="6"/>
  <c r="H30" i="6"/>
  <c r="G30" i="6"/>
  <c r="F30" i="6"/>
  <c r="E30" i="6"/>
  <c r="D30" i="6"/>
  <c r="C30" i="6"/>
  <c r="B30" i="6"/>
  <c r="K29" i="6"/>
  <c r="H29" i="6"/>
  <c r="G29" i="6"/>
  <c r="I29" i="6"/>
  <c r="F29" i="6"/>
  <c r="E29" i="6"/>
  <c r="D29" i="6"/>
  <c r="C29" i="6"/>
  <c r="B29" i="6"/>
  <c r="H28" i="6"/>
  <c r="G28" i="6"/>
  <c r="I28" i="6"/>
  <c r="E28" i="6"/>
  <c r="D28" i="6"/>
  <c r="C28" i="6"/>
  <c r="B28" i="6"/>
  <c r="H27" i="6"/>
  <c r="I27" i="6"/>
  <c r="G27" i="6"/>
  <c r="E27" i="6"/>
  <c r="D27" i="6"/>
  <c r="C27" i="6"/>
  <c r="B27" i="6"/>
  <c r="K26" i="6"/>
  <c r="I26" i="6"/>
  <c r="H26" i="6"/>
  <c r="G26" i="6"/>
  <c r="F26" i="6"/>
  <c r="E26" i="6"/>
  <c r="D26" i="6"/>
  <c r="C26" i="6"/>
  <c r="B26" i="6"/>
  <c r="H25" i="6"/>
  <c r="G25" i="6"/>
  <c r="I25" i="6"/>
  <c r="K25" i="6"/>
  <c r="F25" i="6"/>
  <c r="E25" i="6"/>
  <c r="D25" i="6"/>
  <c r="C25" i="6"/>
  <c r="B25" i="6"/>
  <c r="H24" i="6"/>
  <c r="G24" i="6"/>
  <c r="I24" i="6"/>
  <c r="E24" i="6"/>
  <c r="D24" i="6"/>
  <c r="C24" i="6"/>
  <c r="B24" i="6"/>
  <c r="H23" i="6"/>
  <c r="I23" i="6"/>
  <c r="G23" i="6"/>
  <c r="E23" i="6"/>
  <c r="D23" i="6"/>
  <c r="C23" i="6"/>
  <c r="B23" i="6"/>
  <c r="I22" i="6"/>
  <c r="H22" i="6"/>
  <c r="G22" i="6"/>
  <c r="E22" i="6"/>
  <c r="D22" i="6"/>
  <c r="C22" i="6"/>
  <c r="B22" i="6"/>
  <c r="H21" i="6"/>
  <c r="G21" i="6"/>
  <c r="I21" i="6"/>
  <c r="K21" i="6"/>
  <c r="F21" i="6"/>
  <c r="E21" i="6"/>
  <c r="D21" i="6"/>
  <c r="C21" i="6"/>
  <c r="B21" i="6"/>
  <c r="H20" i="6"/>
  <c r="G20" i="6"/>
  <c r="I20" i="6"/>
  <c r="E20" i="6"/>
  <c r="D20" i="6"/>
  <c r="C20" i="6"/>
  <c r="B20" i="6"/>
  <c r="H19" i="6"/>
  <c r="I19" i="6"/>
  <c r="G19" i="6"/>
  <c r="E19" i="6"/>
  <c r="D19" i="6"/>
  <c r="C19" i="6"/>
  <c r="B19" i="6"/>
  <c r="I18" i="6"/>
  <c r="H18" i="6"/>
  <c r="G18" i="6"/>
  <c r="E18" i="6"/>
  <c r="D18" i="6"/>
  <c r="C18" i="6"/>
  <c r="B18" i="6"/>
  <c r="H17" i="6"/>
  <c r="G17" i="6"/>
  <c r="I17" i="6"/>
  <c r="K17" i="6"/>
  <c r="F17" i="6"/>
  <c r="E17" i="6"/>
  <c r="D17" i="6"/>
  <c r="C17" i="6"/>
  <c r="B17" i="6"/>
  <c r="H16" i="6"/>
  <c r="G16" i="6"/>
  <c r="I16" i="6"/>
  <c r="E16" i="6"/>
  <c r="D16" i="6"/>
  <c r="C16" i="6"/>
  <c r="B16" i="6"/>
  <c r="I15" i="6"/>
  <c r="H15" i="6"/>
  <c r="G15" i="6"/>
  <c r="E15" i="6"/>
  <c r="D15" i="6"/>
  <c r="K15" i="6"/>
  <c r="C15" i="6"/>
  <c r="B15" i="6"/>
  <c r="I14" i="6"/>
  <c r="H14" i="6"/>
  <c r="G14" i="6"/>
  <c r="E14" i="6"/>
  <c r="D14" i="6"/>
  <c r="C14" i="6"/>
  <c r="B14" i="6"/>
  <c r="H13" i="6"/>
  <c r="G13" i="6"/>
  <c r="I13" i="6"/>
  <c r="K13" i="6"/>
  <c r="F13" i="6"/>
  <c r="E13" i="6"/>
  <c r="D13" i="6"/>
  <c r="C13" i="6"/>
  <c r="B13" i="6"/>
  <c r="H12" i="6"/>
  <c r="G12" i="6"/>
  <c r="I12" i="6"/>
  <c r="E12" i="6"/>
  <c r="D12" i="6"/>
  <c r="C12" i="6"/>
  <c r="B12" i="6"/>
  <c r="H11" i="6"/>
  <c r="I11" i="6"/>
  <c r="G11" i="6"/>
  <c r="E11" i="6"/>
  <c r="D11" i="6"/>
  <c r="C11" i="6"/>
  <c r="B11" i="6"/>
  <c r="H107" i="8"/>
  <c r="I107" i="8"/>
  <c r="G107" i="8"/>
  <c r="E107" i="8"/>
  <c r="D107" i="8"/>
  <c r="K107" i="8"/>
  <c r="C107" i="8"/>
  <c r="B107" i="8"/>
  <c r="I106" i="8"/>
  <c r="H106" i="8"/>
  <c r="G106" i="8"/>
  <c r="F106" i="8"/>
  <c r="K106" i="8"/>
  <c r="E106" i="8"/>
  <c r="D106" i="8"/>
  <c r="C106" i="8"/>
  <c r="B106" i="8"/>
  <c r="H105" i="8"/>
  <c r="G105" i="8"/>
  <c r="I105" i="8"/>
  <c r="E105" i="8"/>
  <c r="D105" i="8"/>
  <c r="C105" i="8"/>
  <c r="B105" i="8"/>
  <c r="H104" i="8"/>
  <c r="G104" i="8"/>
  <c r="I104" i="8"/>
  <c r="E104" i="8"/>
  <c r="D104" i="8"/>
  <c r="C104" i="8"/>
  <c r="B104" i="8"/>
  <c r="I103" i="8"/>
  <c r="H103" i="8"/>
  <c r="G103" i="8"/>
  <c r="E103" i="8"/>
  <c r="D103" i="8"/>
  <c r="K103" i="8"/>
  <c r="C103" i="8"/>
  <c r="B103" i="8"/>
  <c r="I102" i="8"/>
  <c r="H102" i="8"/>
  <c r="G102" i="8"/>
  <c r="F102" i="8"/>
  <c r="K102" i="8"/>
  <c r="E102" i="8"/>
  <c r="D102" i="8"/>
  <c r="C102" i="8"/>
  <c r="B102" i="8"/>
  <c r="H101" i="8"/>
  <c r="G101" i="8"/>
  <c r="F101" i="8"/>
  <c r="E101" i="8"/>
  <c r="D101" i="8"/>
  <c r="C101" i="8"/>
  <c r="B101" i="8"/>
  <c r="H100" i="8"/>
  <c r="G100" i="8"/>
  <c r="I100" i="8"/>
  <c r="E100" i="8"/>
  <c r="D100" i="8"/>
  <c r="C100" i="8"/>
  <c r="B100" i="8"/>
  <c r="I99" i="8"/>
  <c r="H99" i="8"/>
  <c r="G99" i="8"/>
  <c r="E99" i="8"/>
  <c r="D99" i="8"/>
  <c r="C99" i="8"/>
  <c r="B99" i="8"/>
  <c r="I98" i="8"/>
  <c r="H98" i="8"/>
  <c r="G98" i="8"/>
  <c r="F98" i="8"/>
  <c r="K98" i="8"/>
  <c r="E98" i="8"/>
  <c r="D98" i="8"/>
  <c r="C98" i="8"/>
  <c r="B98" i="8"/>
  <c r="K97" i="8"/>
  <c r="H97" i="8"/>
  <c r="G97" i="8"/>
  <c r="I97" i="8"/>
  <c r="F97" i="8"/>
  <c r="E97" i="8"/>
  <c r="D97" i="8"/>
  <c r="C97" i="8"/>
  <c r="B97" i="8"/>
  <c r="H96" i="8"/>
  <c r="G96" i="8"/>
  <c r="I96" i="8"/>
  <c r="E96" i="8"/>
  <c r="D96" i="8"/>
  <c r="C96" i="8"/>
  <c r="B96" i="8"/>
  <c r="I95" i="8"/>
  <c r="H95" i="8"/>
  <c r="G95" i="8"/>
  <c r="E95" i="8"/>
  <c r="D95" i="8"/>
  <c r="K95" i="8"/>
  <c r="C95" i="8"/>
  <c r="B95" i="8"/>
  <c r="I94" i="8"/>
  <c r="H94" i="8"/>
  <c r="G94" i="8"/>
  <c r="F94" i="8"/>
  <c r="K94" i="8"/>
  <c r="E94" i="8"/>
  <c r="D94" i="8"/>
  <c r="C94" i="8"/>
  <c r="B94" i="8"/>
  <c r="H93" i="8"/>
  <c r="G93" i="8"/>
  <c r="F93" i="8"/>
  <c r="E93" i="8"/>
  <c r="D93" i="8"/>
  <c r="C93" i="8"/>
  <c r="B93" i="8"/>
  <c r="H92" i="8"/>
  <c r="G92" i="8"/>
  <c r="I92" i="8"/>
  <c r="E92" i="8"/>
  <c r="D92" i="8"/>
  <c r="K92" i="8"/>
  <c r="C92" i="8"/>
  <c r="B92" i="8"/>
  <c r="I91" i="8"/>
  <c r="H91" i="8"/>
  <c r="G91" i="8"/>
  <c r="E91" i="8"/>
  <c r="D91" i="8"/>
  <c r="C91" i="8"/>
  <c r="B91" i="8"/>
  <c r="I90" i="8"/>
  <c r="H90" i="8"/>
  <c r="G90" i="8"/>
  <c r="F90" i="8"/>
  <c r="K90" i="8"/>
  <c r="E90" i="8"/>
  <c r="D90" i="8"/>
  <c r="C90" i="8"/>
  <c r="B90" i="8"/>
  <c r="K89" i="8"/>
  <c r="H89" i="8"/>
  <c r="G89" i="8"/>
  <c r="I89" i="8"/>
  <c r="F89" i="8"/>
  <c r="E89" i="8"/>
  <c r="D89" i="8"/>
  <c r="C89" i="8"/>
  <c r="B89" i="8"/>
  <c r="H88" i="8"/>
  <c r="G88" i="8"/>
  <c r="I88" i="8"/>
  <c r="E88" i="8"/>
  <c r="D88" i="8"/>
  <c r="C88" i="8"/>
  <c r="B88" i="8"/>
  <c r="I87" i="8"/>
  <c r="H87" i="8"/>
  <c r="G87" i="8"/>
  <c r="E87" i="8"/>
  <c r="D87" i="8"/>
  <c r="K87" i="8"/>
  <c r="C87" i="8"/>
  <c r="B87" i="8"/>
  <c r="K86" i="8"/>
  <c r="I86" i="8"/>
  <c r="H86" i="8"/>
  <c r="G86" i="8"/>
  <c r="F86" i="8"/>
  <c r="E86" i="8"/>
  <c r="D86" i="8"/>
  <c r="C86" i="8"/>
  <c r="B86" i="8"/>
  <c r="H85" i="8"/>
  <c r="G85" i="8"/>
  <c r="F85" i="8"/>
  <c r="E85" i="8"/>
  <c r="D85" i="8"/>
  <c r="C85" i="8"/>
  <c r="B85" i="8"/>
  <c r="H84" i="8"/>
  <c r="G84" i="8"/>
  <c r="I84" i="8"/>
  <c r="E84" i="8"/>
  <c r="D84" i="8"/>
  <c r="C84" i="8"/>
  <c r="B84" i="8"/>
  <c r="I83" i="8"/>
  <c r="H83" i="8"/>
  <c r="G83" i="8"/>
  <c r="E83" i="8"/>
  <c r="D83" i="8"/>
  <c r="C83" i="8"/>
  <c r="B83" i="8"/>
  <c r="K82" i="8"/>
  <c r="I82" i="8"/>
  <c r="H82" i="8"/>
  <c r="G82" i="8"/>
  <c r="F82" i="8"/>
  <c r="E82" i="8"/>
  <c r="D82" i="8"/>
  <c r="C82" i="8"/>
  <c r="B82" i="8"/>
  <c r="H81" i="8"/>
  <c r="G81" i="8"/>
  <c r="F81" i="8"/>
  <c r="E81" i="8"/>
  <c r="D81" i="8"/>
  <c r="C81" i="8"/>
  <c r="B81" i="8"/>
  <c r="H80" i="8"/>
  <c r="G80" i="8"/>
  <c r="I80" i="8"/>
  <c r="E80" i="8"/>
  <c r="D80" i="8"/>
  <c r="C80" i="8"/>
  <c r="B80" i="8"/>
  <c r="I79" i="8"/>
  <c r="H79" i="8"/>
  <c r="G79" i="8"/>
  <c r="E79" i="8"/>
  <c r="D79" i="8"/>
  <c r="C79" i="8"/>
  <c r="B79" i="8"/>
  <c r="I78" i="8"/>
  <c r="H78" i="8"/>
  <c r="G78" i="8"/>
  <c r="F78" i="8"/>
  <c r="K78" i="8"/>
  <c r="E78" i="8"/>
  <c r="D78" i="8"/>
  <c r="C78" i="8"/>
  <c r="B78" i="8"/>
  <c r="K77" i="8"/>
  <c r="H77" i="8"/>
  <c r="G77" i="8"/>
  <c r="I77" i="8"/>
  <c r="F77" i="8"/>
  <c r="E77" i="8"/>
  <c r="D77" i="8"/>
  <c r="C77" i="8"/>
  <c r="B77" i="8"/>
  <c r="H76" i="8"/>
  <c r="G76" i="8"/>
  <c r="I76" i="8"/>
  <c r="E76" i="8"/>
  <c r="D76" i="8"/>
  <c r="C76" i="8"/>
  <c r="B76" i="8"/>
  <c r="I75" i="8"/>
  <c r="H75" i="8"/>
  <c r="G75" i="8"/>
  <c r="E75" i="8"/>
  <c r="D75" i="8"/>
  <c r="C75" i="8"/>
  <c r="B75" i="8"/>
  <c r="I74" i="8"/>
  <c r="H74" i="8"/>
  <c r="G74" i="8"/>
  <c r="F74" i="8"/>
  <c r="K74" i="8"/>
  <c r="E74" i="8"/>
  <c r="D74" i="8"/>
  <c r="C74" i="8"/>
  <c r="B74" i="8"/>
  <c r="H73" i="8"/>
  <c r="G73" i="8"/>
  <c r="F73" i="8"/>
  <c r="E73" i="8"/>
  <c r="D73" i="8"/>
  <c r="C73" i="8"/>
  <c r="B73" i="8"/>
  <c r="H72" i="8"/>
  <c r="G72" i="8"/>
  <c r="I72" i="8"/>
  <c r="E72" i="8"/>
  <c r="D72" i="8"/>
  <c r="C72" i="8"/>
  <c r="B72" i="8"/>
  <c r="I71" i="8"/>
  <c r="H71" i="8"/>
  <c r="G71" i="8"/>
  <c r="E71" i="8"/>
  <c r="D71" i="8"/>
  <c r="C71" i="8"/>
  <c r="B71" i="8"/>
  <c r="I70" i="8"/>
  <c r="H70" i="8"/>
  <c r="G70" i="8"/>
  <c r="F70" i="8"/>
  <c r="K70" i="8"/>
  <c r="E70" i="8"/>
  <c r="D70" i="8"/>
  <c r="C70" i="8"/>
  <c r="B70" i="8"/>
  <c r="H69" i="8"/>
  <c r="G69" i="8"/>
  <c r="K69" i="8"/>
  <c r="F69" i="8"/>
  <c r="E69" i="8"/>
  <c r="D69" i="8"/>
  <c r="C69" i="8"/>
  <c r="B69" i="8"/>
  <c r="H68" i="8"/>
  <c r="G68" i="8"/>
  <c r="I68" i="8"/>
  <c r="E68" i="8"/>
  <c r="D68" i="8"/>
  <c r="C68" i="8"/>
  <c r="B68" i="8"/>
  <c r="I67" i="8"/>
  <c r="H67" i="8"/>
  <c r="G67" i="8"/>
  <c r="E67" i="8"/>
  <c r="D67" i="8"/>
  <c r="C67" i="8"/>
  <c r="B67" i="8"/>
  <c r="I66" i="8"/>
  <c r="H66" i="8"/>
  <c r="G66" i="8"/>
  <c r="F66" i="8"/>
  <c r="K66" i="8"/>
  <c r="E66" i="8"/>
  <c r="D66" i="8"/>
  <c r="C66" i="8"/>
  <c r="B66" i="8"/>
  <c r="H65" i="8"/>
  <c r="G65" i="8"/>
  <c r="F65" i="8"/>
  <c r="E65" i="8"/>
  <c r="D65" i="8"/>
  <c r="C65" i="8"/>
  <c r="B65" i="8"/>
  <c r="H64" i="8"/>
  <c r="G64" i="8"/>
  <c r="I64" i="8"/>
  <c r="E64" i="8"/>
  <c r="D64" i="8"/>
  <c r="C64" i="8"/>
  <c r="B64" i="8"/>
  <c r="I63" i="8"/>
  <c r="H63" i="8"/>
  <c r="G63" i="8"/>
  <c r="E63" i="8"/>
  <c r="D63" i="8"/>
  <c r="C63" i="8"/>
  <c r="B63" i="8"/>
  <c r="I62" i="8"/>
  <c r="H62" i="8"/>
  <c r="G62" i="8"/>
  <c r="F62" i="8"/>
  <c r="K62" i="8"/>
  <c r="E62" i="8"/>
  <c r="D62" i="8"/>
  <c r="C62" i="8"/>
  <c r="B62" i="8"/>
  <c r="H61" i="8"/>
  <c r="G61" i="8"/>
  <c r="F61" i="8"/>
  <c r="E61" i="8"/>
  <c r="D61" i="8"/>
  <c r="C61" i="8"/>
  <c r="B61" i="8"/>
  <c r="H60" i="8"/>
  <c r="G60" i="8"/>
  <c r="I60" i="8"/>
  <c r="E60" i="8"/>
  <c r="D60" i="8"/>
  <c r="K60" i="8"/>
  <c r="C60" i="8"/>
  <c r="B60" i="8"/>
  <c r="I59" i="8"/>
  <c r="H59" i="8"/>
  <c r="G59" i="8"/>
  <c r="E59" i="8"/>
  <c r="D59" i="8"/>
  <c r="C59" i="8"/>
  <c r="B59" i="8"/>
  <c r="K58" i="8"/>
  <c r="I58" i="8"/>
  <c r="H58" i="8"/>
  <c r="G58" i="8"/>
  <c r="F58" i="8"/>
  <c r="E58" i="8"/>
  <c r="D58" i="8"/>
  <c r="C58" i="8"/>
  <c r="B58" i="8"/>
  <c r="H57" i="8"/>
  <c r="G57" i="8"/>
  <c r="F57" i="8"/>
  <c r="E57" i="8"/>
  <c r="D57" i="8"/>
  <c r="C57" i="8"/>
  <c r="B57" i="8"/>
  <c r="H56" i="8"/>
  <c r="G56" i="8"/>
  <c r="I56" i="8"/>
  <c r="E56" i="8"/>
  <c r="D56" i="8"/>
  <c r="C56" i="8"/>
  <c r="B56" i="8"/>
  <c r="I55" i="8"/>
  <c r="H55" i="8"/>
  <c r="G55" i="8"/>
  <c r="E55" i="8"/>
  <c r="D55" i="8"/>
  <c r="C55" i="8"/>
  <c r="B55" i="8"/>
  <c r="I54" i="8"/>
  <c r="H54" i="8"/>
  <c r="G54" i="8"/>
  <c r="F54" i="8"/>
  <c r="K54" i="8"/>
  <c r="E54" i="8"/>
  <c r="D54" i="8"/>
  <c r="C54" i="8"/>
  <c r="B54" i="8"/>
  <c r="H53" i="8"/>
  <c r="G53" i="8"/>
  <c r="F53" i="8"/>
  <c r="E53" i="8"/>
  <c r="D53" i="8"/>
  <c r="C53" i="8"/>
  <c r="B53" i="8"/>
  <c r="H52" i="8"/>
  <c r="G52" i="8"/>
  <c r="I52" i="8"/>
  <c r="E52" i="8"/>
  <c r="D52" i="8"/>
  <c r="C52" i="8"/>
  <c r="B52" i="8"/>
  <c r="I51" i="8"/>
  <c r="H51" i="8"/>
  <c r="G51" i="8"/>
  <c r="E51" i="8"/>
  <c r="D51" i="8"/>
  <c r="K51" i="8"/>
  <c r="C51" i="8"/>
  <c r="B51" i="8"/>
  <c r="I50" i="8"/>
  <c r="H50" i="8"/>
  <c r="G50" i="8"/>
  <c r="F50" i="8"/>
  <c r="K50" i="8"/>
  <c r="E50" i="8"/>
  <c r="D50" i="8"/>
  <c r="C50" i="8"/>
  <c r="B50" i="8"/>
  <c r="H49" i="8"/>
  <c r="G49" i="8"/>
  <c r="F49" i="8"/>
  <c r="E49" i="8"/>
  <c r="D49" i="8"/>
  <c r="C49" i="8"/>
  <c r="B49" i="8"/>
  <c r="H48" i="8"/>
  <c r="G48" i="8"/>
  <c r="I48" i="8"/>
  <c r="E48" i="8"/>
  <c r="D48" i="8"/>
  <c r="K48" i="8"/>
  <c r="C48" i="8"/>
  <c r="B48" i="8"/>
  <c r="I47" i="8"/>
  <c r="H47" i="8"/>
  <c r="G47" i="8"/>
  <c r="E47" i="8"/>
  <c r="D47" i="8"/>
  <c r="C47" i="8"/>
  <c r="B47" i="8"/>
  <c r="I46" i="8"/>
  <c r="H46" i="8"/>
  <c r="G46" i="8"/>
  <c r="F46" i="8"/>
  <c r="K46" i="8"/>
  <c r="E46" i="8"/>
  <c r="D46" i="8"/>
  <c r="C46" i="8"/>
  <c r="B46" i="8"/>
  <c r="K45" i="8"/>
  <c r="H45" i="8"/>
  <c r="G45" i="8"/>
  <c r="I45" i="8"/>
  <c r="F45" i="8"/>
  <c r="E45" i="8"/>
  <c r="D45" i="8"/>
  <c r="C45" i="8"/>
  <c r="B45" i="8"/>
  <c r="H44" i="8"/>
  <c r="G44" i="8"/>
  <c r="I44" i="8"/>
  <c r="E44" i="8"/>
  <c r="D44" i="8"/>
  <c r="C44" i="8"/>
  <c r="B44" i="8"/>
  <c r="I43" i="8"/>
  <c r="H43" i="8"/>
  <c r="G43" i="8"/>
  <c r="E43" i="8"/>
  <c r="D43" i="8"/>
  <c r="K43" i="8"/>
  <c r="C43" i="8"/>
  <c r="B43" i="8"/>
  <c r="I42" i="8"/>
  <c r="H42" i="8"/>
  <c r="G42" i="8"/>
  <c r="F42" i="8"/>
  <c r="K42" i="8"/>
  <c r="E42" i="8"/>
  <c r="D42" i="8"/>
  <c r="C42" i="8"/>
  <c r="B42" i="8"/>
  <c r="H41" i="8"/>
  <c r="G41" i="8"/>
  <c r="F41" i="8"/>
  <c r="E41" i="8"/>
  <c r="D41" i="8"/>
  <c r="C41" i="8"/>
  <c r="B41" i="8"/>
  <c r="H40" i="8"/>
  <c r="G40" i="8"/>
  <c r="I40" i="8"/>
  <c r="E40" i="8"/>
  <c r="D40" i="8"/>
  <c r="C40" i="8"/>
  <c r="B40" i="8"/>
  <c r="I39" i="8"/>
  <c r="H39" i="8"/>
  <c r="G39" i="8"/>
  <c r="E39" i="8"/>
  <c r="D39" i="8"/>
  <c r="C39" i="8"/>
  <c r="B39" i="8"/>
  <c r="I38" i="8"/>
  <c r="H38" i="8"/>
  <c r="G38" i="8"/>
  <c r="F38" i="8"/>
  <c r="K38" i="8"/>
  <c r="E38" i="8"/>
  <c r="D38" i="8"/>
  <c r="C38" i="8"/>
  <c r="B38" i="8"/>
  <c r="K37" i="8"/>
  <c r="H37" i="8"/>
  <c r="G37" i="8"/>
  <c r="I37" i="8"/>
  <c r="F37" i="8"/>
  <c r="E37" i="8"/>
  <c r="D37" i="8"/>
  <c r="C37" i="8"/>
  <c r="B37" i="8"/>
  <c r="H36" i="8"/>
  <c r="G36" i="8"/>
  <c r="I36" i="8"/>
  <c r="E36" i="8"/>
  <c r="D36" i="8"/>
  <c r="C36" i="8"/>
  <c r="B36" i="8"/>
  <c r="I35" i="8"/>
  <c r="H35" i="8"/>
  <c r="G35" i="8"/>
  <c r="E35" i="8"/>
  <c r="D35" i="8"/>
  <c r="K35" i="8"/>
  <c r="C35" i="8"/>
  <c r="B35" i="8"/>
  <c r="I34" i="8"/>
  <c r="H34" i="8"/>
  <c r="G34" i="8"/>
  <c r="F34" i="8"/>
  <c r="E34" i="8"/>
  <c r="K34" i="8"/>
  <c r="D34" i="8"/>
  <c r="C34" i="8"/>
  <c r="B34" i="8"/>
  <c r="H33" i="8"/>
  <c r="G33" i="8"/>
  <c r="F33" i="8"/>
  <c r="E33" i="8"/>
  <c r="D33" i="8"/>
  <c r="C33" i="8"/>
  <c r="B33" i="8"/>
  <c r="H32" i="8"/>
  <c r="G32" i="8"/>
  <c r="I32" i="8"/>
  <c r="E32" i="8"/>
  <c r="D32" i="8"/>
  <c r="C32" i="8"/>
  <c r="B32" i="8"/>
  <c r="I31" i="8"/>
  <c r="H31" i="8"/>
  <c r="G31" i="8"/>
  <c r="E31" i="8"/>
  <c r="D31" i="8"/>
  <c r="C31" i="8"/>
  <c r="B31" i="8"/>
  <c r="K30" i="8"/>
  <c r="I30" i="8"/>
  <c r="H30" i="8"/>
  <c r="G30" i="8"/>
  <c r="F30" i="8"/>
  <c r="E30" i="8"/>
  <c r="D30" i="8"/>
  <c r="C30" i="8"/>
  <c r="B30" i="8"/>
  <c r="K29" i="8"/>
  <c r="H29" i="8"/>
  <c r="G29" i="8"/>
  <c r="I29" i="8"/>
  <c r="F29" i="8"/>
  <c r="E29" i="8"/>
  <c r="D29" i="8"/>
  <c r="C29" i="8"/>
  <c r="B29" i="8"/>
  <c r="H28" i="8"/>
  <c r="G28" i="8"/>
  <c r="I28" i="8"/>
  <c r="E28" i="8"/>
  <c r="D28" i="8"/>
  <c r="C28" i="8"/>
  <c r="B28" i="8"/>
  <c r="H27" i="8"/>
  <c r="I27" i="8"/>
  <c r="G27" i="8"/>
  <c r="E27" i="8"/>
  <c r="D27" i="8"/>
  <c r="C27" i="8"/>
  <c r="B27" i="8"/>
  <c r="K26" i="8"/>
  <c r="I26" i="8"/>
  <c r="H26" i="8"/>
  <c r="G26" i="8"/>
  <c r="F26" i="8"/>
  <c r="E26" i="8"/>
  <c r="D26" i="8"/>
  <c r="C26" i="8"/>
  <c r="B26" i="8"/>
  <c r="H25" i="8"/>
  <c r="G25" i="8"/>
  <c r="I25" i="8"/>
  <c r="K25" i="8"/>
  <c r="F25" i="8"/>
  <c r="E25" i="8"/>
  <c r="D25" i="8"/>
  <c r="C25" i="8"/>
  <c r="B25" i="8"/>
  <c r="H24" i="8"/>
  <c r="G24" i="8"/>
  <c r="I24" i="8"/>
  <c r="E24" i="8"/>
  <c r="D24" i="8"/>
  <c r="C24" i="8"/>
  <c r="B24" i="8"/>
  <c r="H23" i="8"/>
  <c r="I23" i="8"/>
  <c r="G23" i="8"/>
  <c r="E23" i="8"/>
  <c r="D23" i="8"/>
  <c r="C23" i="8"/>
  <c r="B23" i="8"/>
  <c r="I22" i="8"/>
  <c r="H22" i="8"/>
  <c r="G22" i="8"/>
  <c r="E22" i="8"/>
  <c r="D22" i="8"/>
  <c r="C22" i="8"/>
  <c r="B22" i="8"/>
  <c r="H21" i="8"/>
  <c r="G21" i="8"/>
  <c r="I21" i="8"/>
  <c r="K21" i="8"/>
  <c r="F21" i="8"/>
  <c r="E21" i="8"/>
  <c r="D21" i="8"/>
  <c r="C21" i="8"/>
  <c r="B21" i="8"/>
  <c r="H20" i="8"/>
  <c r="G20" i="8"/>
  <c r="I20" i="8"/>
  <c r="E20" i="8"/>
  <c r="D20" i="8"/>
  <c r="C20" i="8"/>
  <c r="B20" i="8"/>
  <c r="H19" i="8"/>
  <c r="I19" i="8"/>
  <c r="G19" i="8"/>
  <c r="E19" i="8"/>
  <c r="D19" i="8"/>
  <c r="C19" i="8"/>
  <c r="B19" i="8"/>
  <c r="I18" i="8"/>
  <c r="H18" i="8"/>
  <c r="G18" i="8"/>
  <c r="E18" i="8"/>
  <c r="D18" i="8"/>
  <c r="C18" i="8"/>
  <c r="B18" i="8"/>
  <c r="H17" i="8"/>
  <c r="G17" i="8"/>
  <c r="I17" i="8"/>
  <c r="K17" i="8"/>
  <c r="F17" i="8"/>
  <c r="E17" i="8"/>
  <c r="D17" i="8"/>
  <c r="C17" i="8"/>
  <c r="B17" i="8"/>
  <c r="H16" i="8"/>
  <c r="G16" i="8"/>
  <c r="I16" i="8"/>
  <c r="E16" i="8"/>
  <c r="D16" i="8"/>
  <c r="C16" i="8"/>
  <c r="B16" i="8"/>
  <c r="I15" i="8"/>
  <c r="H15" i="8"/>
  <c r="G15" i="8"/>
  <c r="E15" i="8"/>
  <c r="D15" i="8"/>
  <c r="K15" i="8"/>
  <c r="C15" i="8"/>
  <c r="B15" i="8"/>
  <c r="I14" i="8"/>
  <c r="H14" i="8"/>
  <c r="G14" i="8"/>
  <c r="E14" i="8"/>
  <c r="D14" i="8"/>
  <c r="C14" i="8"/>
  <c r="B14" i="8"/>
  <c r="H13" i="8"/>
  <c r="G13" i="8"/>
  <c r="I13" i="8"/>
  <c r="K13" i="8"/>
  <c r="F13" i="8"/>
  <c r="E13" i="8"/>
  <c r="D13" i="8"/>
  <c r="C13" i="8"/>
  <c r="B13" i="8"/>
  <c r="H12" i="8"/>
  <c r="G12" i="8"/>
  <c r="I12" i="8"/>
  <c r="E12" i="8"/>
  <c r="D12" i="8"/>
  <c r="C12" i="8"/>
  <c r="B12" i="8"/>
  <c r="H11" i="8"/>
  <c r="I11" i="8"/>
  <c r="G11" i="8"/>
  <c r="E11" i="8"/>
  <c r="D11" i="8"/>
  <c r="C11" i="8"/>
  <c r="B11" i="8"/>
  <c r="H107" i="10"/>
  <c r="I107" i="10"/>
  <c r="G107" i="10"/>
  <c r="E107" i="10"/>
  <c r="D107" i="10"/>
  <c r="K107" i="10"/>
  <c r="C107" i="10"/>
  <c r="B107" i="10"/>
  <c r="I106" i="10"/>
  <c r="H106" i="10"/>
  <c r="G106" i="10"/>
  <c r="F106" i="10"/>
  <c r="K106" i="10"/>
  <c r="E106" i="10"/>
  <c r="D106" i="10"/>
  <c r="C106" i="10"/>
  <c r="B106" i="10"/>
  <c r="H105" i="10"/>
  <c r="G105" i="10"/>
  <c r="I105" i="10"/>
  <c r="E105" i="10"/>
  <c r="D105" i="10"/>
  <c r="K105" i="10"/>
  <c r="C105" i="10"/>
  <c r="B105" i="10"/>
  <c r="H104" i="10"/>
  <c r="G104" i="10"/>
  <c r="I104" i="10"/>
  <c r="E104" i="10"/>
  <c r="D104" i="10"/>
  <c r="C104" i="10"/>
  <c r="B104" i="10"/>
  <c r="I103" i="10"/>
  <c r="H103" i="10"/>
  <c r="G103" i="10"/>
  <c r="E103" i="10"/>
  <c r="D103" i="10"/>
  <c r="K103" i="10"/>
  <c r="C103" i="10"/>
  <c r="B103" i="10"/>
  <c r="K102" i="10"/>
  <c r="I102" i="10"/>
  <c r="H102" i="10"/>
  <c r="G102" i="10"/>
  <c r="F102" i="10"/>
  <c r="E102" i="10"/>
  <c r="D102" i="10"/>
  <c r="C102" i="10"/>
  <c r="B102" i="10"/>
  <c r="H101" i="10"/>
  <c r="G101" i="10"/>
  <c r="F101" i="10"/>
  <c r="E101" i="10"/>
  <c r="D101" i="10"/>
  <c r="C101" i="10"/>
  <c r="B101" i="10"/>
  <c r="H100" i="10"/>
  <c r="G100" i="10"/>
  <c r="I100" i="10"/>
  <c r="E100" i="10"/>
  <c r="D100" i="10"/>
  <c r="C100" i="10"/>
  <c r="B100" i="10"/>
  <c r="I99" i="10"/>
  <c r="H99" i="10"/>
  <c r="G99" i="10"/>
  <c r="E99" i="10"/>
  <c r="D99" i="10"/>
  <c r="C99" i="10"/>
  <c r="B99" i="10"/>
  <c r="I98" i="10"/>
  <c r="H98" i="10"/>
  <c r="G98" i="10"/>
  <c r="F98" i="10"/>
  <c r="K98" i="10"/>
  <c r="E98" i="10"/>
  <c r="D98" i="10"/>
  <c r="C98" i="10"/>
  <c r="B98" i="10"/>
  <c r="K97" i="10"/>
  <c r="H97" i="10"/>
  <c r="G97" i="10"/>
  <c r="I97" i="10"/>
  <c r="F97" i="10"/>
  <c r="E97" i="10"/>
  <c r="D97" i="10"/>
  <c r="C97" i="10"/>
  <c r="B97" i="10"/>
  <c r="H96" i="10"/>
  <c r="G96" i="10"/>
  <c r="I96" i="10"/>
  <c r="E96" i="10"/>
  <c r="D96" i="10"/>
  <c r="C96" i="10"/>
  <c r="B96" i="10"/>
  <c r="I95" i="10"/>
  <c r="H95" i="10"/>
  <c r="G95" i="10"/>
  <c r="E95" i="10"/>
  <c r="D95" i="10"/>
  <c r="K95" i="10"/>
  <c r="C95" i="10"/>
  <c r="B95" i="10"/>
  <c r="I94" i="10"/>
  <c r="H94" i="10"/>
  <c r="G94" i="10"/>
  <c r="F94" i="10"/>
  <c r="K94" i="10"/>
  <c r="E94" i="10"/>
  <c r="D94" i="10"/>
  <c r="C94" i="10"/>
  <c r="B94" i="10"/>
  <c r="H93" i="10"/>
  <c r="G93" i="10"/>
  <c r="F93" i="10"/>
  <c r="E93" i="10"/>
  <c r="D93" i="10"/>
  <c r="C93" i="10"/>
  <c r="B93" i="10"/>
  <c r="H92" i="10"/>
  <c r="G92" i="10"/>
  <c r="I92" i="10"/>
  <c r="E92" i="10"/>
  <c r="D92" i="10"/>
  <c r="K92" i="10"/>
  <c r="C92" i="10"/>
  <c r="B92" i="10"/>
  <c r="I91" i="10"/>
  <c r="H91" i="10"/>
  <c r="G91" i="10"/>
  <c r="E91" i="10"/>
  <c r="D91" i="10"/>
  <c r="C91" i="10"/>
  <c r="B91" i="10"/>
  <c r="I90" i="10"/>
  <c r="H90" i="10"/>
  <c r="G90" i="10"/>
  <c r="F90" i="10"/>
  <c r="K90" i="10"/>
  <c r="E90" i="10"/>
  <c r="D90" i="10"/>
  <c r="C90" i="10"/>
  <c r="B90" i="10"/>
  <c r="K89" i="10"/>
  <c r="H89" i="10"/>
  <c r="G89" i="10"/>
  <c r="I89" i="10"/>
  <c r="F89" i="10"/>
  <c r="E89" i="10"/>
  <c r="D89" i="10"/>
  <c r="C89" i="10"/>
  <c r="B89" i="10"/>
  <c r="H88" i="10"/>
  <c r="G88" i="10"/>
  <c r="I88" i="10"/>
  <c r="E88" i="10"/>
  <c r="D88" i="10"/>
  <c r="C88" i="10"/>
  <c r="B88" i="10"/>
  <c r="I87" i="10"/>
  <c r="H87" i="10"/>
  <c r="G87" i="10"/>
  <c r="E87" i="10"/>
  <c r="D87" i="10"/>
  <c r="K87" i="10"/>
  <c r="C87" i="10"/>
  <c r="B87" i="10"/>
  <c r="I86" i="10"/>
  <c r="H86" i="10"/>
  <c r="G86" i="10"/>
  <c r="F86" i="10"/>
  <c r="K86" i="10"/>
  <c r="E86" i="10"/>
  <c r="D86" i="10"/>
  <c r="C86" i="10"/>
  <c r="B86" i="10"/>
  <c r="H85" i="10"/>
  <c r="G85" i="10"/>
  <c r="K85" i="10"/>
  <c r="F85" i="10"/>
  <c r="E85" i="10"/>
  <c r="D85" i="10"/>
  <c r="C85" i="10"/>
  <c r="B85" i="10"/>
  <c r="H84" i="10"/>
  <c r="G84" i="10"/>
  <c r="I84" i="10"/>
  <c r="E84" i="10"/>
  <c r="D84" i="10"/>
  <c r="C84" i="10"/>
  <c r="B84" i="10"/>
  <c r="I83" i="10"/>
  <c r="H83" i="10"/>
  <c r="G83" i="10"/>
  <c r="E83" i="10"/>
  <c r="D83" i="10"/>
  <c r="C83" i="10"/>
  <c r="B83" i="10"/>
  <c r="K82" i="10"/>
  <c r="I82" i="10"/>
  <c r="H82" i="10"/>
  <c r="G82" i="10"/>
  <c r="F82" i="10"/>
  <c r="E82" i="10"/>
  <c r="D82" i="10"/>
  <c r="C82" i="10"/>
  <c r="B82" i="10"/>
  <c r="H81" i="10"/>
  <c r="G81" i="10"/>
  <c r="F81" i="10"/>
  <c r="E81" i="10"/>
  <c r="D81" i="10"/>
  <c r="C81" i="10"/>
  <c r="B81" i="10"/>
  <c r="H80" i="10"/>
  <c r="G80" i="10"/>
  <c r="I80" i="10"/>
  <c r="E80" i="10"/>
  <c r="D80" i="10"/>
  <c r="C80" i="10"/>
  <c r="B80" i="10"/>
  <c r="I79" i="10"/>
  <c r="H79" i="10"/>
  <c r="G79" i="10"/>
  <c r="E79" i="10"/>
  <c r="D79" i="10"/>
  <c r="C79" i="10"/>
  <c r="B79" i="10"/>
  <c r="I78" i="10"/>
  <c r="H78" i="10"/>
  <c r="G78" i="10"/>
  <c r="F78" i="10"/>
  <c r="K78" i="10"/>
  <c r="E78" i="10"/>
  <c r="D78" i="10"/>
  <c r="C78" i="10"/>
  <c r="B78" i="10"/>
  <c r="K77" i="10"/>
  <c r="H77" i="10"/>
  <c r="G77" i="10"/>
  <c r="I77" i="10"/>
  <c r="F77" i="10"/>
  <c r="E77" i="10"/>
  <c r="D77" i="10"/>
  <c r="C77" i="10"/>
  <c r="B77" i="10"/>
  <c r="H76" i="10"/>
  <c r="G76" i="10"/>
  <c r="I76" i="10"/>
  <c r="E76" i="10"/>
  <c r="D76" i="10"/>
  <c r="C76" i="10"/>
  <c r="B76" i="10"/>
  <c r="I75" i="10"/>
  <c r="H75" i="10"/>
  <c r="G75" i="10"/>
  <c r="E75" i="10"/>
  <c r="D75" i="10"/>
  <c r="C75" i="10"/>
  <c r="B75" i="10"/>
  <c r="I74" i="10"/>
  <c r="H74" i="10"/>
  <c r="G74" i="10"/>
  <c r="F74" i="10"/>
  <c r="K74" i="10"/>
  <c r="E74" i="10"/>
  <c r="D74" i="10"/>
  <c r="C74" i="10"/>
  <c r="B74" i="10"/>
  <c r="H73" i="10"/>
  <c r="G73" i="10"/>
  <c r="F73" i="10"/>
  <c r="E73" i="10"/>
  <c r="D73" i="10"/>
  <c r="C73" i="10"/>
  <c r="B73" i="10"/>
  <c r="H72" i="10"/>
  <c r="G72" i="10"/>
  <c r="I72" i="10"/>
  <c r="E72" i="10"/>
  <c r="D72" i="10"/>
  <c r="C72" i="10"/>
  <c r="B72" i="10"/>
  <c r="I71" i="10"/>
  <c r="H71" i="10"/>
  <c r="G71" i="10"/>
  <c r="E71" i="10"/>
  <c r="D71" i="10"/>
  <c r="C71" i="10"/>
  <c r="B71" i="10"/>
  <c r="I70" i="10"/>
  <c r="H70" i="10"/>
  <c r="G70" i="10"/>
  <c r="F70" i="10"/>
  <c r="K70" i="10"/>
  <c r="E70" i="10"/>
  <c r="D70" i="10"/>
  <c r="C70" i="10"/>
  <c r="B70" i="10"/>
  <c r="H69" i="10"/>
  <c r="G69" i="10"/>
  <c r="K69" i="10"/>
  <c r="F69" i="10"/>
  <c r="E69" i="10"/>
  <c r="D69" i="10"/>
  <c r="C69" i="10"/>
  <c r="B69" i="10"/>
  <c r="H68" i="10"/>
  <c r="G68" i="10"/>
  <c r="I68" i="10"/>
  <c r="E68" i="10"/>
  <c r="D68" i="10"/>
  <c r="C68" i="10"/>
  <c r="B68" i="10"/>
  <c r="I67" i="10"/>
  <c r="H67" i="10"/>
  <c r="G67" i="10"/>
  <c r="E67" i="10"/>
  <c r="D67" i="10"/>
  <c r="C67" i="10"/>
  <c r="B67" i="10"/>
  <c r="I66" i="10"/>
  <c r="H66" i="10"/>
  <c r="G66" i="10"/>
  <c r="F66" i="10"/>
  <c r="K66" i="10"/>
  <c r="E66" i="10"/>
  <c r="D66" i="10"/>
  <c r="C66" i="10"/>
  <c r="B66" i="10"/>
  <c r="H65" i="10"/>
  <c r="G65" i="10"/>
  <c r="F65" i="10"/>
  <c r="E65" i="10"/>
  <c r="D65" i="10"/>
  <c r="C65" i="10"/>
  <c r="B65" i="10"/>
  <c r="H64" i="10"/>
  <c r="G64" i="10"/>
  <c r="I64" i="10"/>
  <c r="E64" i="10"/>
  <c r="D64" i="10"/>
  <c r="C64" i="10"/>
  <c r="B64" i="10"/>
  <c r="I63" i="10"/>
  <c r="H63" i="10"/>
  <c r="G63" i="10"/>
  <c r="E63" i="10"/>
  <c r="D63" i="10"/>
  <c r="C63" i="10"/>
  <c r="B63" i="10"/>
  <c r="I62" i="10"/>
  <c r="H62" i="10"/>
  <c r="G62" i="10"/>
  <c r="F62" i="10"/>
  <c r="K62" i="10"/>
  <c r="E62" i="10"/>
  <c r="D62" i="10"/>
  <c r="C62" i="10"/>
  <c r="B62" i="10"/>
  <c r="H61" i="10"/>
  <c r="G61" i="10"/>
  <c r="F61" i="10"/>
  <c r="E61" i="10"/>
  <c r="D61" i="10"/>
  <c r="C61" i="10"/>
  <c r="B61" i="10"/>
  <c r="H60" i="10"/>
  <c r="G60" i="10"/>
  <c r="I60" i="10"/>
  <c r="E60" i="10"/>
  <c r="D60" i="10"/>
  <c r="K60" i="10"/>
  <c r="C60" i="10"/>
  <c r="B60" i="10"/>
  <c r="I59" i="10"/>
  <c r="H59" i="10"/>
  <c r="G59" i="10"/>
  <c r="E59" i="10"/>
  <c r="D59" i="10"/>
  <c r="C59" i="10"/>
  <c r="B59" i="10"/>
  <c r="I58" i="10"/>
  <c r="H58" i="10"/>
  <c r="G58" i="10"/>
  <c r="F58" i="10"/>
  <c r="K58" i="10"/>
  <c r="E58" i="10"/>
  <c r="D58" i="10"/>
  <c r="C58" i="10"/>
  <c r="B58" i="10"/>
  <c r="H57" i="10"/>
  <c r="G57" i="10"/>
  <c r="F57" i="10"/>
  <c r="E57" i="10"/>
  <c r="D57" i="10"/>
  <c r="C57" i="10"/>
  <c r="B57" i="10"/>
  <c r="H56" i="10"/>
  <c r="G56" i="10"/>
  <c r="I56" i="10"/>
  <c r="E56" i="10"/>
  <c r="D56" i="10"/>
  <c r="C56" i="10"/>
  <c r="B56" i="10"/>
  <c r="I55" i="10"/>
  <c r="H55" i="10"/>
  <c r="G55" i="10"/>
  <c r="E55" i="10"/>
  <c r="D55" i="10"/>
  <c r="C55" i="10"/>
  <c r="B55" i="10"/>
  <c r="I54" i="10"/>
  <c r="H54" i="10"/>
  <c r="G54" i="10"/>
  <c r="F54" i="10"/>
  <c r="K54" i="10"/>
  <c r="E54" i="10"/>
  <c r="D54" i="10"/>
  <c r="C54" i="10"/>
  <c r="B54" i="10"/>
  <c r="H53" i="10"/>
  <c r="G53" i="10"/>
  <c r="F53" i="10"/>
  <c r="E53" i="10"/>
  <c r="D53" i="10"/>
  <c r="C53" i="10"/>
  <c r="B53" i="10"/>
  <c r="H52" i="10"/>
  <c r="G52" i="10"/>
  <c r="I52" i="10"/>
  <c r="E52" i="10"/>
  <c r="D52" i="10"/>
  <c r="C52" i="10"/>
  <c r="B52" i="10"/>
  <c r="I51" i="10"/>
  <c r="H51" i="10"/>
  <c r="G51" i="10"/>
  <c r="E51" i="10"/>
  <c r="D51" i="10"/>
  <c r="K51" i="10"/>
  <c r="C51" i="10"/>
  <c r="B51" i="10"/>
  <c r="I50" i="10"/>
  <c r="H50" i="10"/>
  <c r="G50" i="10"/>
  <c r="F50" i="10"/>
  <c r="K50" i="10"/>
  <c r="E50" i="10"/>
  <c r="D50" i="10"/>
  <c r="C50" i="10"/>
  <c r="B50" i="10"/>
  <c r="H49" i="10"/>
  <c r="G49" i="10"/>
  <c r="F49" i="10"/>
  <c r="E49" i="10"/>
  <c r="D49" i="10"/>
  <c r="C49" i="10"/>
  <c r="B49" i="10"/>
  <c r="H48" i="10"/>
  <c r="G48" i="10"/>
  <c r="I48" i="10"/>
  <c r="E48" i="10"/>
  <c r="D48" i="10"/>
  <c r="K48" i="10"/>
  <c r="C48" i="10"/>
  <c r="B48" i="10"/>
  <c r="I47" i="10"/>
  <c r="H47" i="10"/>
  <c r="G47" i="10"/>
  <c r="E47" i="10"/>
  <c r="D47" i="10"/>
  <c r="C47" i="10"/>
  <c r="B47" i="10"/>
  <c r="I46" i="10"/>
  <c r="H46" i="10"/>
  <c r="G46" i="10"/>
  <c r="F46" i="10"/>
  <c r="K46" i="10"/>
  <c r="E46" i="10"/>
  <c r="D46" i="10"/>
  <c r="C46" i="10"/>
  <c r="B46" i="10"/>
  <c r="H45" i="10"/>
  <c r="G45" i="10"/>
  <c r="F45" i="10"/>
  <c r="E45" i="10"/>
  <c r="D45" i="10"/>
  <c r="C45" i="10"/>
  <c r="B45" i="10"/>
  <c r="H44" i="10"/>
  <c r="G44" i="10"/>
  <c r="I44" i="10"/>
  <c r="E44" i="10"/>
  <c r="D44" i="10"/>
  <c r="C44" i="10"/>
  <c r="B44" i="10"/>
  <c r="I43" i="10"/>
  <c r="H43" i="10"/>
  <c r="G43" i="10"/>
  <c r="E43" i="10"/>
  <c r="D43" i="10"/>
  <c r="K43" i="10"/>
  <c r="C43" i="10"/>
  <c r="B43" i="10"/>
  <c r="I42" i="10"/>
  <c r="H42" i="10"/>
  <c r="G42" i="10"/>
  <c r="F42" i="10"/>
  <c r="K42" i="10"/>
  <c r="E42" i="10"/>
  <c r="D42" i="10"/>
  <c r="C42" i="10"/>
  <c r="B42" i="10"/>
  <c r="H41" i="10"/>
  <c r="G41" i="10"/>
  <c r="F41" i="10"/>
  <c r="E41" i="10"/>
  <c r="D41" i="10"/>
  <c r="C41" i="10"/>
  <c r="B41" i="10"/>
  <c r="H40" i="10"/>
  <c r="G40" i="10"/>
  <c r="I40" i="10"/>
  <c r="E40" i="10"/>
  <c r="D40" i="10"/>
  <c r="C40" i="10"/>
  <c r="B40" i="10"/>
  <c r="I39" i="10"/>
  <c r="H39" i="10"/>
  <c r="G39" i="10"/>
  <c r="E39" i="10"/>
  <c r="D39" i="10"/>
  <c r="C39" i="10"/>
  <c r="B39" i="10"/>
  <c r="I38" i="10"/>
  <c r="H38" i="10"/>
  <c r="G38" i="10"/>
  <c r="F38" i="10"/>
  <c r="K38" i="10"/>
  <c r="E38" i="10"/>
  <c r="D38" i="10"/>
  <c r="C38" i="10"/>
  <c r="B38" i="10"/>
  <c r="K37" i="10"/>
  <c r="H37" i="10"/>
  <c r="G37" i="10"/>
  <c r="I37" i="10"/>
  <c r="F37" i="10"/>
  <c r="E37" i="10"/>
  <c r="D37" i="10"/>
  <c r="C37" i="10"/>
  <c r="B37" i="10"/>
  <c r="H36" i="10"/>
  <c r="G36" i="10"/>
  <c r="I36" i="10"/>
  <c r="E36" i="10"/>
  <c r="D36" i="10"/>
  <c r="C36" i="10"/>
  <c r="B36" i="10"/>
  <c r="I35" i="10"/>
  <c r="H35" i="10"/>
  <c r="G35" i="10"/>
  <c r="E35" i="10"/>
  <c r="D35" i="10"/>
  <c r="K35" i="10"/>
  <c r="C35" i="10"/>
  <c r="B35" i="10"/>
  <c r="I34" i="10"/>
  <c r="H34" i="10"/>
  <c r="G34" i="10"/>
  <c r="F34" i="10"/>
  <c r="K34" i="10"/>
  <c r="E34" i="10"/>
  <c r="D34" i="10"/>
  <c r="C34" i="10"/>
  <c r="B34" i="10"/>
  <c r="H33" i="10"/>
  <c r="G33" i="10"/>
  <c r="F33" i="10"/>
  <c r="E33" i="10"/>
  <c r="D33" i="10"/>
  <c r="C33" i="10"/>
  <c r="B33" i="10"/>
  <c r="H32" i="10"/>
  <c r="G32" i="10"/>
  <c r="I32" i="10"/>
  <c r="E32" i="10"/>
  <c r="D32" i="10"/>
  <c r="C32" i="10"/>
  <c r="B32" i="10"/>
  <c r="I31" i="10"/>
  <c r="H31" i="10"/>
  <c r="G31" i="10"/>
  <c r="E31" i="10"/>
  <c r="D31" i="10"/>
  <c r="C31" i="10"/>
  <c r="B31" i="10"/>
  <c r="K30" i="10"/>
  <c r="I30" i="10"/>
  <c r="H30" i="10"/>
  <c r="G30" i="10"/>
  <c r="F30" i="10"/>
  <c r="E30" i="10"/>
  <c r="D30" i="10"/>
  <c r="C30" i="10"/>
  <c r="B30" i="10"/>
  <c r="H29" i="10"/>
  <c r="G29" i="10"/>
  <c r="F29" i="10"/>
  <c r="E29" i="10"/>
  <c r="D29" i="10"/>
  <c r="C29" i="10"/>
  <c r="B29" i="10"/>
  <c r="H28" i="10"/>
  <c r="G28" i="10"/>
  <c r="I28" i="10"/>
  <c r="E28" i="10"/>
  <c r="D28" i="10"/>
  <c r="C28" i="10"/>
  <c r="B28" i="10"/>
  <c r="I27" i="10"/>
  <c r="H27" i="10"/>
  <c r="G27" i="10"/>
  <c r="E27" i="10"/>
  <c r="D27" i="10"/>
  <c r="C27" i="10"/>
  <c r="B27" i="10"/>
  <c r="K26" i="10"/>
  <c r="I26" i="10"/>
  <c r="H26" i="10"/>
  <c r="G26" i="10"/>
  <c r="F26" i="10"/>
  <c r="E26" i="10"/>
  <c r="D26" i="10"/>
  <c r="C26" i="10"/>
  <c r="B26" i="10"/>
  <c r="H25" i="10"/>
  <c r="G25" i="10"/>
  <c r="F25" i="10"/>
  <c r="E25" i="10"/>
  <c r="D25" i="10"/>
  <c r="C25" i="10"/>
  <c r="B25" i="10"/>
  <c r="H24" i="10"/>
  <c r="G24" i="10"/>
  <c r="I24" i="10"/>
  <c r="E24" i="10"/>
  <c r="D24" i="10"/>
  <c r="C24" i="10"/>
  <c r="B24" i="10"/>
  <c r="H23" i="10"/>
  <c r="I23" i="10"/>
  <c r="G23" i="10"/>
  <c r="E23" i="10"/>
  <c r="D23" i="10"/>
  <c r="C23" i="10"/>
  <c r="B23" i="10"/>
  <c r="I22" i="10"/>
  <c r="H22" i="10"/>
  <c r="G22" i="10"/>
  <c r="E22" i="10"/>
  <c r="D22" i="10"/>
  <c r="C22" i="10"/>
  <c r="B22" i="10"/>
  <c r="H21" i="10"/>
  <c r="G21" i="10"/>
  <c r="I21" i="10"/>
  <c r="K21" i="10"/>
  <c r="F21" i="10"/>
  <c r="E21" i="10"/>
  <c r="D21" i="10"/>
  <c r="C21" i="10"/>
  <c r="B21" i="10"/>
  <c r="H20" i="10"/>
  <c r="G20" i="10"/>
  <c r="I20" i="10"/>
  <c r="E20" i="10"/>
  <c r="D20" i="10"/>
  <c r="C20" i="10"/>
  <c r="B20" i="10"/>
  <c r="H19" i="10"/>
  <c r="I19" i="10"/>
  <c r="G19" i="10"/>
  <c r="E19" i="10"/>
  <c r="D19" i="10"/>
  <c r="C19" i="10"/>
  <c r="B19" i="10"/>
  <c r="I18" i="10"/>
  <c r="H18" i="10"/>
  <c r="G18" i="10"/>
  <c r="E18" i="10"/>
  <c r="D18" i="10"/>
  <c r="C18" i="10"/>
  <c r="B18" i="10"/>
  <c r="H17" i="10"/>
  <c r="G17" i="10"/>
  <c r="I17" i="10"/>
  <c r="K17" i="10"/>
  <c r="F17" i="10"/>
  <c r="E17" i="10"/>
  <c r="D17" i="10"/>
  <c r="C17" i="10"/>
  <c r="B17" i="10"/>
  <c r="H16" i="10"/>
  <c r="G16" i="10"/>
  <c r="I16" i="10"/>
  <c r="E16" i="10"/>
  <c r="D16" i="10"/>
  <c r="C16" i="10"/>
  <c r="B16" i="10"/>
  <c r="I15" i="10"/>
  <c r="H15" i="10"/>
  <c r="G15" i="10"/>
  <c r="E15" i="10"/>
  <c r="D15" i="10"/>
  <c r="K15" i="10"/>
  <c r="C15" i="10"/>
  <c r="B15" i="10"/>
  <c r="I14" i="10"/>
  <c r="H14" i="10"/>
  <c r="G14" i="10"/>
  <c r="E14" i="10"/>
  <c r="D14" i="10"/>
  <c r="C14" i="10"/>
  <c r="B14" i="10"/>
  <c r="H13" i="10"/>
  <c r="G13" i="10"/>
  <c r="I13" i="10"/>
  <c r="K13" i="10"/>
  <c r="F13" i="10"/>
  <c r="E13" i="10"/>
  <c r="D13" i="10"/>
  <c r="C13" i="10"/>
  <c r="B13" i="10"/>
  <c r="H12" i="10"/>
  <c r="G12" i="10"/>
  <c r="I12" i="10"/>
  <c r="E12" i="10"/>
  <c r="D12" i="10"/>
  <c r="C12" i="10"/>
  <c r="B12" i="10"/>
  <c r="H11" i="10"/>
  <c r="I11" i="10"/>
  <c r="G11" i="10"/>
  <c r="E11" i="10"/>
  <c r="D11" i="10"/>
  <c r="C11" i="10"/>
  <c r="B11" i="10"/>
  <c r="I107" i="12"/>
  <c r="H107" i="12"/>
  <c r="G107" i="12"/>
  <c r="E107" i="12"/>
  <c r="D107" i="12"/>
  <c r="K107" i="12"/>
  <c r="C107" i="12"/>
  <c r="B107" i="12"/>
  <c r="I106" i="12"/>
  <c r="H106" i="12"/>
  <c r="G106" i="12"/>
  <c r="F106" i="12"/>
  <c r="K106" i="12"/>
  <c r="E106" i="12"/>
  <c r="D106" i="12"/>
  <c r="C106" i="12"/>
  <c r="B106" i="12"/>
  <c r="H105" i="12"/>
  <c r="G105" i="12"/>
  <c r="F105" i="12"/>
  <c r="E105" i="12"/>
  <c r="D105" i="12"/>
  <c r="C105" i="12"/>
  <c r="B105" i="12"/>
  <c r="H104" i="12"/>
  <c r="G104" i="12"/>
  <c r="I104" i="12"/>
  <c r="E104" i="12"/>
  <c r="D104" i="12"/>
  <c r="C104" i="12"/>
  <c r="B104" i="12"/>
  <c r="I103" i="12"/>
  <c r="H103" i="12"/>
  <c r="G103" i="12"/>
  <c r="E103" i="12"/>
  <c r="D103" i="12"/>
  <c r="K103" i="12"/>
  <c r="C103" i="12"/>
  <c r="B103" i="12"/>
  <c r="I102" i="12"/>
  <c r="H102" i="12"/>
  <c r="G102" i="12"/>
  <c r="F102" i="12"/>
  <c r="K102" i="12"/>
  <c r="E102" i="12"/>
  <c r="D102" i="12"/>
  <c r="C102" i="12"/>
  <c r="B102" i="12"/>
  <c r="H101" i="12"/>
  <c r="G101" i="12"/>
  <c r="F101" i="12"/>
  <c r="E101" i="12"/>
  <c r="D101" i="12"/>
  <c r="C101" i="12"/>
  <c r="B101" i="12"/>
  <c r="H100" i="12"/>
  <c r="G100" i="12"/>
  <c r="I100" i="12"/>
  <c r="E100" i="12"/>
  <c r="D100" i="12"/>
  <c r="C100" i="12"/>
  <c r="B100" i="12"/>
  <c r="I99" i="12"/>
  <c r="H99" i="12"/>
  <c r="G99" i="12"/>
  <c r="E99" i="12"/>
  <c r="D99" i="12"/>
  <c r="C99" i="12"/>
  <c r="B99" i="12"/>
  <c r="I98" i="12"/>
  <c r="H98" i="12"/>
  <c r="G98" i="12"/>
  <c r="F98" i="12"/>
  <c r="K98" i="12"/>
  <c r="E98" i="12"/>
  <c r="D98" i="12"/>
  <c r="C98" i="12"/>
  <c r="B98" i="12"/>
  <c r="K97" i="12"/>
  <c r="H97" i="12"/>
  <c r="G97" i="12"/>
  <c r="I97" i="12"/>
  <c r="F97" i="12"/>
  <c r="E97" i="12"/>
  <c r="D97" i="12"/>
  <c r="C97" i="12"/>
  <c r="B97" i="12"/>
  <c r="H96" i="12"/>
  <c r="G96" i="12"/>
  <c r="I96" i="12"/>
  <c r="E96" i="12"/>
  <c r="D96" i="12"/>
  <c r="C96" i="12"/>
  <c r="B96" i="12"/>
  <c r="I95" i="12"/>
  <c r="H95" i="12"/>
  <c r="G95" i="12"/>
  <c r="E95" i="12"/>
  <c r="D95" i="12"/>
  <c r="C95" i="12"/>
  <c r="B95" i="12"/>
  <c r="I94" i="12"/>
  <c r="H94" i="12"/>
  <c r="G94" i="12"/>
  <c r="F94" i="12"/>
  <c r="K94" i="12"/>
  <c r="E94" i="12"/>
  <c r="D94" i="12"/>
  <c r="C94" i="12"/>
  <c r="B94" i="12"/>
  <c r="K93" i="12"/>
  <c r="H93" i="12"/>
  <c r="G93" i="12"/>
  <c r="I93" i="12"/>
  <c r="F93" i="12"/>
  <c r="E93" i="12"/>
  <c r="D93" i="12"/>
  <c r="C93" i="12"/>
  <c r="B93" i="12"/>
  <c r="H92" i="12"/>
  <c r="G92" i="12"/>
  <c r="I92" i="12"/>
  <c r="E92" i="12"/>
  <c r="D92" i="12"/>
  <c r="K92" i="12"/>
  <c r="C92" i="12"/>
  <c r="B92" i="12"/>
  <c r="I91" i="12"/>
  <c r="H91" i="12"/>
  <c r="G91" i="12"/>
  <c r="E91" i="12"/>
  <c r="D91" i="12"/>
  <c r="C91" i="12"/>
  <c r="B91" i="12"/>
  <c r="I90" i="12"/>
  <c r="H90" i="12"/>
  <c r="G90" i="12"/>
  <c r="F90" i="12"/>
  <c r="K90" i="12"/>
  <c r="E90" i="12"/>
  <c r="D90" i="12"/>
  <c r="C90" i="12"/>
  <c r="B90" i="12"/>
  <c r="K89" i="12"/>
  <c r="H89" i="12"/>
  <c r="G89" i="12"/>
  <c r="I89" i="12"/>
  <c r="F89" i="12"/>
  <c r="E89" i="12"/>
  <c r="D89" i="12"/>
  <c r="C89" i="12"/>
  <c r="B89" i="12"/>
  <c r="H88" i="12"/>
  <c r="G88" i="12"/>
  <c r="I88" i="12"/>
  <c r="E88" i="12"/>
  <c r="D88" i="12"/>
  <c r="C88" i="12"/>
  <c r="B88" i="12"/>
  <c r="I87" i="12"/>
  <c r="H87" i="12"/>
  <c r="G87" i="12"/>
  <c r="E87" i="12"/>
  <c r="D87" i="12"/>
  <c r="K87" i="12"/>
  <c r="C87" i="12"/>
  <c r="B87" i="12"/>
  <c r="I86" i="12"/>
  <c r="H86" i="12"/>
  <c r="G86" i="12"/>
  <c r="F86" i="12"/>
  <c r="K86" i="12"/>
  <c r="E86" i="12"/>
  <c r="D86" i="12"/>
  <c r="C86" i="12"/>
  <c r="B86" i="12"/>
  <c r="H85" i="12"/>
  <c r="G85" i="12"/>
  <c r="F85" i="12"/>
  <c r="E85" i="12"/>
  <c r="D85" i="12"/>
  <c r="C85" i="12"/>
  <c r="B85" i="12"/>
  <c r="H84" i="12"/>
  <c r="G84" i="12"/>
  <c r="I84" i="12"/>
  <c r="E84" i="12"/>
  <c r="D84" i="12"/>
  <c r="C84" i="12"/>
  <c r="B84" i="12"/>
  <c r="I83" i="12"/>
  <c r="H83" i="12"/>
  <c r="G83" i="12"/>
  <c r="E83" i="12"/>
  <c r="D83" i="12"/>
  <c r="C83" i="12"/>
  <c r="B83" i="12"/>
  <c r="K82" i="12"/>
  <c r="I82" i="12"/>
  <c r="H82" i="12"/>
  <c r="G82" i="12"/>
  <c r="F82" i="12"/>
  <c r="E82" i="12"/>
  <c r="D82" i="12"/>
  <c r="C82" i="12"/>
  <c r="B82" i="12"/>
  <c r="H81" i="12"/>
  <c r="G81" i="12"/>
  <c r="F81" i="12"/>
  <c r="E81" i="12"/>
  <c r="D81" i="12"/>
  <c r="C81" i="12"/>
  <c r="B81" i="12"/>
  <c r="H80" i="12"/>
  <c r="G80" i="12"/>
  <c r="I80" i="12"/>
  <c r="E80" i="12"/>
  <c r="D80" i="12"/>
  <c r="C80" i="12"/>
  <c r="B80" i="12"/>
  <c r="I79" i="12"/>
  <c r="H79" i="12"/>
  <c r="G79" i="12"/>
  <c r="E79" i="12"/>
  <c r="D79" i="12"/>
  <c r="C79" i="12"/>
  <c r="B79" i="12"/>
  <c r="I78" i="12"/>
  <c r="H78" i="12"/>
  <c r="G78" i="12"/>
  <c r="F78" i="12"/>
  <c r="E78" i="12"/>
  <c r="K78" i="12"/>
  <c r="D78" i="12"/>
  <c r="C78" i="12"/>
  <c r="B78" i="12"/>
  <c r="K77" i="12"/>
  <c r="H77" i="12"/>
  <c r="G77" i="12"/>
  <c r="I77" i="12"/>
  <c r="F77" i="12"/>
  <c r="E77" i="12"/>
  <c r="D77" i="12"/>
  <c r="C77" i="12"/>
  <c r="B77" i="12"/>
  <c r="H76" i="12"/>
  <c r="G76" i="12"/>
  <c r="I76" i="12"/>
  <c r="E76" i="12"/>
  <c r="D76" i="12"/>
  <c r="C76" i="12"/>
  <c r="B76" i="12"/>
  <c r="H75" i="12"/>
  <c r="I75" i="12"/>
  <c r="G75" i="12"/>
  <c r="E75" i="12"/>
  <c r="D75" i="12"/>
  <c r="C75" i="12"/>
  <c r="B75" i="12"/>
  <c r="I74" i="12"/>
  <c r="H74" i="12"/>
  <c r="G74" i="12"/>
  <c r="E74" i="12"/>
  <c r="D74" i="12"/>
  <c r="C74" i="12"/>
  <c r="B74" i="12"/>
  <c r="H73" i="12"/>
  <c r="G73" i="12"/>
  <c r="I73" i="12"/>
  <c r="K73" i="12"/>
  <c r="F73" i="12"/>
  <c r="E73" i="12"/>
  <c r="D73" i="12"/>
  <c r="C73" i="12"/>
  <c r="B73" i="12"/>
  <c r="H72" i="12"/>
  <c r="G72" i="12"/>
  <c r="I72" i="12"/>
  <c r="E72" i="12"/>
  <c r="D72" i="12"/>
  <c r="C72" i="12"/>
  <c r="B72" i="12"/>
  <c r="H71" i="12"/>
  <c r="I71" i="12"/>
  <c r="G71" i="12"/>
  <c r="E71" i="12"/>
  <c r="D71" i="12"/>
  <c r="C71" i="12"/>
  <c r="B71" i="12"/>
  <c r="I70" i="12"/>
  <c r="H70" i="12"/>
  <c r="G70" i="12"/>
  <c r="E70" i="12"/>
  <c r="D70" i="12"/>
  <c r="C70" i="12"/>
  <c r="B70" i="12"/>
  <c r="K69" i="12"/>
  <c r="H69" i="12"/>
  <c r="G69" i="12"/>
  <c r="I69" i="12"/>
  <c r="F69" i="12"/>
  <c r="E69" i="12"/>
  <c r="D69" i="12"/>
  <c r="C69" i="12"/>
  <c r="B69" i="12"/>
  <c r="H68" i="12"/>
  <c r="G68" i="12"/>
  <c r="I68" i="12"/>
  <c r="E68" i="12"/>
  <c r="D68" i="12"/>
  <c r="C68" i="12"/>
  <c r="B68" i="12"/>
  <c r="H67" i="12"/>
  <c r="I67" i="12"/>
  <c r="G67" i="12"/>
  <c r="E67" i="12"/>
  <c r="D67" i="12"/>
  <c r="C67" i="12"/>
  <c r="B67" i="12"/>
  <c r="I66" i="12"/>
  <c r="H66" i="12"/>
  <c r="G66" i="12"/>
  <c r="E66" i="12"/>
  <c r="D66" i="12"/>
  <c r="C66" i="12"/>
  <c r="B66" i="12"/>
  <c r="H65" i="12"/>
  <c r="G65" i="12"/>
  <c r="I65" i="12"/>
  <c r="K65" i="12"/>
  <c r="F65" i="12"/>
  <c r="E65" i="12"/>
  <c r="D65" i="12"/>
  <c r="C65" i="12"/>
  <c r="B65" i="12"/>
  <c r="H64" i="12"/>
  <c r="G64" i="12"/>
  <c r="I64" i="12"/>
  <c r="E64" i="12"/>
  <c r="D64" i="12"/>
  <c r="K64" i="12"/>
  <c r="C64" i="12"/>
  <c r="B64" i="12"/>
  <c r="H63" i="12"/>
  <c r="I63" i="12"/>
  <c r="G63" i="12"/>
  <c r="E63" i="12"/>
  <c r="D63" i="12"/>
  <c r="C63" i="12"/>
  <c r="B63" i="12"/>
  <c r="I62" i="12"/>
  <c r="H62" i="12"/>
  <c r="G62" i="12"/>
  <c r="E62" i="12"/>
  <c r="D62" i="12"/>
  <c r="C62" i="12"/>
  <c r="B62" i="12"/>
  <c r="H61" i="12"/>
  <c r="G61" i="12"/>
  <c r="I61" i="12"/>
  <c r="K61" i="12"/>
  <c r="F61" i="12"/>
  <c r="E61" i="12"/>
  <c r="D61" i="12"/>
  <c r="C61" i="12"/>
  <c r="B61" i="12"/>
  <c r="H60" i="12"/>
  <c r="G60" i="12"/>
  <c r="I60" i="12"/>
  <c r="E60" i="12"/>
  <c r="D60" i="12"/>
  <c r="K60" i="12"/>
  <c r="C60" i="12"/>
  <c r="B60" i="12"/>
  <c r="H59" i="12"/>
  <c r="I59" i="12"/>
  <c r="G59" i="12"/>
  <c r="E59" i="12"/>
  <c r="D59" i="12"/>
  <c r="C59" i="12"/>
  <c r="B59" i="12"/>
  <c r="K58" i="12"/>
  <c r="I58" i="12"/>
  <c r="H58" i="12"/>
  <c r="G58" i="12"/>
  <c r="F58" i="12"/>
  <c r="E58" i="12"/>
  <c r="D58" i="12"/>
  <c r="C58" i="12"/>
  <c r="B58" i="12"/>
  <c r="H57" i="12"/>
  <c r="G57" i="12"/>
  <c r="I57" i="12"/>
  <c r="K57" i="12"/>
  <c r="F57" i="12"/>
  <c r="E57" i="12"/>
  <c r="D57" i="12"/>
  <c r="C57" i="12"/>
  <c r="B57" i="12"/>
  <c r="H56" i="12"/>
  <c r="G56" i="12"/>
  <c r="I56" i="12"/>
  <c r="E56" i="12"/>
  <c r="D56" i="12"/>
  <c r="C56" i="12"/>
  <c r="B56" i="12"/>
  <c r="H55" i="12"/>
  <c r="I55" i="12"/>
  <c r="G55" i="12"/>
  <c r="E55" i="12"/>
  <c r="D55" i="12"/>
  <c r="C55" i="12"/>
  <c r="B55" i="12"/>
  <c r="I54" i="12"/>
  <c r="H54" i="12"/>
  <c r="G54" i="12"/>
  <c r="E54" i="12"/>
  <c r="D54" i="12"/>
  <c r="C54" i="12"/>
  <c r="B54" i="12"/>
  <c r="H53" i="12"/>
  <c r="G53" i="12"/>
  <c r="I53" i="12"/>
  <c r="K53" i="12"/>
  <c r="F53" i="12"/>
  <c r="E53" i="12"/>
  <c r="D53" i="12"/>
  <c r="C53" i="12"/>
  <c r="B53" i="12"/>
  <c r="H52" i="12"/>
  <c r="G52" i="12"/>
  <c r="I52" i="12"/>
  <c r="E52" i="12"/>
  <c r="D52" i="12"/>
  <c r="C52" i="12"/>
  <c r="B52" i="12"/>
  <c r="I51" i="12"/>
  <c r="H51" i="12"/>
  <c r="G51" i="12"/>
  <c r="E51" i="12"/>
  <c r="D51" i="12"/>
  <c r="K51" i="12"/>
  <c r="C51" i="12"/>
  <c r="B51" i="12"/>
  <c r="I50" i="12"/>
  <c r="H50" i="12"/>
  <c r="G50" i="12"/>
  <c r="E50" i="12"/>
  <c r="D50" i="12"/>
  <c r="C50" i="12"/>
  <c r="B50" i="12"/>
  <c r="H49" i="12"/>
  <c r="G49" i="12"/>
  <c r="I49" i="12"/>
  <c r="K49" i="12"/>
  <c r="F49" i="12"/>
  <c r="E49" i="12"/>
  <c r="D49" i="12"/>
  <c r="C49" i="12"/>
  <c r="B49" i="12"/>
  <c r="H48" i="12"/>
  <c r="G48" i="12"/>
  <c r="I48" i="12"/>
  <c r="E48" i="12"/>
  <c r="D48" i="12"/>
  <c r="K48" i="12"/>
  <c r="C48" i="12"/>
  <c r="B48" i="12"/>
  <c r="H47" i="12"/>
  <c r="I47" i="12"/>
  <c r="G47" i="12"/>
  <c r="E47" i="12"/>
  <c r="D47" i="12"/>
  <c r="C47" i="12"/>
  <c r="B47" i="12"/>
  <c r="I46" i="12"/>
  <c r="H46" i="12"/>
  <c r="G46" i="12"/>
  <c r="E46" i="12"/>
  <c r="D46" i="12"/>
  <c r="C46" i="12"/>
  <c r="B46" i="12"/>
  <c r="H45" i="12"/>
  <c r="G45" i="12"/>
  <c r="I45" i="12"/>
  <c r="K45" i="12"/>
  <c r="F45" i="12"/>
  <c r="E45" i="12"/>
  <c r="D45" i="12"/>
  <c r="C45" i="12"/>
  <c r="B45" i="12"/>
  <c r="H44" i="12"/>
  <c r="G44" i="12"/>
  <c r="I44" i="12"/>
  <c r="E44" i="12"/>
  <c r="D44" i="12"/>
  <c r="C44" i="12"/>
  <c r="B44" i="12"/>
  <c r="I43" i="12"/>
  <c r="H43" i="12"/>
  <c r="G43" i="12"/>
  <c r="E43" i="12"/>
  <c r="D43" i="12"/>
  <c r="K43" i="12"/>
  <c r="C43" i="12"/>
  <c r="B43" i="12"/>
  <c r="I42" i="12"/>
  <c r="H42" i="12"/>
  <c r="G42" i="12"/>
  <c r="E42" i="12"/>
  <c r="D42" i="12"/>
  <c r="C42" i="12"/>
  <c r="B42" i="12"/>
  <c r="H41" i="12"/>
  <c r="G41" i="12"/>
  <c r="I41" i="12"/>
  <c r="K41" i="12"/>
  <c r="F41" i="12"/>
  <c r="E41" i="12"/>
  <c r="D41" i="12"/>
  <c r="C41" i="12"/>
  <c r="B41" i="12"/>
  <c r="H40" i="12"/>
  <c r="G40" i="12"/>
  <c r="I40" i="12"/>
  <c r="E40" i="12"/>
  <c r="D40" i="12"/>
  <c r="C40" i="12"/>
  <c r="B40" i="12"/>
  <c r="H39" i="12"/>
  <c r="I39" i="12"/>
  <c r="G39" i="12"/>
  <c r="E39" i="12"/>
  <c r="D39" i="12"/>
  <c r="C39" i="12"/>
  <c r="B39" i="12"/>
  <c r="I38" i="12"/>
  <c r="H38" i="12"/>
  <c r="G38" i="12"/>
  <c r="E38" i="12"/>
  <c r="K38" i="12"/>
  <c r="D38" i="12"/>
  <c r="C38" i="12"/>
  <c r="B38" i="12"/>
  <c r="K37" i="12"/>
  <c r="H37" i="12"/>
  <c r="G37" i="12"/>
  <c r="I37" i="12"/>
  <c r="F37" i="12"/>
  <c r="E37" i="12"/>
  <c r="D37" i="12"/>
  <c r="C37" i="12"/>
  <c r="B37" i="12"/>
  <c r="H36" i="12"/>
  <c r="G36" i="12"/>
  <c r="I36" i="12"/>
  <c r="E36" i="12"/>
  <c r="D36" i="12"/>
  <c r="C36" i="12"/>
  <c r="B36" i="12"/>
  <c r="H35" i="12"/>
  <c r="I35" i="12"/>
  <c r="G35" i="12"/>
  <c r="E35" i="12"/>
  <c r="D35" i="12"/>
  <c r="K35" i="12"/>
  <c r="C35" i="12"/>
  <c r="B35" i="12"/>
  <c r="I34" i="12"/>
  <c r="H34" i="12"/>
  <c r="G34" i="12"/>
  <c r="E34" i="12"/>
  <c r="D34" i="12"/>
  <c r="C34" i="12"/>
  <c r="B34" i="12"/>
  <c r="H33" i="12"/>
  <c r="G33" i="12"/>
  <c r="I33" i="12"/>
  <c r="K33" i="12"/>
  <c r="F33" i="12"/>
  <c r="E33" i="12"/>
  <c r="D33" i="12"/>
  <c r="C33" i="12"/>
  <c r="B33" i="12"/>
  <c r="H32" i="12"/>
  <c r="G32" i="12"/>
  <c r="I32" i="12"/>
  <c r="E32" i="12"/>
  <c r="D32" i="12"/>
  <c r="C32" i="12"/>
  <c r="B32" i="12"/>
  <c r="H31" i="12"/>
  <c r="I31" i="12"/>
  <c r="G31" i="12"/>
  <c r="E31" i="12"/>
  <c r="D31" i="12"/>
  <c r="C31" i="12"/>
  <c r="B31" i="12"/>
  <c r="K30" i="12"/>
  <c r="I30" i="12"/>
  <c r="H30" i="12"/>
  <c r="G30" i="12"/>
  <c r="F30" i="12"/>
  <c r="E30" i="12"/>
  <c r="D30" i="12"/>
  <c r="C30" i="12"/>
  <c r="B30" i="12"/>
  <c r="K29" i="12"/>
  <c r="H29" i="12"/>
  <c r="G29" i="12"/>
  <c r="I29" i="12"/>
  <c r="F29" i="12"/>
  <c r="E29" i="12"/>
  <c r="D29" i="12"/>
  <c r="C29" i="12"/>
  <c r="B29" i="12"/>
  <c r="H28" i="12"/>
  <c r="G28" i="12"/>
  <c r="I28" i="12"/>
  <c r="E28" i="12"/>
  <c r="D28" i="12"/>
  <c r="C28" i="12"/>
  <c r="B28" i="12"/>
  <c r="H27" i="12"/>
  <c r="I27" i="12"/>
  <c r="G27" i="12"/>
  <c r="E27" i="12"/>
  <c r="D27" i="12"/>
  <c r="C27" i="12"/>
  <c r="B27" i="12"/>
  <c r="K26" i="12"/>
  <c r="I26" i="12"/>
  <c r="H26" i="12"/>
  <c r="G26" i="12"/>
  <c r="F26" i="12"/>
  <c r="E26" i="12"/>
  <c r="D26" i="12"/>
  <c r="C26" i="12"/>
  <c r="B26" i="12"/>
  <c r="H25" i="12"/>
  <c r="G25" i="12"/>
  <c r="I25" i="12"/>
  <c r="K25" i="12"/>
  <c r="F25" i="12"/>
  <c r="E25" i="12"/>
  <c r="D25" i="12"/>
  <c r="C25" i="12"/>
  <c r="B25" i="12"/>
  <c r="H24" i="12"/>
  <c r="G24" i="12"/>
  <c r="I24" i="12"/>
  <c r="E24" i="12"/>
  <c r="D24" i="12"/>
  <c r="C24" i="12"/>
  <c r="B24" i="12"/>
  <c r="H23" i="12"/>
  <c r="I23" i="12"/>
  <c r="G23" i="12"/>
  <c r="E23" i="12"/>
  <c r="D23" i="12"/>
  <c r="C23" i="12"/>
  <c r="B23" i="12"/>
  <c r="I22" i="12"/>
  <c r="H22" i="12"/>
  <c r="G22" i="12"/>
  <c r="E22" i="12"/>
  <c r="D22" i="12"/>
  <c r="C22" i="12"/>
  <c r="B22" i="12"/>
  <c r="H21" i="12"/>
  <c r="G21" i="12"/>
  <c r="I21" i="12"/>
  <c r="K21" i="12"/>
  <c r="F21" i="12"/>
  <c r="E21" i="12"/>
  <c r="D21" i="12"/>
  <c r="C21" i="12"/>
  <c r="B21" i="12"/>
  <c r="H20" i="12"/>
  <c r="G20" i="12"/>
  <c r="I20" i="12"/>
  <c r="E20" i="12"/>
  <c r="D20" i="12"/>
  <c r="C20" i="12"/>
  <c r="B20" i="12"/>
  <c r="H19" i="12"/>
  <c r="I19" i="12"/>
  <c r="G19" i="12"/>
  <c r="E19" i="12"/>
  <c r="D19" i="12"/>
  <c r="C19" i="12"/>
  <c r="B19" i="12"/>
  <c r="I18" i="12"/>
  <c r="H18" i="12"/>
  <c r="G18" i="12"/>
  <c r="E18" i="12"/>
  <c r="D18" i="12"/>
  <c r="C18" i="12"/>
  <c r="B18" i="12"/>
  <c r="H17" i="12"/>
  <c r="G17" i="12"/>
  <c r="I17" i="12"/>
  <c r="K17" i="12"/>
  <c r="F17" i="12"/>
  <c r="E17" i="12"/>
  <c r="D17" i="12"/>
  <c r="C17" i="12"/>
  <c r="B17" i="12"/>
  <c r="H16" i="12"/>
  <c r="G16" i="12"/>
  <c r="I16" i="12"/>
  <c r="E16" i="12"/>
  <c r="D16" i="12"/>
  <c r="C16" i="12"/>
  <c r="B16" i="12"/>
  <c r="I15" i="12"/>
  <c r="H15" i="12"/>
  <c r="G15" i="12"/>
  <c r="E15" i="12"/>
  <c r="D15" i="12"/>
  <c r="K15" i="12"/>
  <c r="C15" i="12"/>
  <c r="B15" i="12"/>
  <c r="I14" i="12"/>
  <c r="H14" i="12"/>
  <c r="G14" i="12"/>
  <c r="E14" i="12"/>
  <c r="F14" i="12"/>
  <c r="D14" i="12"/>
  <c r="C14" i="12"/>
  <c r="B14" i="12"/>
  <c r="H13" i="12"/>
  <c r="G13" i="12"/>
  <c r="I13" i="12"/>
  <c r="K13" i="12"/>
  <c r="F13" i="12"/>
  <c r="E13" i="12"/>
  <c r="D13" i="12"/>
  <c r="C13" i="12"/>
  <c r="B13" i="12"/>
  <c r="H12" i="12"/>
  <c r="G12" i="12"/>
  <c r="I12" i="12"/>
  <c r="E12" i="12"/>
  <c r="D12" i="12"/>
  <c r="C12" i="12"/>
  <c r="B12" i="12"/>
  <c r="H11" i="12"/>
  <c r="I11" i="12"/>
  <c r="G11" i="12"/>
  <c r="E11" i="12"/>
  <c r="D11" i="12"/>
  <c r="C11" i="12"/>
  <c r="B11" i="12"/>
  <c r="H107" i="14"/>
  <c r="I107" i="14"/>
  <c r="G107" i="14"/>
  <c r="E107" i="14"/>
  <c r="D107" i="14"/>
  <c r="K107" i="14"/>
  <c r="C107" i="14"/>
  <c r="B107" i="14"/>
  <c r="H106" i="14"/>
  <c r="G106" i="14"/>
  <c r="I106" i="14"/>
  <c r="K106" i="14"/>
  <c r="F106" i="14"/>
  <c r="E106" i="14"/>
  <c r="D106" i="14"/>
  <c r="C106" i="14"/>
  <c r="B106" i="14"/>
  <c r="H105" i="14"/>
  <c r="G105" i="14"/>
  <c r="I105" i="14"/>
  <c r="E105" i="14"/>
  <c r="D105" i="14"/>
  <c r="C105" i="14"/>
  <c r="B105" i="14"/>
  <c r="H104" i="14"/>
  <c r="I104" i="14"/>
  <c r="G104" i="14"/>
  <c r="E104" i="14"/>
  <c r="D104" i="14"/>
  <c r="C104" i="14"/>
  <c r="B104" i="14"/>
  <c r="I103" i="14"/>
  <c r="H103" i="14"/>
  <c r="G103" i="14"/>
  <c r="E103" i="14"/>
  <c r="K103" i="14"/>
  <c r="D103" i="14"/>
  <c r="C103" i="14"/>
  <c r="B103" i="14"/>
  <c r="H102" i="14"/>
  <c r="G102" i="14"/>
  <c r="I102" i="14"/>
  <c r="K102" i="14"/>
  <c r="F102" i="14"/>
  <c r="E102" i="14"/>
  <c r="D102" i="14"/>
  <c r="C102" i="14"/>
  <c r="B102" i="14"/>
  <c r="H101" i="14"/>
  <c r="G101" i="14"/>
  <c r="I101" i="14"/>
  <c r="E101" i="14"/>
  <c r="D101" i="14"/>
  <c r="C101" i="14"/>
  <c r="B101" i="14"/>
  <c r="H100" i="14"/>
  <c r="I100" i="14"/>
  <c r="G100" i="14"/>
  <c r="E100" i="14"/>
  <c r="D100" i="14"/>
  <c r="C100" i="14"/>
  <c r="B100" i="14"/>
  <c r="I99" i="14"/>
  <c r="H99" i="14"/>
  <c r="G99" i="14"/>
  <c r="E99" i="14"/>
  <c r="D99" i="14"/>
  <c r="C99" i="14"/>
  <c r="B99" i="14"/>
  <c r="H98" i="14"/>
  <c r="G98" i="14"/>
  <c r="I98" i="14"/>
  <c r="K98" i="14"/>
  <c r="F98" i="14"/>
  <c r="E98" i="14"/>
  <c r="D98" i="14"/>
  <c r="C98" i="14"/>
  <c r="B98" i="14"/>
  <c r="H97" i="14"/>
  <c r="G97" i="14"/>
  <c r="I97" i="14"/>
  <c r="E97" i="14"/>
  <c r="D97" i="14"/>
  <c r="K97" i="14"/>
  <c r="C97" i="14"/>
  <c r="B97" i="14"/>
  <c r="H96" i="14"/>
  <c r="I96" i="14"/>
  <c r="G96" i="14"/>
  <c r="E96" i="14"/>
  <c r="D96" i="14"/>
  <c r="C96" i="14"/>
  <c r="B96" i="14"/>
  <c r="I95" i="14"/>
  <c r="H95" i="14"/>
  <c r="G95" i="14"/>
  <c r="E95" i="14"/>
  <c r="D95" i="14"/>
  <c r="C95" i="14"/>
  <c r="B95" i="14"/>
  <c r="H94" i="14"/>
  <c r="G94" i="14"/>
  <c r="I94" i="14"/>
  <c r="K94" i="14"/>
  <c r="F94" i="14"/>
  <c r="E94" i="14"/>
  <c r="D94" i="14"/>
  <c r="C94" i="14"/>
  <c r="B94" i="14"/>
  <c r="H93" i="14"/>
  <c r="G93" i="14"/>
  <c r="I93" i="14"/>
  <c r="E93" i="14"/>
  <c r="D93" i="14"/>
  <c r="C93" i="14"/>
  <c r="B93" i="14"/>
  <c r="I92" i="14"/>
  <c r="H92" i="14"/>
  <c r="G92" i="14"/>
  <c r="E92" i="14"/>
  <c r="D92" i="14"/>
  <c r="K92" i="14"/>
  <c r="C92" i="14"/>
  <c r="B92" i="14"/>
  <c r="I91" i="14"/>
  <c r="H91" i="14"/>
  <c r="G91" i="14"/>
  <c r="E91" i="14"/>
  <c r="D91" i="14"/>
  <c r="C91" i="14"/>
  <c r="B91" i="14"/>
  <c r="H90" i="14"/>
  <c r="G90" i="14"/>
  <c r="I90" i="14"/>
  <c r="K90" i="14"/>
  <c r="F90" i="14"/>
  <c r="E90" i="14"/>
  <c r="D90" i="14"/>
  <c r="C90" i="14"/>
  <c r="B90" i="14"/>
  <c r="H89" i="14"/>
  <c r="G89" i="14"/>
  <c r="I89" i="14"/>
  <c r="E89" i="14"/>
  <c r="D89" i="14"/>
  <c r="K89" i="14"/>
  <c r="C89" i="14"/>
  <c r="B89" i="14"/>
  <c r="H88" i="14"/>
  <c r="I88" i="14"/>
  <c r="G88" i="14"/>
  <c r="E88" i="14"/>
  <c r="D88" i="14"/>
  <c r="C88" i="14"/>
  <c r="B88" i="14"/>
  <c r="I87" i="14"/>
  <c r="H87" i="14"/>
  <c r="G87" i="14"/>
  <c r="E87" i="14"/>
  <c r="D87" i="14"/>
  <c r="C87" i="14"/>
  <c r="B87" i="14"/>
  <c r="H86" i="14"/>
  <c r="G86" i="14"/>
  <c r="I86" i="14"/>
  <c r="K86" i="14"/>
  <c r="F86" i="14"/>
  <c r="E86" i="14"/>
  <c r="D86" i="14"/>
  <c r="C86" i="14"/>
  <c r="B86" i="14"/>
  <c r="H85" i="14"/>
  <c r="G85" i="14"/>
  <c r="I85" i="14"/>
  <c r="E85" i="14"/>
  <c r="D85" i="14"/>
  <c r="C85" i="14"/>
  <c r="B85" i="14"/>
  <c r="H84" i="14"/>
  <c r="I84" i="14"/>
  <c r="G84" i="14"/>
  <c r="E84" i="14"/>
  <c r="D84" i="14"/>
  <c r="C84" i="14"/>
  <c r="B84" i="14"/>
  <c r="I83" i="14"/>
  <c r="H83" i="14"/>
  <c r="G83" i="14"/>
  <c r="E83" i="14"/>
  <c r="D83" i="14"/>
  <c r="C83" i="14"/>
  <c r="B83" i="14"/>
  <c r="K82" i="14"/>
  <c r="H82" i="14"/>
  <c r="G82" i="14"/>
  <c r="I82" i="14"/>
  <c r="F82" i="14"/>
  <c r="E82" i="14"/>
  <c r="D82" i="14"/>
  <c r="C82" i="14"/>
  <c r="B82" i="14"/>
  <c r="H81" i="14"/>
  <c r="G81" i="14"/>
  <c r="I81" i="14"/>
  <c r="E81" i="14"/>
  <c r="D81" i="14"/>
  <c r="C81" i="14"/>
  <c r="B81" i="14"/>
  <c r="H80" i="14"/>
  <c r="I80" i="14"/>
  <c r="G80" i="14"/>
  <c r="E80" i="14"/>
  <c r="D80" i="14"/>
  <c r="C80" i="14"/>
  <c r="B80" i="14"/>
  <c r="I79" i="14"/>
  <c r="H79" i="14"/>
  <c r="G79" i="14"/>
  <c r="E79" i="14"/>
  <c r="D79" i="14"/>
  <c r="C79" i="14"/>
  <c r="B79" i="14"/>
  <c r="H78" i="14"/>
  <c r="G78" i="14"/>
  <c r="I78" i="14"/>
  <c r="K78" i="14"/>
  <c r="F78" i="14"/>
  <c r="E78" i="14"/>
  <c r="D78" i="14"/>
  <c r="C78" i="14"/>
  <c r="B78" i="14"/>
  <c r="H77" i="14"/>
  <c r="G77" i="14"/>
  <c r="I77" i="14"/>
  <c r="E77" i="14"/>
  <c r="D77" i="14"/>
  <c r="K77" i="14"/>
  <c r="C77" i="14"/>
  <c r="B77" i="14"/>
  <c r="H76" i="14"/>
  <c r="I76" i="14"/>
  <c r="G76" i="14"/>
  <c r="E76" i="14"/>
  <c r="D76" i="14"/>
  <c r="C76" i="14"/>
  <c r="B76" i="14"/>
  <c r="I75" i="14"/>
  <c r="H75" i="14"/>
  <c r="G75" i="14"/>
  <c r="E75" i="14"/>
  <c r="D75" i="14"/>
  <c r="C75" i="14"/>
  <c r="B75" i="14"/>
  <c r="H74" i="14"/>
  <c r="G74" i="14"/>
  <c r="I74" i="14"/>
  <c r="K74" i="14"/>
  <c r="F74" i="14"/>
  <c r="E74" i="14"/>
  <c r="D74" i="14"/>
  <c r="C74" i="14"/>
  <c r="B74" i="14"/>
  <c r="H73" i="14"/>
  <c r="G73" i="14"/>
  <c r="I73" i="14"/>
  <c r="E73" i="14"/>
  <c r="D73" i="14"/>
  <c r="C73" i="14"/>
  <c r="B73" i="14"/>
  <c r="H72" i="14"/>
  <c r="I72" i="14"/>
  <c r="G72" i="14"/>
  <c r="E72" i="14"/>
  <c r="D72" i="14"/>
  <c r="C72" i="14"/>
  <c r="B72" i="14"/>
  <c r="I71" i="14"/>
  <c r="H71" i="14"/>
  <c r="G71" i="14"/>
  <c r="E71" i="14"/>
  <c r="D71" i="14"/>
  <c r="C71" i="14"/>
  <c r="B71" i="14"/>
  <c r="H70" i="14"/>
  <c r="G70" i="14"/>
  <c r="I70" i="14"/>
  <c r="K70" i="14"/>
  <c r="F70" i="14"/>
  <c r="E70" i="14"/>
  <c r="D70" i="14"/>
  <c r="C70" i="14"/>
  <c r="B70" i="14"/>
  <c r="H69" i="14"/>
  <c r="G69" i="14"/>
  <c r="I69" i="14"/>
  <c r="E69" i="14"/>
  <c r="D69" i="14"/>
  <c r="K69" i="14"/>
  <c r="C69" i="14"/>
  <c r="B69" i="14"/>
  <c r="H68" i="14"/>
  <c r="I68" i="14"/>
  <c r="G68" i="14"/>
  <c r="E68" i="14"/>
  <c r="D68" i="14"/>
  <c r="C68" i="14"/>
  <c r="B68" i="14"/>
  <c r="I67" i="14"/>
  <c r="H67" i="14"/>
  <c r="G67" i="14"/>
  <c r="E67" i="14"/>
  <c r="D67" i="14"/>
  <c r="C67" i="14"/>
  <c r="B67" i="14"/>
  <c r="H66" i="14"/>
  <c r="G66" i="14"/>
  <c r="I66" i="14"/>
  <c r="K66" i="14"/>
  <c r="F66" i="14"/>
  <c r="E66" i="14"/>
  <c r="D66" i="14"/>
  <c r="C66" i="14"/>
  <c r="B66" i="14"/>
  <c r="H65" i="14"/>
  <c r="G65" i="14"/>
  <c r="I65" i="14"/>
  <c r="E65" i="14"/>
  <c r="D65" i="14"/>
  <c r="C65" i="14"/>
  <c r="B65" i="14"/>
  <c r="H64" i="14"/>
  <c r="I64" i="14"/>
  <c r="G64" i="14"/>
  <c r="E64" i="14"/>
  <c r="D64" i="14"/>
  <c r="C64" i="14"/>
  <c r="B64" i="14"/>
  <c r="I63" i="14"/>
  <c r="H63" i="14"/>
  <c r="G63" i="14"/>
  <c r="E63" i="14"/>
  <c r="D63" i="14"/>
  <c r="C63" i="14"/>
  <c r="B63" i="14"/>
  <c r="H62" i="14"/>
  <c r="G62" i="14"/>
  <c r="I62" i="14"/>
  <c r="K62" i="14"/>
  <c r="F62" i="14"/>
  <c r="E62" i="14"/>
  <c r="D62" i="14"/>
  <c r="C62" i="14"/>
  <c r="B62" i="14"/>
  <c r="H61" i="14"/>
  <c r="G61" i="14"/>
  <c r="I61" i="14"/>
  <c r="E61" i="14"/>
  <c r="D61" i="14"/>
  <c r="C61" i="14"/>
  <c r="B61" i="14"/>
  <c r="I60" i="14"/>
  <c r="H60" i="14"/>
  <c r="G60" i="14"/>
  <c r="E60" i="14"/>
  <c r="D60" i="14"/>
  <c r="K60" i="14"/>
  <c r="C60" i="14"/>
  <c r="B60" i="14"/>
  <c r="I59" i="14"/>
  <c r="H59" i="14"/>
  <c r="G59" i="14"/>
  <c r="E59" i="14"/>
  <c r="D59" i="14"/>
  <c r="C59" i="14"/>
  <c r="B59" i="14"/>
  <c r="K58" i="14"/>
  <c r="H58" i="14"/>
  <c r="G58" i="14"/>
  <c r="I58" i="14"/>
  <c r="F58" i="14"/>
  <c r="E58" i="14"/>
  <c r="D58" i="14"/>
  <c r="C58" i="14"/>
  <c r="B58" i="14"/>
  <c r="H57" i="14"/>
  <c r="G57" i="14"/>
  <c r="I57" i="14"/>
  <c r="E57" i="14"/>
  <c r="D57" i="14"/>
  <c r="C57" i="14"/>
  <c r="B57" i="14"/>
  <c r="H56" i="14"/>
  <c r="I56" i="14"/>
  <c r="G56" i="14"/>
  <c r="E56" i="14"/>
  <c r="D56" i="14"/>
  <c r="C56" i="14"/>
  <c r="B56" i="14"/>
  <c r="I55" i="14"/>
  <c r="H55" i="14"/>
  <c r="G55" i="14"/>
  <c r="E55" i="14"/>
  <c r="D55" i="14"/>
  <c r="C55" i="14"/>
  <c r="B55" i="14"/>
  <c r="H54" i="14"/>
  <c r="G54" i="14"/>
  <c r="I54" i="14"/>
  <c r="K54" i="14"/>
  <c r="F54" i="14"/>
  <c r="E54" i="14"/>
  <c r="D54" i="14"/>
  <c r="C54" i="14"/>
  <c r="B54" i="14"/>
  <c r="H53" i="14"/>
  <c r="G53" i="14"/>
  <c r="I53" i="14"/>
  <c r="E53" i="14"/>
  <c r="D53" i="14"/>
  <c r="C53" i="14"/>
  <c r="B53" i="14"/>
  <c r="H52" i="14"/>
  <c r="I52" i="14"/>
  <c r="G52" i="14"/>
  <c r="E52" i="14"/>
  <c r="D52" i="14"/>
  <c r="C52" i="14"/>
  <c r="B52" i="14"/>
  <c r="I51" i="14"/>
  <c r="H51" i="14"/>
  <c r="G51" i="14"/>
  <c r="E51" i="14"/>
  <c r="K51" i="14"/>
  <c r="D51" i="14"/>
  <c r="C51" i="14"/>
  <c r="B51" i="14"/>
  <c r="H50" i="14"/>
  <c r="G50" i="14"/>
  <c r="I50" i="14"/>
  <c r="K50" i="14"/>
  <c r="F50" i="14"/>
  <c r="E50" i="14"/>
  <c r="D50" i="14"/>
  <c r="C50" i="14"/>
  <c r="B50" i="14"/>
  <c r="H49" i="14"/>
  <c r="G49" i="14"/>
  <c r="I49" i="14"/>
  <c r="E49" i="14"/>
  <c r="D49" i="14"/>
  <c r="C49" i="14"/>
  <c r="B49" i="14"/>
  <c r="I48" i="14"/>
  <c r="H48" i="14"/>
  <c r="G48" i="14"/>
  <c r="E48" i="14"/>
  <c r="D48" i="14"/>
  <c r="K48" i="14"/>
  <c r="C48" i="14"/>
  <c r="B48" i="14"/>
  <c r="I47" i="14"/>
  <c r="H47" i="14"/>
  <c r="G47" i="14"/>
  <c r="E47" i="14"/>
  <c r="D47" i="14"/>
  <c r="C47" i="14"/>
  <c r="B47" i="14"/>
  <c r="H46" i="14"/>
  <c r="G46" i="14"/>
  <c r="I46" i="14"/>
  <c r="K46" i="14"/>
  <c r="F46" i="14"/>
  <c r="E46" i="14"/>
  <c r="D46" i="14"/>
  <c r="C46" i="14"/>
  <c r="B46" i="14"/>
  <c r="H45" i="14"/>
  <c r="G45" i="14"/>
  <c r="I45" i="14"/>
  <c r="E45" i="14"/>
  <c r="D45" i="14"/>
  <c r="C45" i="14"/>
  <c r="B45" i="14"/>
  <c r="H44" i="14"/>
  <c r="I44" i="14"/>
  <c r="G44" i="14"/>
  <c r="E44" i="14"/>
  <c r="D44" i="14"/>
  <c r="C44" i="14"/>
  <c r="B44" i="14"/>
  <c r="K43" i="14"/>
  <c r="I43" i="14"/>
  <c r="H43" i="14"/>
  <c r="G43" i="14"/>
  <c r="F43" i="14"/>
  <c r="E43" i="14"/>
  <c r="D43" i="14"/>
  <c r="C43" i="14"/>
  <c r="B43" i="14"/>
  <c r="H42" i="14"/>
  <c r="G42" i="14"/>
  <c r="I42" i="14"/>
  <c r="K42" i="14"/>
  <c r="F42" i="14"/>
  <c r="E42" i="14"/>
  <c r="D42" i="14"/>
  <c r="C42" i="14"/>
  <c r="B42" i="14"/>
  <c r="H41" i="14"/>
  <c r="G41" i="14"/>
  <c r="I41" i="14"/>
  <c r="E41" i="14"/>
  <c r="D41" i="14"/>
  <c r="C41" i="14"/>
  <c r="B41" i="14"/>
  <c r="H40" i="14"/>
  <c r="I40" i="14"/>
  <c r="G40" i="14"/>
  <c r="E40" i="14"/>
  <c r="D40" i="14"/>
  <c r="C40" i="14"/>
  <c r="B40" i="14"/>
  <c r="I39" i="14"/>
  <c r="H39" i="14"/>
  <c r="G39" i="14"/>
  <c r="E39" i="14"/>
  <c r="D39" i="14"/>
  <c r="C39" i="14"/>
  <c r="B39" i="14"/>
  <c r="H38" i="14"/>
  <c r="G38" i="14"/>
  <c r="I38" i="14"/>
  <c r="K38" i="14"/>
  <c r="F38" i="14"/>
  <c r="E38" i="14"/>
  <c r="D38" i="14"/>
  <c r="C38" i="14"/>
  <c r="B38" i="14"/>
  <c r="H37" i="14"/>
  <c r="G37" i="14"/>
  <c r="I37" i="14"/>
  <c r="E37" i="14"/>
  <c r="D37" i="14"/>
  <c r="K37" i="14"/>
  <c r="C37" i="14"/>
  <c r="B37" i="14"/>
  <c r="H36" i="14"/>
  <c r="I36" i="14"/>
  <c r="G36" i="14"/>
  <c r="E36" i="14"/>
  <c r="D36" i="14"/>
  <c r="C36" i="14"/>
  <c r="B36" i="14"/>
  <c r="K35" i="14"/>
  <c r="I35" i="14"/>
  <c r="H35" i="14"/>
  <c r="G35" i="14"/>
  <c r="F35" i="14"/>
  <c r="E35" i="14"/>
  <c r="D35" i="14"/>
  <c r="C35" i="14"/>
  <c r="B35" i="14"/>
  <c r="H34" i="14"/>
  <c r="G34" i="14"/>
  <c r="I34" i="14"/>
  <c r="K34" i="14"/>
  <c r="F34" i="14"/>
  <c r="E34" i="14"/>
  <c r="D34" i="14"/>
  <c r="C34" i="14"/>
  <c r="B34" i="14"/>
  <c r="H33" i="14"/>
  <c r="G33" i="14"/>
  <c r="I33" i="14"/>
  <c r="E33" i="14"/>
  <c r="D33" i="14"/>
  <c r="C33" i="14"/>
  <c r="B33" i="14"/>
  <c r="H32" i="14"/>
  <c r="I32" i="14"/>
  <c r="G32" i="14"/>
  <c r="E32" i="14"/>
  <c r="D32" i="14"/>
  <c r="C32" i="14"/>
  <c r="B32" i="14"/>
  <c r="I31" i="14"/>
  <c r="H31" i="14"/>
  <c r="G31" i="14"/>
  <c r="E31" i="14"/>
  <c r="D31" i="14"/>
  <c r="C31" i="14"/>
  <c r="B31" i="14"/>
  <c r="K30" i="14"/>
  <c r="H30" i="14"/>
  <c r="G30" i="14"/>
  <c r="I30" i="14"/>
  <c r="F30" i="14"/>
  <c r="E30" i="14"/>
  <c r="D30" i="14"/>
  <c r="C30" i="14"/>
  <c r="B30" i="14"/>
  <c r="H29" i="14"/>
  <c r="G29" i="14"/>
  <c r="I29" i="14"/>
  <c r="E29" i="14"/>
  <c r="D29" i="14"/>
  <c r="K29" i="14"/>
  <c r="C29" i="14"/>
  <c r="B29" i="14"/>
  <c r="H28" i="14"/>
  <c r="I28" i="14"/>
  <c r="G28" i="14"/>
  <c r="E28" i="14"/>
  <c r="D28" i="14"/>
  <c r="C28" i="14"/>
  <c r="B28" i="14"/>
  <c r="I27" i="14"/>
  <c r="H27" i="14"/>
  <c r="G27" i="14"/>
  <c r="E27" i="14"/>
  <c r="D27" i="14"/>
  <c r="C27" i="14"/>
  <c r="B27" i="14"/>
  <c r="K26" i="14"/>
  <c r="H26" i="14"/>
  <c r="G26" i="14"/>
  <c r="I26" i="14"/>
  <c r="F26" i="14"/>
  <c r="E26" i="14"/>
  <c r="D26" i="14"/>
  <c r="C26" i="14"/>
  <c r="B26" i="14"/>
  <c r="H25" i="14"/>
  <c r="G25" i="14"/>
  <c r="I25" i="14"/>
  <c r="E25" i="14"/>
  <c r="D25" i="14"/>
  <c r="C25" i="14"/>
  <c r="B25" i="14"/>
  <c r="H24" i="14"/>
  <c r="I24" i="14"/>
  <c r="G24" i="14"/>
  <c r="E24" i="14"/>
  <c r="D24" i="14"/>
  <c r="C24" i="14"/>
  <c r="B24" i="14"/>
  <c r="I23" i="14"/>
  <c r="H23" i="14"/>
  <c r="G23" i="14"/>
  <c r="E23" i="14"/>
  <c r="F23" i="14"/>
  <c r="D23" i="14"/>
  <c r="C23" i="14"/>
  <c r="B23" i="14"/>
  <c r="H22" i="14"/>
  <c r="G22" i="14"/>
  <c r="I22" i="14"/>
  <c r="K22" i="14"/>
  <c r="F22" i="14"/>
  <c r="E22" i="14"/>
  <c r="D22" i="14"/>
  <c r="C22" i="14"/>
  <c r="B22" i="14"/>
  <c r="H21" i="14"/>
  <c r="G21" i="14"/>
  <c r="I21" i="14"/>
  <c r="E21" i="14"/>
  <c r="D21" i="14"/>
  <c r="C21" i="14"/>
  <c r="B21" i="14"/>
  <c r="H20" i="14"/>
  <c r="I20" i="14"/>
  <c r="G20" i="14"/>
  <c r="E20" i="14"/>
  <c r="D20" i="14"/>
  <c r="C20" i="14"/>
  <c r="B20" i="14"/>
  <c r="I19" i="14"/>
  <c r="H19" i="14"/>
  <c r="G19" i="14"/>
  <c r="E19" i="14"/>
  <c r="D19" i="14"/>
  <c r="C19" i="14"/>
  <c r="B19" i="14"/>
  <c r="H18" i="14"/>
  <c r="G18" i="14"/>
  <c r="I18" i="14"/>
  <c r="K18" i="14"/>
  <c r="F18" i="14"/>
  <c r="E18" i="14"/>
  <c r="D18" i="14"/>
  <c r="C18" i="14"/>
  <c r="B18" i="14"/>
  <c r="H17" i="14"/>
  <c r="G17" i="14"/>
  <c r="I17" i="14"/>
  <c r="E17" i="14"/>
  <c r="D17" i="14"/>
  <c r="C17" i="14"/>
  <c r="B17" i="14"/>
  <c r="H16" i="14"/>
  <c r="I16" i="14"/>
  <c r="G16" i="14"/>
  <c r="E16" i="14"/>
  <c r="D16" i="14"/>
  <c r="C16" i="14"/>
  <c r="B16" i="14"/>
  <c r="K15" i="14"/>
  <c r="I15" i="14"/>
  <c r="H15" i="14"/>
  <c r="G15" i="14"/>
  <c r="F15" i="14"/>
  <c r="E15" i="14"/>
  <c r="D15" i="14"/>
  <c r="C15" i="14"/>
  <c r="B15" i="14"/>
  <c r="H14" i="14"/>
  <c r="G14" i="14"/>
  <c r="I14" i="14"/>
  <c r="K14" i="14"/>
  <c r="F14" i="14"/>
  <c r="E14" i="14"/>
  <c r="D14" i="14"/>
  <c r="C14" i="14"/>
  <c r="B14" i="14"/>
  <c r="H13" i="14"/>
  <c r="G13" i="14"/>
  <c r="I13" i="14"/>
  <c r="E13" i="14"/>
  <c r="D13" i="14"/>
  <c r="C13" i="14"/>
  <c r="B13" i="14"/>
  <c r="H12" i="14"/>
  <c r="I12" i="14"/>
  <c r="G12" i="14"/>
  <c r="E12" i="14"/>
  <c r="D12" i="14"/>
  <c r="C12" i="14"/>
  <c r="B12" i="14"/>
  <c r="I11" i="14"/>
  <c r="H11" i="14"/>
  <c r="G11" i="14"/>
  <c r="E11" i="14"/>
  <c r="F11" i="14"/>
  <c r="D11" i="14"/>
  <c r="C11" i="14"/>
  <c r="B11" i="14"/>
  <c r="H107" i="16"/>
  <c r="I107" i="16"/>
  <c r="G107" i="16"/>
  <c r="E107" i="16"/>
  <c r="D107" i="16"/>
  <c r="K107" i="16"/>
  <c r="C107" i="16"/>
  <c r="B107" i="16"/>
  <c r="I106" i="16"/>
  <c r="H106" i="16"/>
  <c r="G106" i="16"/>
  <c r="F106" i="16"/>
  <c r="K106" i="16"/>
  <c r="E106" i="16"/>
  <c r="D106" i="16"/>
  <c r="C106" i="16"/>
  <c r="B106" i="16"/>
  <c r="K105" i="16"/>
  <c r="H105" i="16"/>
  <c r="G105" i="16"/>
  <c r="I105" i="16"/>
  <c r="F105" i="16"/>
  <c r="E105" i="16"/>
  <c r="D105" i="16"/>
  <c r="C105" i="16"/>
  <c r="B105" i="16"/>
  <c r="H104" i="16"/>
  <c r="G104" i="16"/>
  <c r="I104" i="16"/>
  <c r="E104" i="16"/>
  <c r="D104" i="16"/>
  <c r="K104" i="16"/>
  <c r="C104" i="16"/>
  <c r="B104" i="16"/>
  <c r="I103" i="16"/>
  <c r="H103" i="16"/>
  <c r="G103" i="16"/>
  <c r="E103" i="16"/>
  <c r="D103" i="16"/>
  <c r="K103" i="16"/>
  <c r="C103" i="16"/>
  <c r="B103" i="16"/>
  <c r="K102" i="16"/>
  <c r="I102" i="16"/>
  <c r="H102" i="16"/>
  <c r="G102" i="16"/>
  <c r="F102" i="16"/>
  <c r="E102" i="16"/>
  <c r="D102" i="16"/>
  <c r="C102" i="16"/>
  <c r="B102" i="16"/>
  <c r="K101" i="16"/>
  <c r="H101" i="16"/>
  <c r="G101" i="16"/>
  <c r="I101" i="16"/>
  <c r="F101" i="16"/>
  <c r="E101" i="16"/>
  <c r="D101" i="16"/>
  <c r="C101" i="16"/>
  <c r="B101" i="16"/>
  <c r="H100" i="16"/>
  <c r="G100" i="16"/>
  <c r="I100" i="16"/>
  <c r="E100" i="16"/>
  <c r="D100" i="16"/>
  <c r="C100" i="16"/>
  <c r="B100" i="16"/>
  <c r="I99" i="16"/>
  <c r="H99" i="16"/>
  <c r="G99" i="16"/>
  <c r="E99" i="16"/>
  <c r="D99" i="16"/>
  <c r="C99" i="16"/>
  <c r="B99" i="16"/>
  <c r="I98" i="16"/>
  <c r="H98" i="16"/>
  <c r="G98" i="16"/>
  <c r="F98" i="16"/>
  <c r="K98" i="16"/>
  <c r="E98" i="16"/>
  <c r="D98" i="16"/>
  <c r="C98" i="16"/>
  <c r="B98" i="16"/>
  <c r="K97" i="16"/>
  <c r="H97" i="16"/>
  <c r="G97" i="16"/>
  <c r="I97" i="16"/>
  <c r="F97" i="16"/>
  <c r="E97" i="16"/>
  <c r="D97" i="16"/>
  <c r="C97" i="16"/>
  <c r="B97" i="16"/>
  <c r="H96" i="16"/>
  <c r="G96" i="16"/>
  <c r="I96" i="16"/>
  <c r="E96" i="16"/>
  <c r="D96" i="16"/>
  <c r="C96" i="16"/>
  <c r="B96" i="16"/>
  <c r="I95" i="16"/>
  <c r="H95" i="16"/>
  <c r="G95" i="16"/>
  <c r="E95" i="16"/>
  <c r="D95" i="16"/>
  <c r="C95" i="16"/>
  <c r="B95" i="16"/>
  <c r="K94" i="16"/>
  <c r="I94" i="16"/>
  <c r="H94" i="16"/>
  <c r="G94" i="16"/>
  <c r="F94" i="16"/>
  <c r="E94" i="16"/>
  <c r="D94" i="16"/>
  <c r="C94" i="16"/>
  <c r="B94" i="16"/>
  <c r="K93" i="16"/>
  <c r="H93" i="16"/>
  <c r="G93" i="16"/>
  <c r="I93" i="16"/>
  <c r="F93" i="16"/>
  <c r="E93" i="16"/>
  <c r="D93" i="16"/>
  <c r="C93" i="16"/>
  <c r="B93" i="16"/>
  <c r="H92" i="16"/>
  <c r="G92" i="16"/>
  <c r="I92" i="16"/>
  <c r="E92" i="16"/>
  <c r="D92" i="16"/>
  <c r="K92" i="16"/>
  <c r="C92" i="16"/>
  <c r="B92" i="16"/>
  <c r="I91" i="16"/>
  <c r="H91" i="16"/>
  <c r="G91" i="16"/>
  <c r="E91" i="16"/>
  <c r="D91" i="16"/>
  <c r="K91" i="16"/>
  <c r="C91" i="16"/>
  <c r="B91" i="16"/>
  <c r="I90" i="16"/>
  <c r="H90" i="16"/>
  <c r="G90" i="16"/>
  <c r="F90" i="16"/>
  <c r="K90" i="16"/>
  <c r="E90" i="16"/>
  <c r="D90" i="16"/>
  <c r="C90" i="16"/>
  <c r="B90" i="16"/>
  <c r="K89" i="16"/>
  <c r="H89" i="16"/>
  <c r="G89" i="16"/>
  <c r="I89" i="16"/>
  <c r="F89" i="16"/>
  <c r="E89" i="16"/>
  <c r="D89" i="16"/>
  <c r="C89" i="16"/>
  <c r="B89" i="16"/>
  <c r="H88" i="16"/>
  <c r="G88" i="16"/>
  <c r="I88" i="16"/>
  <c r="E88" i="16"/>
  <c r="D88" i="16"/>
  <c r="K88" i="16"/>
  <c r="C88" i="16"/>
  <c r="B88" i="16"/>
  <c r="I87" i="16"/>
  <c r="H87" i="16"/>
  <c r="G87" i="16"/>
  <c r="E87" i="16"/>
  <c r="D87" i="16"/>
  <c r="K87" i="16"/>
  <c r="C87" i="16"/>
  <c r="B87" i="16"/>
  <c r="I86" i="16"/>
  <c r="H86" i="16"/>
  <c r="G86" i="16"/>
  <c r="F86" i="16"/>
  <c r="K86" i="16"/>
  <c r="E86" i="16"/>
  <c r="D86" i="16"/>
  <c r="C86" i="16"/>
  <c r="B86" i="16"/>
  <c r="K85" i="16"/>
  <c r="H85" i="16"/>
  <c r="G85" i="16"/>
  <c r="I85" i="16"/>
  <c r="F85" i="16"/>
  <c r="E85" i="16"/>
  <c r="D85" i="16"/>
  <c r="C85" i="16"/>
  <c r="B85" i="16"/>
  <c r="H84" i="16"/>
  <c r="G84" i="16"/>
  <c r="I84" i="16"/>
  <c r="E84" i="16"/>
  <c r="D84" i="16"/>
  <c r="K84" i="16"/>
  <c r="C84" i="16"/>
  <c r="B84" i="16"/>
  <c r="I83" i="16"/>
  <c r="H83" i="16"/>
  <c r="G83" i="16"/>
  <c r="E83" i="16"/>
  <c r="D83" i="16"/>
  <c r="K83" i="16"/>
  <c r="C83" i="16"/>
  <c r="B83" i="16"/>
  <c r="K82" i="16"/>
  <c r="I82" i="16"/>
  <c r="H82" i="16"/>
  <c r="G82" i="16"/>
  <c r="F82" i="16"/>
  <c r="E82" i="16"/>
  <c r="D82" i="16"/>
  <c r="C82" i="16"/>
  <c r="B82" i="16"/>
  <c r="H81" i="16"/>
  <c r="G81" i="16"/>
  <c r="F81" i="16"/>
  <c r="E81" i="16"/>
  <c r="D81" i="16"/>
  <c r="C81" i="16"/>
  <c r="B81" i="16"/>
  <c r="H80" i="16"/>
  <c r="G80" i="16"/>
  <c r="I80" i="16"/>
  <c r="E80" i="16"/>
  <c r="D80" i="16"/>
  <c r="C80" i="16"/>
  <c r="B80" i="16"/>
  <c r="I79" i="16"/>
  <c r="H79" i="16"/>
  <c r="G79" i="16"/>
  <c r="E79" i="16"/>
  <c r="D79" i="16"/>
  <c r="K79" i="16"/>
  <c r="C79" i="16"/>
  <c r="B79" i="16"/>
  <c r="I78" i="16"/>
  <c r="H78" i="16"/>
  <c r="G78" i="16"/>
  <c r="F78" i="16"/>
  <c r="K78" i="16"/>
  <c r="E78" i="16"/>
  <c r="D78" i="16"/>
  <c r="C78" i="16"/>
  <c r="B78" i="16"/>
  <c r="K77" i="16"/>
  <c r="H77" i="16"/>
  <c r="G77" i="16"/>
  <c r="I77" i="16"/>
  <c r="F77" i="16"/>
  <c r="E77" i="16"/>
  <c r="D77" i="16"/>
  <c r="C77" i="16"/>
  <c r="B77" i="16"/>
  <c r="H76" i="16"/>
  <c r="G76" i="16"/>
  <c r="I76" i="16"/>
  <c r="E76" i="16"/>
  <c r="D76" i="16"/>
  <c r="K76" i="16"/>
  <c r="C76" i="16"/>
  <c r="B76" i="16"/>
  <c r="I75" i="16"/>
  <c r="H75" i="16"/>
  <c r="G75" i="16"/>
  <c r="E75" i="16"/>
  <c r="D75" i="16"/>
  <c r="C75" i="16"/>
  <c r="B75" i="16"/>
  <c r="K74" i="16"/>
  <c r="I74" i="16"/>
  <c r="H74" i="16"/>
  <c r="G74" i="16"/>
  <c r="F74" i="16"/>
  <c r="E74" i="16"/>
  <c r="D74" i="16"/>
  <c r="C74" i="16"/>
  <c r="B74" i="16"/>
  <c r="H73" i="16"/>
  <c r="G73" i="16"/>
  <c r="F73" i="16"/>
  <c r="E73" i="16"/>
  <c r="D73" i="16"/>
  <c r="C73" i="16"/>
  <c r="B73" i="16"/>
  <c r="H72" i="16"/>
  <c r="G72" i="16"/>
  <c r="I72" i="16"/>
  <c r="E72" i="16"/>
  <c r="D72" i="16"/>
  <c r="K72" i="16"/>
  <c r="C72" i="16"/>
  <c r="B72" i="16"/>
  <c r="I71" i="16"/>
  <c r="H71" i="16"/>
  <c r="G71" i="16"/>
  <c r="E71" i="16"/>
  <c r="D71" i="16"/>
  <c r="K71" i="16"/>
  <c r="C71" i="16"/>
  <c r="B71" i="16"/>
  <c r="K70" i="16"/>
  <c r="I70" i="16"/>
  <c r="H70" i="16"/>
  <c r="G70" i="16"/>
  <c r="F70" i="16"/>
  <c r="E70" i="16"/>
  <c r="D70" i="16"/>
  <c r="C70" i="16"/>
  <c r="B70" i="16"/>
  <c r="H69" i="16"/>
  <c r="G69" i="16"/>
  <c r="K69" i="16"/>
  <c r="F69" i="16"/>
  <c r="E69" i="16"/>
  <c r="D69" i="16"/>
  <c r="C69" i="16"/>
  <c r="B69" i="16"/>
  <c r="H68" i="16"/>
  <c r="G68" i="16"/>
  <c r="I68" i="16"/>
  <c r="E68" i="16"/>
  <c r="D68" i="16"/>
  <c r="C68" i="16"/>
  <c r="B68" i="16"/>
  <c r="I67" i="16"/>
  <c r="H67" i="16"/>
  <c r="G67" i="16"/>
  <c r="E67" i="16"/>
  <c r="D67" i="16"/>
  <c r="K67" i="16"/>
  <c r="C67" i="16"/>
  <c r="B67" i="16"/>
  <c r="I66" i="16"/>
  <c r="H66" i="16"/>
  <c r="G66" i="16"/>
  <c r="F66" i="16"/>
  <c r="K66" i="16"/>
  <c r="E66" i="16"/>
  <c r="D66" i="16"/>
  <c r="C66" i="16"/>
  <c r="B66" i="16"/>
  <c r="H65" i="16"/>
  <c r="G65" i="16"/>
  <c r="F65" i="16"/>
  <c r="E65" i="16"/>
  <c r="D65" i="16"/>
  <c r="C65" i="16"/>
  <c r="B65" i="16"/>
  <c r="H64" i="16"/>
  <c r="G64" i="16"/>
  <c r="I64" i="16"/>
  <c r="E64" i="16"/>
  <c r="D64" i="16"/>
  <c r="K64" i="16"/>
  <c r="C64" i="16"/>
  <c r="B64" i="16"/>
  <c r="I63" i="16"/>
  <c r="H63" i="16"/>
  <c r="G63" i="16"/>
  <c r="E63" i="16"/>
  <c r="D63" i="16"/>
  <c r="C63" i="16"/>
  <c r="B63" i="16"/>
  <c r="K62" i="16"/>
  <c r="I62" i="16"/>
  <c r="H62" i="16"/>
  <c r="G62" i="16"/>
  <c r="F62" i="16"/>
  <c r="E62" i="16"/>
  <c r="D62" i="16"/>
  <c r="C62" i="16"/>
  <c r="B62" i="16"/>
  <c r="H61" i="16"/>
  <c r="G61" i="16"/>
  <c r="F61" i="16"/>
  <c r="E61" i="16"/>
  <c r="D61" i="16"/>
  <c r="C61" i="16"/>
  <c r="B61" i="16"/>
  <c r="H60" i="16"/>
  <c r="G60" i="16"/>
  <c r="I60" i="16"/>
  <c r="E60" i="16"/>
  <c r="D60" i="16"/>
  <c r="K60" i="16"/>
  <c r="C60" i="16"/>
  <c r="B60" i="16"/>
  <c r="I59" i="16"/>
  <c r="H59" i="16"/>
  <c r="G59" i="16"/>
  <c r="E59" i="16"/>
  <c r="D59" i="16"/>
  <c r="C59" i="16"/>
  <c r="B59" i="16"/>
  <c r="K58" i="16"/>
  <c r="I58" i="16"/>
  <c r="H58" i="16"/>
  <c r="G58" i="16"/>
  <c r="F58" i="16"/>
  <c r="E58" i="16"/>
  <c r="D58" i="16"/>
  <c r="C58" i="16"/>
  <c r="B58" i="16"/>
  <c r="H57" i="16"/>
  <c r="G57" i="16"/>
  <c r="F57" i="16"/>
  <c r="E57" i="16"/>
  <c r="D57" i="16"/>
  <c r="C57" i="16"/>
  <c r="B57" i="16"/>
  <c r="H56" i="16"/>
  <c r="G56" i="16"/>
  <c r="I56" i="16"/>
  <c r="E56" i="16"/>
  <c r="D56" i="16"/>
  <c r="C56" i="16"/>
  <c r="B56" i="16"/>
  <c r="I55" i="16"/>
  <c r="H55" i="16"/>
  <c r="G55" i="16"/>
  <c r="E55" i="16"/>
  <c r="D55" i="16"/>
  <c r="C55" i="16"/>
  <c r="B55" i="16"/>
  <c r="K54" i="16"/>
  <c r="I54" i="16"/>
  <c r="H54" i="16"/>
  <c r="G54" i="16"/>
  <c r="F54" i="16"/>
  <c r="E54" i="16"/>
  <c r="D54" i="16"/>
  <c r="C54" i="16"/>
  <c r="B54" i="16"/>
  <c r="H53" i="16"/>
  <c r="G53" i="16"/>
  <c r="F53" i="16"/>
  <c r="E53" i="16"/>
  <c r="D53" i="16"/>
  <c r="C53" i="16"/>
  <c r="B53" i="16"/>
  <c r="H52" i="16"/>
  <c r="G52" i="16"/>
  <c r="I52" i="16"/>
  <c r="E52" i="16"/>
  <c r="D52" i="16"/>
  <c r="C52" i="16"/>
  <c r="B52" i="16"/>
  <c r="I51" i="16"/>
  <c r="H51" i="16"/>
  <c r="G51" i="16"/>
  <c r="E51" i="16"/>
  <c r="D51" i="16"/>
  <c r="K51" i="16"/>
  <c r="C51" i="16"/>
  <c r="B51" i="16"/>
  <c r="I50" i="16"/>
  <c r="H50" i="16"/>
  <c r="G50" i="16"/>
  <c r="F50" i="16"/>
  <c r="K50" i="16"/>
  <c r="E50" i="16"/>
  <c r="D50" i="16"/>
  <c r="C50" i="16"/>
  <c r="B50" i="16"/>
  <c r="H49" i="16"/>
  <c r="G49" i="16"/>
  <c r="F49" i="16"/>
  <c r="E49" i="16"/>
  <c r="D49" i="16"/>
  <c r="C49" i="16"/>
  <c r="B49" i="16"/>
  <c r="H48" i="16"/>
  <c r="G48" i="16"/>
  <c r="I48" i="16"/>
  <c r="E48" i="16"/>
  <c r="D48" i="16"/>
  <c r="K48" i="16"/>
  <c r="C48" i="16"/>
  <c r="B48" i="16"/>
  <c r="I47" i="16"/>
  <c r="H47" i="16"/>
  <c r="G47" i="16"/>
  <c r="E47" i="16"/>
  <c r="D47" i="16"/>
  <c r="K47" i="16"/>
  <c r="C47" i="16"/>
  <c r="B47" i="16"/>
  <c r="I46" i="16"/>
  <c r="H46" i="16"/>
  <c r="G46" i="16"/>
  <c r="E46" i="16"/>
  <c r="D46" i="16"/>
  <c r="C46" i="16"/>
  <c r="B46" i="16"/>
  <c r="K45" i="16"/>
  <c r="H45" i="16"/>
  <c r="G45" i="16"/>
  <c r="I45" i="16"/>
  <c r="F45" i="16"/>
  <c r="E45" i="16"/>
  <c r="D45" i="16"/>
  <c r="C45" i="16"/>
  <c r="B45" i="16"/>
  <c r="H44" i="16"/>
  <c r="G44" i="16"/>
  <c r="I44" i="16"/>
  <c r="E44" i="16"/>
  <c r="D44" i="16"/>
  <c r="C44" i="16"/>
  <c r="B44" i="16"/>
  <c r="I43" i="16"/>
  <c r="H43" i="16"/>
  <c r="G43" i="16"/>
  <c r="E43" i="16"/>
  <c r="D43" i="16"/>
  <c r="K43" i="16"/>
  <c r="C43" i="16"/>
  <c r="B43" i="16"/>
  <c r="K42" i="16"/>
  <c r="I42" i="16"/>
  <c r="H42" i="16"/>
  <c r="G42" i="16"/>
  <c r="F42" i="16"/>
  <c r="E42" i="16"/>
  <c r="D42" i="16"/>
  <c r="C42" i="16"/>
  <c r="B42" i="16"/>
  <c r="K41" i="16"/>
  <c r="H41" i="16"/>
  <c r="G41" i="16"/>
  <c r="I41" i="16"/>
  <c r="F41" i="16"/>
  <c r="E41" i="16"/>
  <c r="D41" i="16"/>
  <c r="C41" i="16"/>
  <c r="B41" i="16"/>
  <c r="H40" i="16"/>
  <c r="G40" i="16"/>
  <c r="I40" i="16"/>
  <c r="E40" i="16"/>
  <c r="D40" i="16"/>
  <c r="C40" i="16"/>
  <c r="B40" i="16"/>
  <c r="I39" i="16"/>
  <c r="H39" i="16"/>
  <c r="G39" i="16"/>
  <c r="E39" i="16"/>
  <c r="D39" i="16"/>
  <c r="K39" i="16"/>
  <c r="C39" i="16"/>
  <c r="B39" i="16"/>
  <c r="I38" i="16"/>
  <c r="H38" i="16"/>
  <c r="G38" i="16"/>
  <c r="E38" i="16"/>
  <c r="D38" i="16"/>
  <c r="C38" i="16"/>
  <c r="B38" i="16"/>
  <c r="K37" i="16"/>
  <c r="H37" i="16"/>
  <c r="G37" i="16"/>
  <c r="I37" i="16"/>
  <c r="F37" i="16"/>
  <c r="E37" i="16"/>
  <c r="D37" i="16"/>
  <c r="C37" i="16"/>
  <c r="B37" i="16"/>
  <c r="H36" i="16"/>
  <c r="G36" i="16"/>
  <c r="I36" i="16"/>
  <c r="E36" i="16"/>
  <c r="D36" i="16"/>
  <c r="C36" i="16"/>
  <c r="B36" i="16"/>
  <c r="H35" i="16"/>
  <c r="I35" i="16"/>
  <c r="G35" i="16"/>
  <c r="E35" i="16"/>
  <c r="D35" i="16"/>
  <c r="K35" i="16"/>
  <c r="C35" i="16"/>
  <c r="B35" i="16"/>
  <c r="I34" i="16"/>
  <c r="H34" i="16"/>
  <c r="G34" i="16"/>
  <c r="E34" i="16"/>
  <c r="D34" i="16"/>
  <c r="C34" i="16"/>
  <c r="B34" i="16"/>
  <c r="H33" i="16"/>
  <c r="G33" i="16"/>
  <c r="I33" i="16"/>
  <c r="K33" i="16"/>
  <c r="F33" i="16"/>
  <c r="E33" i="16"/>
  <c r="D33" i="16"/>
  <c r="C33" i="16"/>
  <c r="B33" i="16"/>
  <c r="H32" i="16"/>
  <c r="G32" i="16"/>
  <c r="I32" i="16"/>
  <c r="E32" i="16"/>
  <c r="D32" i="16"/>
  <c r="C32" i="16"/>
  <c r="B32" i="16"/>
  <c r="H31" i="16"/>
  <c r="I31" i="16"/>
  <c r="G31" i="16"/>
  <c r="E31" i="16"/>
  <c r="D31" i="16"/>
  <c r="C31" i="16"/>
  <c r="B31" i="16"/>
  <c r="K30" i="16"/>
  <c r="I30" i="16"/>
  <c r="H30" i="16"/>
  <c r="G30" i="16"/>
  <c r="F30" i="16"/>
  <c r="E30" i="16"/>
  <c r="D30" i="16"/>
  <c r="C30" i="16"/>
  <c r="B30" i="16"/>
  <c r="K29" i="16"/>
  <c r="H29" i="16"/>
  <c r="G29" i="16"/>
  <c r="I29" i="16"/>
  <c r="F29" i="16"/>
  <c r="E29" i="16"/>
  <c r="D29" i="16"/>
  <c r="C29" i="16"/>
  <c r="B29" i="16"/>
  <c r="H28" i="16"/>
  <c r="G28" i="16"/>
  <c r="I28" i="16"/>
  <c r="E28" i="16"/>
  <c r="D28" i="16"/>
  <c r="C28" i="16"/>
  <c r="B28" i="16"/>
  <c r="H27" i="16"/>
  <c r="I27" i="16"/>
  <c r="G27" i="16"/>
  <c r="E27" i="16"/>
  <c r="D27" i="16"/>
  <c r="C27" i="16"/>
  <c r="B27" i="16"/>
  <c r="K26" i="16"/>
  <c r="I26" i="16"/>
  <c r="H26" i="16"/>
  <c r="G26" i="16"/>
  <c r="F26" i="16"/>
  <c r="E26" i="16"/>
  <c r="D26" i="16"/>
  <c r="C26" i="16"/>
  <c r="B26" i="16"/>
  <c r="H25" i="16"/>
  <c r="G25" i="16"/>
  <c r="I25" i="16"/>
  <c r="K25" i="16"/>
  <c r="F25" i="16"/>
  <c r="E25" i="16"/>
  <c r="D25" i="16"/>
  <c r="C25" i="16"/>
  <c r="B25" i="16"/>
  <c r="H24" i="16"/>
  <c r="G24" i="16"/>
  <c r="I24" i="16"/>
  <c r="E24" i="16"/>
  <c r="D24" i="16"/>
  <c r="C24" i="16"/>
  <c r="B24" i="16"/>
  <c r="I23" i="16"/>
  <c r="H23" i="16"/>
  <c r="G23" i="16"/>
  <c r="E23" i="16"/>
  <c r="D23" i="16"/>
  <c r="K23" i="16"/>
  <c r="C23" i="16"/>
  <c r="B23" i="16"/>
  <c r="K22" i="16"/>
  <c r="I22" i="16"/>
  <c r="H22" i="16"/>
  <c r="G22" i="16"/>
  <c r="F22" i="16"/>
  <c r="E22" i="16"/>
  <c r="D22" i="16"/>
  <c r="C22" i="16"/>
  <c r="B22" i="16"/>
  <c r="K21" i="16"/>
  <c r="H21" i="16"/>
  <c r="G21" i="16"/>
  <c r="I21" i="16"/>
  <c r="F21" i="16"/>
  <c r="E21" i="16"/>
  <c r="D21" i="16"/>
  <c r="C21" i="16"/>
  <c r="B21" i="16"/>
  <c r="H20" i="16"/>
  <c r="G20" i="16"/>
  <c r="I20" i="16"/>
  <c r="E20" i="16"/>
  <c r="D20" i="16"/>
  <c r="C20" i="16"/>
  <c r="B20" i="16"/>
  <c r="I19" i="16"/>
  <c r="H19" i="16"/>
  <c r="G19" i="16"/>
  <c r="E19" i="16"/>
  <c r="D19" i="16"/>
  <c r="K19" i="16"/>
  <c r="C19" i="16"/>
  <c r="B19" i="16"/>
  <c r="K18" i="16"/>
  <c r="I18" i="16"/>
  <c r="H18" i="16"/>
  <c r="G18" i="16"/>
  <c r="F18" i="16"/>
  <c r="E18" i="16"/>
  <c r="D18" i="16"/>
  <c r="C18" i="16"/>
  <c r="B18" i="16"/>
  <c r="K17" i="16"/>
  <c r="H17" i="16"/>
  <c r="G17" i="16"/>
  <c r="I17" i="16"/>
  <c r="F17" i="16"/>
  <c r="E17" i="16"/>
  <c r="D17" i="16"/>
  <c r="C17" i="16"/>
  <c r="B17" i="16"/>
  <c r="H16" i="16"/>
  <c r="G16" i="16"/>
  <c r="I16" i="16"/>
  <c r="E16" i="16"/>
  <c r="D16" i="16"/>
  <c r="C16" i="16"/>
  <c r="B16" i="16"/>
  <c r="I15" i="16"/>
  <c r="H15" i="16"/>
  <c r="G15" i="16"/>
  <c r="E15" i="16"/>
  <c r="D15" i="16"/>
  <c r="K15" i="16"/>
  <c r="C15" i="16"/>
  <c r="B15" i="16"/>
  <c r="I14" i="16"/>
  <c r="H14" i="16"/>
  <c r="G14" i="16"/>
  <c r="E14" i="16"/>
  <c r="F14" i="16"/>
  <c r="D14" i="16"/>
  <c r="C14" i="16"/>
  <c r="B14" i="16"/>
  <c r="H13" i="16"/>
  <c r="G13" i="16"/>
  <c r="I13" i="16"/>
  <c r="K13" i="16"/>
  <c r="F13" i="16"/>
  <c r="E13" i="16"/>
  <c r="D13" i="16"/>
  <c r="C13" i="16"/>
  <c r="B13" i="16"/>
  <c r="H12" i="16"/>
  <c r="G12" i="16"/>
  <c r="I12" i="16"/>
  <c r="E12" i="16"/>
  <c r="D12" i="16"/>
  <c r="K12" i="16"/>
  <c r="C12" i="16"/>
  <c r="B12" i="16"/>
  <c r="H11" i="16"/>
  <c r="I11" i="16"/>
  <c r="G11" i="16"/>
  <c r="E11" i="16"/>
  <c r="D11" i="16"/>
  <c r="C11" i="16"/>
  <c r="B11" i="16"/>
  <c r="K11" i="3"/>
  <c r="K17" i="3"/>
  <c r="K25" i="3"/>
  <c r="K45" i="3"/>
  <c r="K53" i="3"/>
  <c r="K61" i="3"/>
  <c r="K75" i="3"/>
  <c r="K36" i="3"/>
  <c r="K100" i="3"/>
  <c r="F12" i="3"/>
  <c r="K12" i="3"/>
  <c r="I13" i="3"/>
  <c r="K13" i="3"/>
  <c r="F16" i="3"/>
  <c r="K16" i="3"/>
  <c r="I17" i="3"/>
  <c r="F20" i="3"/>
  <c r="K20" i="3"/>
  <c r="I21" i="3"/>
  <c r="K21" i="3"/>
  <c r="F24" i="3"/>
  <c r="K24" i="3"/>
  <c r="I25" i="3"/>
  <c r="F28" i="3"/>
  <c r="K28" i="3"/>
  <c r="F32" i="3"/>
  <c r="K32" i="3"/>
  <c r="I33" i="3"/>
  <c r="K33" i="3"/>
  <c r="F36" i="3"/>
  <c r="F40" i="3"/>
  <c r="K40" i="3"/>
  <c r="I41" i="3"/>
  <c r="K41" i="3"/>
  <c r="F44" i="3"/>
  <c r="K44" i="3"/>
  <c r="I45" i="3"/>
  <c r="F48" i="3"/>
  <c r="I49" i="3"/>
  <c r="K49" i="3"/>
  <c r="F52" i="3"/>
  <c r="K52" i="3"/>
  <c r="I53" i="3"/>
  <c r="F56" i="3"/>
  <c r="K56" i="3"/>
  <c r="I57" i="3"/>
  <c r="K57" i="3"/>
  <c r="F60" i="3"/>
  <c r="I61" i="3"/>
  <c r="F64" i="3"/>
  <c r="K64" i="3"/>
  <c r="I65" i="3"/>
  <c r="K65" i="3"/>
  <c r="F68" i="3"/>
  <c r="K68" i="3"/>
  <c r="I69" i="3"/>
  <c r="F72" i="3"/>
  <c r="K72" i="3"/>
  <c r="I73" i="3"/>
  <c r="K73" i="3"/>
  <c r="F76" i="3"/>
  <c r="K76" i="3"/>
  <c r="F80" i="3"/>
  <c r="K80" i="3"/>
  <c r="I81" i="3"/>
  <c r="K81" i="3"/>
  <c r="F84" i="3"/>
  <c r="K84" i="3"/>
  <c r="I85" i="3"/>
  <c r="K85" i="3"/>
  <c r="F88" i="3"/>
  <c r="K88" i="3"/>
  <c r="F92" i="3"/>
  <c r="I93" i="3"/>
  <c r="K93" i="3"/>
  <c r="F96" i="3"/>
  <c r="K96" i="3"/>
  <c r="F100" i="3"/>
  <c r="I101" i="3"/>
  <c r="K101" i="3"/>
  <c r="F104" i="3"/>
  <c r="K104" i="3"/>
  <c r="I105" i="3"/>
  <c r="K105" i="3"/>
  <c r="F11" i="3"/>
  <c r="F15" i="3"/>
  <c r="F19" i="3"/>
  <c r="K19" i="3"/>
  <c r="F23" i="3"/>
  <c r="K23" i="3"/>
  <c r="F27" i="3"/>
  <c r="K27" i="3"/>
  <c r="F31" i="3"/>
  <c r="K31" i="3"/>
  <c r="F35" i="3"/>
  <c r="F39" i="3"/>
  <c r="F43" i="3"/>
  <c r="F47" i="3"/>
  <c r="K47" i="3"/>
  <c r="F51" i="3"/>
  <c r="F55" i="3"/>
  <c r="K55" i="3"/>
  <c r="F59" i="3"/>
  <c r="K59" i="3"/>
  <c r="F63" i="3"/>
  <c r="K63" i="3"/>
  <c r="F67" i="3"/>
  <c r="K67" i="3"/>
  <c r="F71" i="3"/>
  <c r="K71" i="3"/>
  <c r="F75" i="3"/>
  <c r="F79" i="3"/>
  <c r="K79" i="3"/>
  <c r="F83" i="3"/>
  <c r="K83" i="3"/>
  <c r="F87" i="3"/>
  <c r="F91" i="3"/>
  <c r="K91" i="3"/>
  <c r="F95" i="3"/>
  <c r="K95" i="3"/>
  <c r="F99" i="3"/>
  <c r="K99" i="3"/>
  <c r="F103" i="3"/>
  <c r="F107" i="3"/>
  <c r="K20" i="5"/>
  <c r="K36" i="5"/>
  <c r="K52" i="5"/>
  <c r="K83" i="5"/>
  <c r="K86" i="5"/>
  <c r="K100" i="5"/>
  <c r="K19" i="5"/>
  <c r="K22" i="5"/>
  <c r="K46" i="5"/>
  <c r="K68" i="5"/>
  <c r="K102" i="5"/>
  <c r="F12" i="5"/>
  <c r="K12" i="5"/>
  <c r="F16" i="5"/>
  <c r="K16" i="5"/>
  <c r="F20" i="5"/>
  <c r="F24" i="5"/>
  <c r="K24" i="5"/>
  <c r="F28" i="5"/>
  <c r="K28" i="5"/>
  <c r="F32" i="5"/>
  <c r="K32" i="5"/>
  <c r="F36" i="5"/>
  <c r="F40" i="5"/>
  <c r="K40" i="5"/>
  <c r="F44" i="5"/>
  <c r="K44" i="5"/>
  <c r="F48" i="5"/>
  <c r="F52" i="5"/>
  <c r="F56" i="5"/>
  <c r="K56" i="5"/>
  <c r="F60" i="5"/>
  <c r="F64" i="5"/>
  <c r="K64" i="5"/>
  <c r="F68" i="5"/>
  <c r="F72" i="5"/>
  <c r="K72" i="5"/>
  <c r="F76" i="5"/>
  <c r="K76" i="5"/>
  <c r="F80" i="5"/>
  <c r="K80" i="5"/>
  <c r="F84" i="5"/>
  <c r="K84" i="5"/>
  <c r="F88" i="5"/>
  <c r="F92" i="5"/>
  <c r="F96" i="5"/>
  <c r="K96" i="5"/>
  <c r="F100" i="5"/>
  <c r="F104" i="5"/>
  <c r="K104" i="5"/>
  <c r="F14" i="5"/>
  <c r="K14" i="5"/>
  <c r="F18" i="5"/>
  <c r="K18" i="5"/>
  <c r="F22" i="5"/>
  <c r="F34" i="5"/>
  <c r="K34" i="5"/>
  <c r="F38" i="5"/>
  <c r="K38" i="5"/>
  <c r="F42" i="5"/>
  <c r="K42" i="5"/>
  <c r="F46" i="5"/>
  <c r="F50" i="5"/>
  <c r="K50" i="5"/>
  <c r="F54" i="5"/>
  <c r="K54" i="5"/>
  <c r="F62" i="5"/>
  <c r="K62" i="5"/>
  <c r="F66" i="5"/>
  <c r="K66" i="5"/>
  <c r="F70" i="5"/>
  <c r="K70" i="5"/>
  <c r="F74" i="5"/>
  <c r="K74" i="5"/>
  <c r="F78" i="5"/>
  <c r="K78" i="5"/>
  <c r="F86" i="5"/>
  <c r="F90" i="5"/>
  <c r="K90" i="5"/>
  <c r="F94" i="5"/>
  <c r="K94" i="5"/>
  <c r="F98" i="5"/>
  <c r="K98" i="5"/>
  <c r="F102" i="5"/>
  <c r="F106" i="5"/>
  <c r="K106" i="5"/>
  <c r="F11" i="5"/>
  <c r="K11" i="5"/>
  <c r="F15" i="5"/>
  <c r="F19" i="5"/>
  <c r="F23" i="5"/>
  <c r="K23" i="5"/>
  <c r="F27" i="5"/>
  <c r="K27" i="5"/>
  <c r="F31" i="5"/>
  <c r="K31" i="5"/>
  <c r="F35" i="5"/>
  <c r="F39" i="5"/>
  <c r="F43" i="5"/>
  <c r="F47" i="5"/>
  <c r="K47" i="5"/>
  <c r="F51" i="5"/>
  <c r="F55" i="5"/>
  <c r="K55" i="5"/>
  <c r="F59" i="5"/>
  <c r="K59" i="5"/>
  <c r="F63" i="5"/>
  <c r="K63" i="5"/>
  <c r="F67" i="5"/>
  <c r="K67" i="5"/>
  <c r="F71" i="5"/>
  <c r="K71" i="5"/>
  <c r="F75" i="5"/>
  <c r="K75" i="5"/>
  <c r="F79" i="5"/>
  <c r="K79" i="5"/>
  <c r="F83" i="5"/>
  <c r="F87" i="5"/>
  <c r="F91" i="5"/>
  <c r="K91" i="5"/>
  <c r="F95" i="5"/>
  <c r="K95" i="5"/>
  <c r="F99" i="5"/>
  <c r="K99" i="5"/>
  <c r="F103" i="5"/>
  <c r="F107" i="5"/>
  <c r="K32" i="6"/>
  <c r="K80" i="6"/>
  <c r="K94" i="6"/>
  <c r="K96" i="6"/>
  <c r="K38" i="6"/>
  <c r="K74" i="6"/>
  <c r="K11" i="6"/>
  <c r="K14" i="6"/>
  <c r="K59" i="6"/>
  <c r="K64" i="6"/>
  <c r="K16" i="6"/>
  <c r="K75" i="6"/>
  <c r="F12" i="6"/>
  <c r="K12" i="6"/>
  <c r="F16" i="6"/>
  <c r="F20" i="6"/>
  <c r="K20" i="6"/>
  <c r="F24" i="6"/>
  <c r="K24" i="6"/>
  <c r="F28" i="6"/>
  <c r="K28" i="6"/>
  <c r="F32" i="6"/>
  <c r="F36" i="6"/>
  <c r="K36" i="6"/>
  <c r="F40" i="6"/>
  <c r="K40" i="6"/>
  <c r="F44" i="6"/>
  <c r="K44" i="6"/>
  <c r="F48" i="6"/>
  <c r="F52" i="6"/>
  <c r="K52" i="6"/>
  <c r="F56" i="6"/>
  <c r="K56" i="6"/>
  <c r="F60" i="6"/>
  <c r="F64" i="6"/>
  <c r="F68" i="6"/>
  <c r="K68" i="6"/>
  <c r="F72" i="6"/>
  <c r="K72" i="6"/>
  <c r="F76" i="6"/>
  <c r="K76" i="6"/>
  <c r="F80" i="6"/>
  <c r="F84" i="6"/>
  <c r="K84" i="6"/>
  <c r="F88" i="6"/>
  <c r="F92" i="6"/>
  <c r="F96" i="6"/>
  <c r="F100" i="6"/>
  <c r="K100" i="6"/>
  <c r="F104" i="6"/>
  <c r="K104" i="6"/>
  <c r="F105" i="6"/>
  <c r="K105" i="6"/>
  <c r="F14" i="6"/>
  <c r="F18" i="6"/>
  <c r="K18" i="6"/>
  <c r="F22" i="6"/>
  <c r="K22" i="6"/>
  <c r="F34" i="6"/>
  <c r="K34" i="6"/>
  <c r="F38" i="6"/>
  <c r="F42" i="6"/>
  <c r="K42" i="6"/>
  <c r="F46" i="6"/>
  <c r="K46" i="6"/>
  <c r="F50" i="6"/>
  <c r="K50" i="6"/>
  <c r="F54" i="6"/>
  <c r="K54" i="6"/>
  <c r="F62" i="6"/>
  <c r="K62" i="6"/>
  <c r="F66" i="6"/>
  <c r="K66" i="6"/>
  <c r="F70" i="6"/>
  <c r="K70" i="6"/>
  <c r="F74" i="6"/>
  <c r="F78" i="6"/>
  <c r="K78" i="6"/>
  <c r="F86" i="6"/>
  <c r="K86" i="6"/>
  <c r="F90" i="6"/>
  <c r="K90" i="6"/>
  <c r="F94" i="6"/>
  <c r="F98" i="6"/>
  <c r="K98" i="6"/>
  <c r="F102" i="6"/>
  <c r="K102" i="6"/>
  <c r="F106" i="6"/>
  <c r="K106" i="6"/>
  <c r="F11" i="6"/>
  <c r="F15" i="6"/>
  <c r="F19" i="6"/>
  <c r="K19" i="6"/>
  <c r="F23" i="6"/>
  <c r="K23" i="6"/>
  <c r="F27" i="6"/>
  <c r="K27" i="6"/>
  <c r="F31" i="6"/>
  <c r="K31" i="6"/>
  <c r="F35" i="6"/>
  <c r="F39" i="6"/>
  <c r="F43" i="6"/>
  <c r="F47" i="6"/>
  <c r="K47" i="6"/>
  <c r="F51" i="6"/>
  <c r="F55" i="6"/>
  <c r="K55" i="6"/>
  <c r="F59" i="6"/>
  <c r="F63" i="6"/>
  <c r="K63" i="6"/>
  <c r="F67" i="6"/>
  <c r="K67" i="6"/>
  <c r="F71" i="6"/>
  <c r="K71" i="6"/>
  <c r="F75" i="6"/>
  <c r="F79" i="6"/>
  <c r="K79" i="6"/>
  <c r="F83" i="6"/>
  <c r="K83" i="6"/>
  <c r="F87" i="6"/>
  <c r="F91" i="6"/>
  <c r="K91" i="6"/>
  <c r="F95" i="6"/>
  <c r="K95" i="6"/>
  <c r="F99" i="6"/>
  <c r="K99" i="6"/>
  <c r="F103" i="6"/>
  <c r="F107" i="6"/>
  <c r="K32" i="8"/>
  <c r="K59" i="8"/>
  <c r="K75" i="8"/>
  <c r="K16" i="8"/>
  <c r="K41" i="8"/>
  <c r="K52" i="8"/>
  <c r="K85" i="8"/>
  <c r="K105" i="8"/>
  <c r="K68" i="8"/>
  <c r="K76" i="8"/>
  <c r="K96" i="8"/>
  <c r="F12" i="8"/>
  <c r="K12" i="8"/>
  <c r="F16" i="8"/>
  <c r="F20" i="8"/>
  <c r="K20" i="8"/>
  <c r="F24" i="8"/>
  <c r="K24" i="8"/>
  <c r="F28" i="8"/>
  <c r="K28" i="8"/>
  <c r="F32" i="8"/>
  <c r="I33" i="8"/>
  <c r="K33" i="8"/>
  <c r="F36" i="8"/>
  <c r="K36" i="8"/>
  <c r="F40" i="8"/>
  <c r="K40" i="8"/>
  <c r="I41" i="8"/>
  <c r="F44" i="8"/>
  <c r="K44" i="8"/>
  <c r="F48" i="8"/>
  <c r="I49" i="8"/>
  <c r="K49" i="8"/>
  <c r="F52" i="8"/>
  <c r="I53" i="8"/>
  <c r="K53" i="8"/>
  <c r="F56" i="8"/>
  <c r="K56" i="8"/>
  <c r="I57" i="8"/>
  <c r="K57" i="8"/>
  <c r="F60" i="8"/>
  <c r="I61" i="8"/>
  <c r="K61" i="8"/>
  <c r="F64" i="8"/>
  <c r="K64" i="8"/>
  <c r="I65" i="8"/>
  <c r="K65" i="8"/>
  <c r="F68" i="8"/>
  <c r="I69" i="8"/>
  <c r="F72" i="8"/>
  <c r="K72" i="8"/>
  <c r="I73" i="8"/>
  <c r="K73" i="8"/>
  <c r="F76" i="8"/>
  <c r="F80" i="8"/>
  <c r="K80" i="8"/>
  <c r="I81" i="8"/>
  <c r="K81" i="8"/>
  <c r="F84" i="8"/>
  <c r="K84" i="8"/>
  <c r="I85" i="8"/>
  <c r="F88" i="8"/>
  <c r="K88" i="8"/>
  <c r="F92" i="8"/>
  <c r="I93" i="8"/>
  <c r="K93" i="8"/>
  <c r="F96" i="8"/>
  <c r="F100" i="8"/>
  <c r="K100" i="8"/>
  <c r="I101" i="8"/>
  <c r="K101" i="8"/>
  <c r="F104" i="8"/>
  <c r="K104" i="8"/>
  <c r="F105" i="8"/>
  <c r="F18" i="8"/>
  <c r="K18" i="8"/>
  <c r="F22" i="8"/>
  <c r="K22" i="8"/>
  <c r="F14" i="8"/>
  <c r="K14" i="8"/>
  <c r="F11" i="8"/>
  <c r="K11" i="8"/>
  <c r="F15" i="8"/>
  <c r="F19" i="8"/>
  <c r="K19" i="8"/>
  <c r="F23" i="8"/>
  <c r="K23" i="8"/>
  <c r="F27" i="8"/>
  <c r="K27" i="8"/>
  <c r="F31" i="8"/>
  <c r="K31" i="8"/>
  <c r="F35" i="8"/>
  <c r="F39" i="8"/>
  <c r="K39" i="8"/>
  <c r="F43" i="8"/>
  <c r="F47" i="8"/>
  <c r="K47" i="8"/>
  <c r="F51" i="8"/>
  <c r="F55" i="8"/>
  <c r="K55" i="8"/>
  <c r="F59" i="8"/>
  <c r="F63" i="8"/>
  <c r="K63" i="8"/>
  <c r="F67" i="8"/>
  <c r="K67" i="8"/>
  <c r="F71" i="8"/>
  <c r="K71" i="8"/>
  <c r="F75" i="8"/>
  <c r="F79" i="8"/>
  <c r="K79" i="8"/>
  <c r="F83" i="8"/>
  <c r="K83" i="8"/>
  <c r="F87" i="8"/>
  <c r="F91" i="8"/>
  <c r="K91" i="8"/>
  <c r="F95" i="8"/>
  <c r="F99" i="8"/>
  <c r="K99" i="8"/>
  <c r="F103" i="8"/>
  <c r="F107" i="8"/>
  <c r="K11" i="10"/>
  <c r="K59" i="10"/>
  <c r="K75" i="10"/>
  <c r="K12" i="10"/>
  <c r="K25" i="10"/>
  <c r="K96" i="10"/>
  <c r="K44" i="10"/>
  <c r="K52" i="10"/>
  <c r="K68" i="10"/>
  <c r="K91" i="10"/>
  <c r="F12" i="10"/>
  <c r="F16" i="10"/>
  <c r="K16" i="10"/>
  <c r="F20" i="10"/>
  <c r="K20" i="10"/>
  <c r="F24" i="10"/>
  <c r="K24" i="10"/>
  <c r="I25" i="10"/>
  <c r="F28" i="10"/>
  <c r="K28" i="10"/>
  <c r="I29" i="10"/>
  <c r="K29" i="10"/>
  <c r="F32" i="10"/>
  <c r="K32" i="10"/>
  <c r="I33" i="10"/>
  <c r="K33" i="10"/>
  <c r="F36" i="10"/>
  <c r="K36" i="10"/>
  <c r="F40" i="10"/>
  <c r="K40" i="10"/>
  <c r="I41" i="10"/>
  <c r="K41" i="10"/>
  <c r="F44" i="10"/>
  <c r="I45" i="10"/>
  <c r="K45" i="10"/>
  <c r="F48" i="10"/>
  <c r="I49" i="10"/>
  <c r="K49" i="10"/>
  <c r="F52" i="10"/>
  <c r="I53" i="10"/>
  <c r="K53" i="10"/>
  <c r="F56" i="10"/>
  <c r="K56" i="10"/>
  <c r="I57" i="10"/>
  <c r="K57" i="10"/>
  <c r="F60" i="10"/>
  <c r="I61" i="10"/>
  <c r="K61" i="10"/>
  <c r="F64" i="10"/>
  <c r="K64" i="10"/>
  <c r="I65" i="10"/>
  <c r="K65" i="10"/>
  <c r="F68" i="10"/>
  <c r="I69" i="10"/>
  <c r="F72" i="10"/>
  <c r="K72" i="10"/>
  <c r="I73" i="10"/>
  <c r="K73" i="10"/>
  <c r="F76" i="10"/>
  <c r="K76" i="10"/>
  <c r="F80" i="10"/>
  <c r="K80" i="10"/>
  <c r="I81" i="10"/>
  <c r="K81" i="10"/>
  <c r="F84" i="10"/>
  <c r="K84" i="10"/>
  <c r="I85" i="10"/>
  <c r="F88" i="10"/>
  <c r="K88" i="10"/>
  <c r="F92" i="10"/>
  <c r="I93" i="10"/>
  <c r="K93" i="10"/>
  <c r="F96" i="10"/>
  <c r="F100" i="10"/>
  <c r="K100" i="10"/>
  <c r="I101" i="10"/>
  <c r="K101" i="10"/>
  <c r="F104" i="10"/>
  <c r="K104" i="10"/>
  <c r="F105" i="10"/>
  <c r="F14" i="10"/>
  <c r="K14" i="10"/>
  <c r="F18" i="10"/>
  <c r="K18" i="10"/>
  <c r="F22" i="10"/>
  <c r="K22" i="10"/>
  <c r="F11" i="10"/>
  <c r="F15" i="10"/>
  <c r="F19" i="10"/>
  <c r="K19" i="10"/>
  <c r="F23" i="10"/>
  <c r="K23" i="10"/>
  <c r="F27" i="10"/>
  <c r="K27" i="10"/>
  <c r="F31" i="10"/>
  <c r="K31" i="10"/>
  <c r="F35" i="10"/>
  <c r="F39" i="10"/>
  <c r="K39" i="10"/>
  <c r="F43" i="10"/>
  <c r="F47" i="10"/>
  <c r="K47" i="10"/>
  <c r="F51" i="10"/>
  <c r="F55" i="10"/>
  <c r="K55" i="10"/>
  <c r="F59" i="10"/>
  <c r="F63" i="10"/>
  <c r="K63" i="10"/>
  <c r="F67" i="10"/>
  <c r="K67" i="10"/>
  <c r="F71" i="10"/>
  <c r="K71" i="10"/>
  <c r="F75" i="10"/>
  <c r="F79" i="10"/>
  <c r="K79" i="10"/>
  <c r="F83" i="10"/>
  <c r="K83" i="10"/>
  <c r="F87" i="10"/>
  <c r="F91" i="10"/>
  <c r="F95" i="10"/>
  <c r="F99" i="10"/>
  <c r="K99" i="10"/>
  <c r="F103" i="10"/>
  <c r="F107" i="10"/>
  <c r="K16" i="12"/>
  <c r="K63" i="12"/>
  <c r="K32" i="12"/>
  <c r="K47" i="12"/>
  <c r="K95" i="12"/>
  <c r="K31" i="12"/>
  <c r="K34" i="12"/>
  <c r="K79" i="12"/>
  <c r="K88" i="12"/>
  <c r="F22" i="12"/>
  <c r="K22" i="12"/>
  <c r="F12" i="12"/>
  <c r="K12" i="12"/>
  <c r="F16" i="12"/>
  <c r="F20" i="12"/>
  <c r="K20" i="12"/>
  <c r="F24" i="12"/>
  <c r="K24" i="12"/>
  <c r="F28" i="12"/>
  <c r="K28" i="12"/>
  <c r="F32" i="12"/>
  <c r="F36" i="12"/>
  <c r="K36" i="12"/>
  <c r="F40" i="12"/>
  <c r="K40" i="12"/>
  <c r="F44" i="12"/>
  <c r="K44" i="12"/>
  <c r="F48" i="12"/>
  <c r="F52" i="12"/>
  <c r="K52" i="12"/>
  <c r="F56" i="12"/>
  <c r="K56" i="12"/>
  <c r="F60" i="12"/>
  <c r="F64" i="12"/>
  <c r="F68" i="12"/>
  <c r="K68" i="12"/>
  <c r="F72" i="12"/>
  <c r="K72" i="12"/>
  <c r="F76" i="12"/>
  <c r="K76" i="12"/>
  <c r="F80" i="12"/>
  <c r="K80" i="12"/>
  <c r="I81" i="12"/>
  <c r="K81" i="12"/>
  <c r="F84" i="12"/>
  <c r="K84" i="12"/>
  <c r="I85" i="12"/>
  <c r="K85" i="12"/>
  <c r="F88" i="12"/>
  <c r="F92" i="12"/>
  <c r="F96" i="12"/>
  <c r="K96" i="12"/>
  <c r="F100" i="12"/>
  <c r="K100" i="12"/>
  <c r="I101" i="12"/>
  <c r="K101" i="12"/>
  <c r="F104" i="12"/>
  <c r="K104" i="12"/>
  <c r="I105" i="12"/>
  <c r="K105" i="12"/>
  <c r="K14" i="12"/>
  <c r="F34" i="12"/>
  <c r="F38" i="12"/>
  <c r="F42" i="12"/>
  <c r="K42" i="12"/>
  <c r="F46" i="12"/>
  <c r="K46" i="12"/>
  <c r="F50" i="12"/>
  <c r="K50" i="12"/>
  <c r="F54" i="12"/>
  <c r="K54" i="12"/>
  <c r="F62" i="12"/>
  <c r="K62" i="12"/>
  <c r="F66" i="12"/>
  <c r="K66" i="12"/>
  <c r="F70" i="12"/>
  <c r="K70" i="12"/>
  <c r="F74" i="12"/>
  <c r="K74" i="12"/>
  <c r="F18" i="12"/>
  <c r="K18" i="12"/>
  <c r="F11" i="12"/>
  <c r="K11" i="12"/>
  <c r="F15" i="12"/>
  <c r="F19" i="12"/>
  <c r="K19" i="12"/>
  <c r="F23" i="12"/>
  <c r="K23" i="12"/>
  <c r="F27" i="12"/>
  <c r="K27" i="12"/>
  <c r="F31" i="12"/>
  <c r="F35" i="12"/>
  <c r="F39" i="12"/>
  <c r="K39" i="12"/>
  <c r="F43" i="12"/>
  <c r="F47" i="12"/>
  <c r="F51" i="12"/>
  <c r="F55" i="12"/>
  <c r="K55" i="12"/>
  <c r="F59" i="12"/>
  <c r="K59" i="12"/>
  <c r="F63" i="12"/>
  <c r="F67" i="12"/>
  <c r="K67" i="12"/>
  <c r="F71" i="12"/>
  <c r="K71" i="12"/>
  <c r="F75" i="12"/>
  <c r="K75" i="12"/>
  <c r="F79" i="12"/>
  <c r="F83" i="12"/>
  <c r="K83" i="12"/>
  <c r="F87" i="12"/>
  <c r="F91" i="12"/>
  <c r="K91" i="12"/>
  <c r="F95" i="12"/>
  <c r="F99" i="12"/>
  <c r="K99" i="12"/>
  <c r="F103" i="12"/>
  <c r="F107" i="12"/>
  <c r="K49" i="14"/>
  <c r="K64" i="14"/>
  <c r="K32" i="14"/>
  <c r="K81" i="14"/>
  <c r="K99" i="14"/>
  <c r="K16" i="14"/>
  <c r="K33" i="14"/>
  <c r="K27" i="14"/>
  <c r="K67" i="14"/>
  <c r="K80" i="14"/>
  <c r="K11" i="14"/>
  <c r="K23" i="14"/>
  <c r="F12" i="14"/>
  <c r="K12" i="14"/>
  <c r="F16" i="14"/>
  <c r="F20" i="14"/>
  <c r="K20" i="14"/>
  <c r="F24" i="14"/>
  <c r="K24" i="14"/>
  <c r="F28" i="14"/>
  <c r="K28" i="14"/>
  <c r="F32" i="14"/>
  <c r="F36" i="14"/>
  <c r="K36" i="14"/>
  <c r="F40" i="14"/>
  <c r="K40" i="14"/>
  <c r="F44" i="14"/>
  <c r="K44" i="14"/>
  <c r="F48" i="14"/>
  <c r="F52" i="14"/>
  <c r="K52" i="14"/>
  <c r="F56" i="14"/>
  <c r="K56" i="14"/>
  <c r="F60" i="14"/>
  <c r="F64" i="14"/>
  <c r="F68" i="14"/>
  <c r="K68" i="14"/>
  <c r="F72" i="14"/>
  <c r="K72" i="14"/>
  <c r="F76" i="14"/>
  <c r="K76" i="14"/>
  <c r="F80" i="14"/>
  <c r="F84" i="14"/>
  <c r="K84" i="14"/>
  <c r="F88" i="14"/>
  <c r="K88" i="14"/>
  <c r="F92" i="14"/>
  <c r="F96" i="14"/>
  <c r="K96" i="14"/>
  <c r="F100" i="14"/>
  <c r="K100" i="14"/>
  <c r="F104" i="14"/>
  <c r="K104" i="14"/>
  <c r="F13" i="14"/>
  <c r="K13" i="14"/>
  <c r="F17" i="14"/>
  <c r="K17" i="14"/>
  <c r="F21" i="14"/>
  <c r="K21" i="14"/>
  <c r="F25" i="14"/>
  <c r="K25" i="14"/>
  <c r="F29" i="14"/>
  <c r="F33" i="14"/>
  <c r="F37" i="14"/>
  <c r="F41" i="14"/>
  <c r="K41" i="14"/>
  <c r="F45" i="14"/>
  <c r="K45" i="14"/>
  <c r="F49" i="14"/>
  <c r="F53" i="14"/>
  <c r="K53" i="14"/>
  <c r="F57" i="14"/>
  <c r="K57" i="14"/>
  <c r="F61" i="14"/>
  <c r="K61" i="14"/>
  <c r="F65" i="14"/>
  <c r="K65" i="14"/>
  <c r="F69" i="14"/>
  <c r="F73" i="14"/>
  <c r="K73" i="14"/>
  <c r="F77" i="14"/>
  <c r="F81" i="14"/>
  <c r="F85" i="14"/>
  <c r="K85" i="14"/>
  <c r="F89" i="14"/>
  <c r="F93" i="14"/>
  <c r="K93" i="14"/>
  <c r="F97" i="14"/>
  <c r="F101" i="14"/>
  <c r="K101" i="14"/>
  <c r="F105" i="14"/>
  <c r="K105" i="14"/>
  <c r="F19" i="14"/>
  <c r="K19" i="14"/>
  <c r="F27" i="14"/>
  <c r="F31" i="14"/>
  <c r="K31" i="14"/>
  <c r="F39" i="14"/>
  <c r="K39" i="14"/>
  <c r="F47" i="14"/>
  <c r="K47" i="14"/>
  <c r="F51" i="14"/>
  <c r="F55" i="14"/>
  <c r="K55" i="14"/>
  <c r="F59" i="14"/>
  <c r="K59" i="14"/>
  <c r="F63" i="14"/>
  <c r="K63" i="14"/>
  <c r="F67" i="14"/>
  <c r="F71" i="14"/>
  <c r="K71" i="14"/>
  <c r="F75" i="14"/>
  <c r="K75" i="14"/>
  <c r="F79" i="14"/>
  <c r="K79" i="14"/>
  <c r="F83" i="14"/>
  <c r="K83" i="14"/>
  <c r="F87" i="14"/>
  <c r="K87" i="14"/>
  <c r="F91" i="14"/>
  <c r="K91" i="14"/>
  <c r="F95" i="14"/>
  <c r="K95" i="14"/>
  <c r="F99" i="14"/>
  <c r="F103" i="14"/>
  <c r="F107" i="14"/>
  <c r="K34" i="16"/>
  <c r="K80" i="16"/>
  <c r="K61" i="16"/>
  <c r="K44" i="16"/>
  <c r="K53" i="16"/>
  <c r="K99" i="16"/>
  <c r="K14" i="16"/>
  <c r="F38" i="16"/>
  <c r="K38" i="16"/>
  <c r="F12" i="16"/>
  <c r="F16" i="16"/>
  <c r="K16" i="16"/>
  <c r="F20" i="16"/>
  <c r="K20" i="16"/>
  <c r="F24" i="16"/>
  <c r="K24" i="16"/>
  <c r="F28" i="16"/>
  <c r="K28" i="16"/>
  <c r="F32" i="16"/>
  <c r="K32" i="16"/>
  <c r="F36" i="16"/>
  <c r="K36" i="16"/>
  <c r="F40" i="16"/>
  <c r="K40" i="16"/>
  <c r="F44" i="16"/>
  <c r="F48" i="16"/>
  <c r="I49" i="16"/>
  <c r="K49" i="16"/>
  <c r="F52" i="16"/>
  <c r="K52" i="16"/>
  <c r="I53" i="16"/>
  <c r="F56" i="16"/>
  <c r="K56" i="16"/>
  <c r="I57" i="16"/>
  <c r="K57" i="16"/>
  <c r="F60" i="16"/>
  <c r="I61" i="16"/>
  <c r="F64" i="16"/>
  <c r="I65" i="16"/>
  <c r="K65" i="16"/>
  <c r="F68" i="16"/>
  <c r="K68" i="16"/>
  <c r="I69" i="16"/>
  <c r="F72" i="16"/>
  <c r="I73" i="16"/>
  <c r="K73" i="16"/>
  <c r="F76" i="16"/>
  <c r="F80" i="16"/>
  <c r="I81" i="16"/>
  <c r="K81" i="16"/>
  <c r="F84" i="16"/>
  <c r="F88" i="16"/>
  <c r="F92" i="16"/>
  <c r="F96" i="16"/>
  <c r="K96" i="16"/>
  <c r="F100" i="16"/>
  <c r="K100" i="16"/>
  <c r="F104" i="16"/>
  <c r="F34" i="16"/>
  <c r="F46" i="16"/>
  <c r="K46" i="16"/>
  <c r="F11" i="16"/>
  <c r="K11" i="16"/>
  <c r="F15" i="16"/>
  <c r="F19" i="16"/>
  <c r="F23" i="16"/>
  <c r="F27" i="16"/>
  <c r="K27" i="16"/>
  <c r="F31" i="16"/>
  <c r="K31" i="16"/>
  <c r="F35" i="16"/>
  <c r="F39" i="16"/>
  <c r="F43" i="16"/>
  <c r="F47" i="16"/>
  <c r="F51" i="16"/>
  <c r="F55" i="16"/>
  <c r="K55" i="16"/>
  <c r="F59" i="16"/>
  <c r="K59" i="16"/>
  <c r="F63" i="16"/>
  <c r="K63" i="16"/>
  <c r="F67" i="16"/>
  <c r="F71" i="16"/>
  <c r="F75" i="16"/>
  <c r="K75" i="16"/>
  <c r="F79" i="16"/>
  <c r="F83" i="16"/>
  <c r="F87" i="16"/>
  <c r="F91" i="16"/>
  <c r="F95" i="16"/>
  <c r="K95" i="16"/>
  <c r="F99" i="16"/>
  <c r="F103" i="16"/>
  <c r="F107" i="16"/>
  <c r="H107" i="18"/>
  <c r="I107" i="18"/>
  <c r="G107" i="18"/>
  <c r="E107" i="18"/>
  <c r="D107" i="18"/>
  <c r="K107" i="18"/>
  <c r="C107" i="18"/>
  <c r="B107" i="18"/>
  <c r="I106" i="18"/>
  <c r="H106" i="18"/>
  <c r="G106" i="18"/>
  <c r="F106" i="18"/>
  <c r="K106" i="18"/>
  <c r="E106" i="18"/>
  <c r="D106" i="18"/>
  <c r="C106" i="18"/>
  <c r="B106" i="18"/>
  <c r="H105" i="18"/>
  <c r="G105" i="18"/>
  <c r="I105" i="18"/>
  <c r="E105" i="18"/>
  <c r="D105" i="18"/>
  <c r="C105" i="18"/>
  <c r="B105" i="18"/>
  <c r="H104" i="18"/>
  <c r="G104" i="18"/>
  <c r="I104" i="18"/>
  <c r="E104" i="18"/>
  <c r="D104" i="18"/>
  <c r="C104" i="18"/>
  <c r="B104" i="18"/>
  <c r="I103" i="18"/>
  <c r="H103" i="18"/>
  <c r="G103" i="18"/>
  <c r="E103" i="18"/>
  <c r="D103" i="18"/>
  <c r="K103" i="18"/>
  <c r="C103" i="18"/>
  <c r="B103" i="18"/>
  <c r="I102" i="18"/>
  <c r="H102" i="18"/>
  <c r="G102" i="18"/>
  <c r="F102" i="18"/>
  <c r="K102" i="18"/>
  <c r="E102" i="18"/>
  <c r="D102" i="18"/>
  <c r="C102" i="18"/>
  <c r="B102" i="18"/>
  <c r="H101" i="18"/>
  <c r="G101" i="18"/>
  <c r="F101" i="18"/>
  <c r="E101" i="18"/>
  <c r="D101" i="18"/>
  <c r="C101" i="18"/>
  <c r="B101" i="18"/>
  <c r="H100" i="18"/>
  <c r="G100" i="18"/>
  <c r="I100" i="18"/>
  <c r="E100" i="18"/>
  <c r="D100" i="18"/>
  <c r="C100" i="18"/>
  <c r="B100" i="18"/>
  <c r="I99" i="18"/>
  <c r="H99" i="18"/>
  <c r="G99" i="18"/>
  <c r="E99" i="18"/>
  <c r="D99" i="18"/>
  <c r="C99" i="18"/>
  <c r="B99" i="18"/>
  <c r="I98" i="18"/>
  <c r="H98" i="18"/>
  <c r="G98" i="18"/>
  <c r="F98" i="18"/>
  <c r="K98" i="18"/>
  <c r="E98" i="18"/>
  <c r="D98" i="18"/>
  <c r="C98" i="18"/>
  <c r="B98" i="18"/>
  <c r="K97" i="18"/>
  <c r="H97" i="18"/>
  <c r="G97" i="18"/>
  <c r="I97" i="18"/>
  <c r="F97" i="18"/>
  <c r="E97" i="18"/>
  <c r="D97" i="18"/>
  <c r="C97" i="18"/>
  <c r="B97" i="18"/>
  <c r="H96" i="18"/>
  <c r="G96" i="18"/>
  <c r="I96" i="18"/>
  <c r="E96" i="18"/>
  <c r="D96" i="18"/>
  <c r="C96" i="18"/>
  <c r="B96" i="18"/>
  <c r="I95" i="18"/>
  <c r="H95" i="18"/>
  <c r="G95" i="18"/>
  <c r="E95" i="18"/>
  <c r="D95" i="18"/>
  <c r="C95" i="18"/>
  <c r="B95" i="18"/>
  <c r="I94" i="18"/>
  <c r="H94" i="18"/>
  <c r="G94" i="18"/>
  <c r="F94" i="18"/>
  <c r="K94" i="18"/>
  <c r="E94" i="18"/>
  <c r="D94" i="18"/>
  <c r="C94" i="18"/>
  <c r="B94" i="18"/>
  <c r="H93" i="18"/>
  <c r="G93" i="18"/>
  <c r="F93" i="18"/>
  <c r="E93" i="18"/>
  <c r="D93" i="18"/>
  <c r="C93" i="18"/>
  <c r="B93" i="18"/>
  <c r="H92" i="18"/>
  <c r="G92" i="18"/>
  <c r="I92" i="18"/>
  <c r="E92" i="18"/>
  <c r="D92" i="18"/>
  <c r="K92" i="18"/>
  <c r="C92" i="18"/>
  <c r="B92" i="18"/>
  <c r="I91" i="18"/>
  <c r="H91" i="18"/>
  <c r="G91" i="18"/>
  <c r="E91" i="18"/>
  <c r="D91" i="18"/>
  <c r="C91" i="18"/>
  <c r="B91" i="18"/>
  <c r="I90" i="18"/>
  <c r="H90" i="18"/>
  <c r="G90" i="18"/>
  <c r="F90" i="18"/>
  <c r="K90" i="18"/>
  <c r="E90" i="18"/>
  <c r="D90" i="18"/>
  <c r="C90" i="18"/>
  <c r="B90" i="18"/>
  <c r="K89" i="18"/>
  <c r="H89" i="18"/>
  <c r="G89" i="18"/>
  <c r="I89" i="18"/>
  <c r="F89" i="18"/>
  <c r="E89" i="18"/>
  <c r="D89" i="18"/>
  <c r="C89" i="18"/>
  <c r="B89" i="18"/>
  <c r="H88" i="18"/>
  <c r="G88" i="18"/>
  <c r="I88" i="18"/>
  <c r="E88" i="18"/>
  <c r="D88" i="18"/>
  <c r="K88" i="18"/>
  <c r="C88" i="18"/>
  <c r="B88" i="18"/>
  <c r="I87" i="18"/>
  <c r="H87" i="18"/>
  <c r="G87" i="18"/>
  <c r="E87" i="18"/>
  <c r="D87" i="18"/>
  <c r="K87" i="18"/>
  <c r="C87" i="18"/>
  <c r="B87" i="18"/>
  <c r="I86" i="18"/>
  <c r="H86" i="18"/>
  <c r="G86" i="18"/>
  <c r="F86" i="18"/>
  <c r="K86" i="18"/>
  <c r="E86" i="18"/>
  <c r="D86" i="18"/>
  <c r="C86" i="18"/>
  <c r="B86" i="18"/>
  <c r="H85" i="18"/>
  <c r="G85" i="18"/>
  <c r="F85" i="18"/>
  <c r="E85" i="18"/>
  <c r="D85" i="18"/>
  <c r="C85" i="18"/>
  <c r="B85" i="18"/>
  <c r="H84" i="18"/>
  <c r="G84" i="18"/>
  <c r="I84" i="18"/>
  <c r="E84" i="18"/>
  <c r="D84" i="18"/>
  <c r="C84" i="18"/>
  <c r="B84" i="18"/>
  <c r="I83" i="18"/>
  <c r="H83" i="18"/>
  <c r="G83" i="18"/>
  <c r="E83" i="18"/>
  <c r="D83" i="18"/>
  <c r="C83" i="18"/>
  <c r="B83" i="18"/>
  <c r="K82" i="18"/>
  <c r="I82" i="18"/>
  <c r="H82" i="18"/>
  <c r="G82" i="18"/>
  <c r="F82" i="18"/>
  <c r="E82" i="18"/>
  <c r="D82" i="18"/>
  <c r="C82" i="18"/>
  <c r="B82" i="18"/>
  <c r="H81" i="18"/>
  <c r="G81" i="18"/>
  <c r="F81" i="18"/>
  <c r="E81" i="18"/>
  <c r="D81" i="18"/>
  <c r="C81" i="18"/>
  <c r="B81" i="18"/>
  <c r="H80" i="18"/>
  <c r="G80" i="18"/>
  <c r="I80" i="18"/>
  <c r="E80" i="18"/>
  <c r="D80" i="18"/>
  <c r="C80" i="18"/>
  <c r="B80" i="18"/>
  <c r="I79" i="18"/>
  <c r="H79" i="18"/>
  <c r="G79" i="18"/>
  <c r="E79" i="18"/>
  <c r="D79" i="18"/>
  <c r="C79" i="18"/>
  <c r="B79" i="18"/>
  <c r="I78" i="18"/>
  <c r="H78" i="18"/>
  <c r="G78" i="18"/>
  <c r="F78" i="18"/>
  <c r="K78" i="18"/>
  <c r="E78" i="18"/>
  <c r="D78" i="18"/>
  <c r="C78" i="18"/>
  <c r="B78" i="18"/>
  <c r="K77" i="18"/>
  <c r="H77" i="18"/>
  <c r="G77" i="18"/>
  <c r="I77" i="18"/>
  <c r="F77" i="18"/>
  <c r="E77" i="18"/>
  <c r="D77" i="18"/>
  <c r="C77" i="18"/>
  <c r="B77" i="18"/>
  <c r="H76" i="18"/>
  <c r="G76" i="18"/>
  <c r="I76" i="18"/>
  <c r="E76" i="18"/>
  <c r="D76" i="18"/>
  <c r="C76" i="18"/>
  <c r="B76" i="18"/>
  <c r="I75" i="18"/>
  <c r="H75" i="18"/>
  <c r="G75" i="18"/>
  <c r="E75" i="18"/>
  <c r="D75" i="18"/>
  <c r="C75" i="18"/>
  <c r="B75" i="18"/>
  <c r="I74" i="18"/>
  <c r="H74" i="18"/>
  <c r="G74" i="18"/>
  <c r="F74" i="18"/>
  <c r="K74" i="18"/>
  <c r="E74" i="18"/>
  <c r="D74" i="18"/>
  <c r="C74" i="18"/>
  <c r="B74" i="18"/>
  <c r="H73" i="18"/>
  <c r="G73" i="18"/>
  <c r="F73" i="18"/>
  <c r="E73" i="18"/>
  <c r="D73" i="18"/>
  <c r="C73" i="18"/>
  <c r="B73" i="18"/>
  <c r="H72" i="18"/>
  <c r="G72" i="18"/>
  <c r="I72" i="18"/>
  <c r="E72" i="18"/>
  <c r="D72" i="18"/>
  <c r="C72" i="18"/>
  <c r="B72" i="18"/>
  <c r="I71" i="18"/>
  <c r="H71" i="18"/>
  <c r="G71" i="18"/>
  <c r="E71" i="18"/>
  <c r="D71" i="18"/>
  <c r="C71" i="18"/>
  <c r="B71" i="18"/>
  <c r="I70" i="18"/>
  <c r="H70" i="18"/>
  <c r="G70" i="18"/>
  <c r="F70" i="18"/>
  <c r="K70" i="18"/>
  <c r="E70" i="18"/>
  <c r="D70" i="18"/>
  <c r="C70" i="18"/>
  <c r="B70" i="18"/>
  <c r="H69" i="18"/>
  <c r="G69" i="18"/>
  <c r="K69" i="18"/>
  <c r="F69" i="18"/>
  <c r="E69" i="18"/>
  <c r="D69" i="18"/>
  <c r="C69" i="18"/>
  <c r="B69" i="18"/>
  <c r="H68" i="18"/>
  <c r="G68" i="18"/>
  <c r="I68" i="18"/>
  <c r="E68" i="18"/>
  <c r="D68" i="18"/>
  <c r="C68" i="18"/>
  <c r="B68" i="18"/>
  <c r="I67" i="18"/>
  <c r="H67" i="18"/>
  <c r="G67" i="18"/>
  <c r="E67" i="18"/>
  <c r="D67" i="18"/>
  <c r="C67" i="18"/>
  <c r="B67" i="18"/>
  <c r="I66" i="18"/>
  <c r="H66" i="18"/>
  <c r="G66" i="18"/>
  <c r="F66" i="18"/>
  <c r="K66" i="18"/>
  <c r="E66" i="18"/>
  <c r="D66" i="18"/>
  <c r="C66" i="18"/>
  <c r="B66" i="18"/>
  <c r="H65" i="18"/>
  <c r="G65" i="18"/>
  <c r="F65" i="18"/>
  <c r="E65" i="18"/>
  <c r="D65" i="18"/>
  <c r="C65" i="18"/>
  <c r="B65" i="18"/>
  <c r="H64" i="18"/>
  <c r="G64" i="18"/>
  <c r="I64" i="18"/>
  <c r="E64" i="18"/>
  <c r="D64" i="18"/>
  <c r="C64" i="18"/>
  <c r="B64" i="18"/>
  <c r="I63" i="18"/>
  <c r="H63" i="18"/>
  <c r="G63" i="18"/>
  <c r="E63" i="18"/>
  <c r="D63" i="18"/>
  <c r="C63" i="18"/>
  <c r="B63" i="18"/>
  <c r="I62" i="18"/>
  <c r="H62" i="18"/>
  <c r="G62" i="18"/>
  <c r="F62" i="18"/>
  <c r="K62" i="18"/>
  <c r="E62" i="18"/>
  <c r="D62" i="18"/>
  <c r="C62" i="18"/>
  <c r="B62" i="18"/>
  <c r="H61" i="18"/>
  <c r="G61" i="18"/>
  <c r="F61" i="18"/>
  <c r="E61" i="18"/>
  <c r="D61" i="18"/>
  <c r="C61" i="18"/>
  <c r="B61" i="18"/>
  <c r="H60" i="18"/>
  <c r="G60" i="18"/>
  <c r="I60" i="18"/>
  <c r="E60" i="18"/>
  <c r="D60" i="18"/>
  <c r="K60" i="18"/>
  <c r="C60" i="18"/>
  <c r="B60" i="18"/>
  <c r="I59" i="18"/>
  <c r="H59" i="18"/>
  <c r="G59" i="18"/>
  <c r="E59" i="18"/>
  <c r="D59" i="18"/>
  <c r="C59" i="18"/>
  <c r="B59" i="18"/>
  <c r="K58" i="18"/>
  <c r="I58" i="18"/>
  <c r="H58" i="18"/>
  <c r="G58" i="18"/>
  <c r="F58" i="18"/>
  <c r="E58" i="18"/>
  <c r="D58" i="18"/>
  <c r="C58" i="18"/>
  <c r="B58" i="18"/>
  <c r="H57" i="18"/>
  <c r="G57" i="18"/>
  <c r="F57" i="18"/>
  <c r="E57" i="18"/>
  <c r="D57" i="18"/>
  <c r="C57" i="18"/>
  <c r="B57" i="18"/>
  <c r="H56" i="18"/>
  <c r="G56" i="18"/>
  <c r="I56" i="18"/>
  <c r="E56" i="18"/>
  <c r="D56" i="18"/>
  <c r="C56" i="18"/>
  <c r="B56" i="18"/>
  <c r="I55" i="18"/>
  <c r="H55" i="18"/>
  <c r="G55" i="18"/>
  <c r="E55" i="18"/>
  <c r="D55" i="18"/>
  <c r="C55" i="18"/>
  <c r="B55" i="18"/>
  <c r="I54" i="18"/>
  <c r="H54" i="18"/>
  <c r="G54" i="18"/>
  <c r="F54" i="18"/>
  <c r="K54" i="18"/>
  <c r="E54" i="18"/>
  <c r="D54" i="18"/>
  <c r="C54" i="18"/>
  <c r="B54" i="18"/>
  <c r="H53" i="18"/>
  <c r="G53" i="18"/>
  <c r="F53" i="18"/>
  <c r="E53" i="18"/>
  <c r="D53" i="18"/>
  <c r="C53" i="18"/>
  <c r="B53" i="18"/>
  <c r="H52" i="18"/>
  <c r="G52" i="18"/>
  <c r="I52" i="18"/>
  <c r="E52" i="18"/>
  <c r="D52" i="18"/>
  <c r="C52" i="18"/>
  <c r="B52" i="18"/>
  <c r="I51" i="18"/>
  <c r="H51" i="18"/>
  <c r="G51" i="18"/>
  <c r="E51" i="18"/>
  <c r="D51" i="18"/>
  <c r="K51" i="18"/>
  <c r="C51" i="18"/>
  <c r="B51" i="18"/>
  <c r="I50" i="18"/>
  <c r="H50" i="18"/>
  <c r="G50" i="18"/>
  <c r="F50" i="18"/>
  <c r="K50" i="18"/>
  <c r="E50" i="18"/>
  <c r="D50" i="18"/>
  <c r="C50" i="18"/>
  <c r="B50" i="18"/>
  <c r="H49" i="18"/>
  <c r="G49" i="18"/>
  <c r="F49" i="18"/>
  <c r="E49" i="18"/>
  <c r="D49" i="18"/>
  <c r="C49" i="18"/>
  <c r="B49" i="18"/>
  <c r="H48" i="18"/>
  <c r="G48" i="18"/>
  <c r="I48" i="18"/>
  <c r="E48" i="18"/>
  <c r="D48" i="18"/>
  <c r="K48" i="18"/>
  <c r="C48" i="18"/>
  <c r="B48" i="18"/>
  <c r="I47" i="18"/>
  <c r="H47" i="18"/>
  <c r="G47" i="18"/>
  <c r="E47" i="18"/>
  <c r="D47" i="18"/>
  <c r="C47" i="18"/>
  <c r="B47" i="18"/>
  <c r="I46" i="18"/>
  <c r="H46" i="18"/>
  <c r="G46" i="18"/>
  <c r="F46" i="18"/>
  <c r="K46" i="18"/>
  <c r="E46" i="18"/>
  <c r="D46" i="18"/>
  <c r="C46" i="18"/>
  <c r="B46" i="18"/>
  <c r="H45" i="18"/>
  <c r="G45" i="18"/>
  <c r="F45" i="18"/>
  <c r="E45" i="18"/>
  <c r="D45" i="18"/>
  <c r="C45" i="18"/>
  <c r="B45" i="18"/>
  <c r="H44" i="18"/>
  <c r="G44" i="18"/>
  <c r="I44" i="18"/>
  <c r="E44" i="18"/>
  <c r="D44" i="18"/>
  <c r="C44" i="18"/>
  <c r="B44" i="18"/>
  <c r="I43" i="18"/>
  <c r="H43" i="18"/>
  <c r="G43" i="18"/>
  <c r="E43" i="18"/>
  <c r="D43" i="18"/>
  <c r="K43" i="18"/>
  <c r="C43" i="18"/>
  <c r="B43" i="18"/>
  <c r="I42" i="18"/>
  <c r="H42" i="18"/>
  <c r="G42" i="18"/>
  <c r="F42" i="18"/>
  <c r="K42" i="18"/>
  <c r="E42" i="18"/>
  <c r="D42" i="18"/>
  <c r="C42" i="18"/>
  <c r="B42" i="18"/>
  <c r="H41" i="18"/>
  <c r="G41" i="18"/>
  <c r="F41" i="18"/>
  <c r="E41" i="18"/>
  <c r="D41" i="18"/>
  <c r="C41" i="18"/>
  <c r="B41" i="18"/>
  <c r="H40" i="18"/>
  <c r="G40" i="18"/>
  <c r="I40" i="18"/>
  <c r="E40" i="18"/>
  <c r="D40" i="18"/>
  <c r="C40" i="18"/>
  <c r="B40" i="18"/>
  <c r="I39" i="18"/>
  <c r="H39" i="18"/>
  <c r="G39" i="18"/>
  <c r="E39" i="18"/>
  <c r="D39" i="18"/>
  <c r="K39" i="18"/>
  <c r="C39" i="18"/>
  <c r="B39" i="18"/>
  <c r="I38" i="18"/>
  <c r="H38" i="18"/>
  <c r="G38" i="18"/>
  <c r="F38" i="18"/>
  <c r="K38" i="18"/>
  <c r="E38" i="18"/>
  <c r="D38" i="18"/>
  <c r="C38" i="18"/>
  <c r="B38" i="18"/>
  <c r="K37" i="18"/>
  <c r="H37" i="18"/>
  <c r="G37" i="18"/>
  <c r="I37" i="18"/>
  <c r="F37" i="18"/>
  <c r="E37" i="18"/>
  <c r="D37" i="18"/>
  <c r="C37" i="18"/>
  <c r="B37" i="18"/>
  <c r="H36" i="18"/>
  <c r="G36" i="18"/>
  <c r="I36" i="18"/>
  <c r="E36" i="18"/>
  <c r="D36" i="18"/>
  <c r="C36" i="18"/>
  <c r="B36" i="18"/>
  <c r="I35" i="18"/>
  <c r="H35" i="18"/>
  <c r="G35" i="18"/>
  <c r="E35" i="18"/>
  <c r="D35" i="18"/>
  <c r="K35" i="18"/>
  <c r="C35" i="18"/>
  <c r="B35" i="18"/>
  <c r="I34" i="18"/>
  <c r="H34" i="18"/>
  <c r="G34" i="18"/>
  <c r="F34" i="18"/>
  <c r="K34" i="18"/>
  <c r="E34" i="18"/>
  <c r="D34" i="18"/>
  <c r="C34" i="18"/>
  <c r="B34" i="18"/>
  <c r="H33" i="18"/>
  <c r="G33" i="18"/>
  <c r="F33" i="18"/>
  <c r="E33" i="18"/>
  <c r="D33" i="18"/>
  <c r="C33" i="18"/>
  <c r="B33" i="18"/>
  <c r="H32" i="18"/>
  <c r="G32" i="18"/>
  <c r="I32" i="18"/>
  <c r="E32" i="18"/>
  <c r="D32" i="18"/>
  <c r="C32" i="18"/>
  <c r="B32" i="18"/>
  <c r="I31" i="18"/>
  <c r="H31" i="18"/>
  <c r="G31" i="18"/>
  <c r="E31" i="18"/>
  <c r="D31" i="18"/>
  <c r="C31" i="18"/>
  <c r="B31" i="18"/>
  <c r="K30" i="18"/>
  <c r="I30" i="18"/>
  <c r="H30" i="18"/>
  <c r="G30" i="18"/>
  <c r="F30" i="18"/>
  <c r="E30" i="18"/>
  <c r="D30" i="18"/>
  <c r="C30" i="18"/>
  <c r="B30" i="18"/>
  <c r="K29" i="18"/>
  <c r="H29" i="18"/>
  <c r="G29" i="18"/>
  <c r="I29" i="18"/>
  <c r="F29" i="18"/>
  <c r="E29" i="18"/>
  <c r="D29" i="18"/>
  <c r="C29" i="18"/>
  <c r="B29" i="18"/>
  <c r="H28" i="18"/>
  <c r="G28" i="18"/>
  <c r="I28" i="18"/>
  <c r="E28" i="18"/>
  <c r="D28" i="18"/>
  <c r="C28" i="18"/>
  <c r="B28" i="18"/>
  <c r="I27" i="18"/>
  <c r="H27" i="18"/>
  <c r="G27" i="18"/>
  <c r="E27" i="18"/>
  <c r="D27" i="18"/>
  <c r="C27" i="18"/>
  <c r="B27" i="18"/>
  <c r="K26" i="18"/>
  <c r="I26" i="18"/>
  <c r="H26" i="18"/>
  <c r="G26" i="18"/>
  <c r="F26" i="18"/>
  <c r="E26" i="18"/>
  <c r="D26" i="18"/>
  <c r="C26" i="18"/>
  <c r="B26" i="18"/>
  <c r="H25" i="18"/>
  <c r="G25" i="18"/>
  <c r="F25" i="18"/>
  <c r="E25" i="18"/>
  <c r="D25" i="18"/>
  <c r="C25" i="18"/>
  <c r="B25" i="18"/>
  <c r="H24" i="18"/>
  <c r="G24" i="18"/>
  <c r="I24" i="18"/>
  <c r="E24" i="18"/>
  <c r="D24" i="18"/>
  <c r="C24" i="18"/>
  <c r="B24" i="18"/>
  <c r="I23" i="18"/>
  <c r="H23" i="18"/>
  <c r="G23" i="18"/>
  <c r="E23" i="18"/>
  <c r="D23" i="18"/>
  <c r="C23" i="18"/>
  <c r="B23" i="18"/>
  <c r="I22" i="18"/>
  <c r="H22" i="18"/>
  <c r="G22" i="18"/>
  <c r="F22" i="18"/>
  <c r="K22" i="18"/>
  <c r="E22" i="18"/>
  <c r="D22" i="18"/>
  <c r="C22" i="18"/>
  <c r="B22" i="18"/>
  <c r="H21" i="18"/>
  <c r="G21" i="18"/>
  <c r="F21" i="18"/>
  <c r="E21" i="18"/>
  <c r="D21" i="18"/>
  <c r="C21" i="18"/>
  <c r="B21" i="18"/>
  <c r="H20" i="18"/>
  <c r="G20" i="18"/>
  <c r="I20" i="18"/>
  <c r="E20" i="18"/>
  <c r="D20" i="18"/>
  <c r="C20" i="18"/>
  <c r="B20" i="18"/>
  <c r="I19" i="18"/>
  <c r="H19" i="18"/>
  <c r="G19" i="18"/>
  <c r="E19" i="18"/>
  <c r="D19" i="18"/>
  <c r="C19" i="18"/>
  <c r="B19" i="18"/>
  <c r="I18" i="18"/>
  <c r="H18" i="18"/>
  <c r="G18" i="18"/>
  <c r="F18" i="18"/>
  <c r="K18" i="18"/>
  <c r="E18" i="18"/>
  <c r="D18" i="18"/>
  <c r="C18" i="18"/>
  <c r="B18" i="18"/>
  <c r="H17" i="18"/>
  <c r="G17" i="18"/>
  <c r="F17" i="18"/>
  <c r="E17" i="18"/>
  <c r="D17" i="18"/>
  <c r="C17" i="18"/>
  <c r="B17" i="18"/>
  <c r="H16" i="18"/>
  <c r="G16" i="18"/>
  <c r="I16" i="18"/>
  <c r="E16" i="18"/>
  <c r="D16" i="18"/>
  <c r="C16" i="18"/>
  <c r="B16" i="18"/>
  <c r="I15" i="18"/>
  <c r="H15" i="18"/>
  <c r="G15" i="18"/>
  <c r="E15" i="18"/>
  <c r="D15" i="18"/>
  <c r="K15" i="18"/>
  <c r="C15" i="18"/>
  <c r="B15" i="18"/>
  <c r="I14" i="18"/>
  <c r="H14" i="18"/>
  <c r="G14" i="18"/>
  <c r="F14" i="18"/>
  <c r="K14" i="18"/>
  <c r="E14" i="18"/>
  <c r="D14" i="18"/>
  <c r="C14" i="18"/>
  <c r="B14" i="18"/>
  <c r="H13" i="18"/>
  <c r="G13" i="18"/>
  <c r="F13" i="18"/>
  <c r="E13" i="18"/>
  <c r="D13" i="18"/>
  <c r="C13" i="18"/>
  <c r="B13" i="18"/>
  <c r="H12" i="18"/>
  <c r="G12" i="18"/>
  <c r="I12" i="18"/>
  <c r="E12" i="18"/>
  <c r="D12" i="18"/>
  <c r="C12" i="18"/>
  <c r="B12" i="18"/>
  <c r="I11" i="18"/>
  <c r="H11" i="18"/>
  <c r="G11" i="18"/>
  <c r="E11" i="18"/>
  <c r="D11" i="18"/>
  <c r="C11" i="18"/>
  <c r="B11" i="18"/>
  <c r="H107" i="20"/>
  <c r="I107" i="20"/>
  <c r="G107" i="20"/>
  <c r="E107" i="20"/>
  <c r="D107" i="20"/>
  <c r="K107" i="20"/>
  <c r="C107" i="20"/>
  <c r="B107" i="20"/>
  <c r="I106" i="20"/>
  <c r="H106" i="20"/>
  <c r="G106" i="20"/>
  <c r="F106" i="20"/>
  <c r="K106" i="20"/>
  <c r="E106" i="20"/>
  <c r="D106" i="20"/>
  <c r="C106" i="20"/>
  <c r="B106" i="20"/>
  <c r="H105" i="20"/>
  <c r="G105" i="20"/>
  <c r="I105" i="20"/>
  <c r="E105" i="20"/>
  <c r="D105" i="20"/>
  <c r="C105" i="20"/>
  <c r="B105" i="20"/>
  <c r="H104" i="20"/>
  <c r="G104" i="20"/>
  <c r="I104" i="20"/>
  <c r="E104" i="20"/>
  <c r="D104" i="20"/>
  <c r="C104" i="20"/>
  <c r="B104" i="20"/>
  <c r="I103" i="20"/>
  <c r="H103" i="20"/>
  <c r="G103" i="20"/>
  <c r="E103" i="20"/>
  <c r="D103" i="20"/>
  <c r="K103" i="20"/>
  <c r="C103" i="20"/>
  <c r="B103" i="20"/>
  <c r="I102" i="20"/>
  <c r="H102" i="20"/>
  <c r="G102" i="20"/>
  <c r="F102" i="20"/>
  <c r="K102" i="20"/>
  <c r="E102" i="20"/>
  <c r="D102" i="20"/>
  <c r="C102" i="20"/>
  <c r="B102" i="20"/>
  <c r="H101" i="20"/>
  <c r="G101" i="20"/>
  <c r="F101" i="20"/>
  <c r="E101" i="20"/>
  <c r="D101" i="20"/>
  <c r="C101" i="20"/>
  <c r="B101" i="20"/>
  <c r="H100" i="20"/>
  <c r="G100" i="20"/>
  <c r="I100" i="20"/>
  <c r="E100" i="20"/>
  <c r="D100" i="20"/>
  <c r="C100" i="20"/>
  <c r="B100" i="20"/>
  <c r="I99" i="20"/>
  <c r="H99" i="20"/>
  <c r="G99" i="20"/>
  <c r="E99" i="20"/>
  <c r="D99" i="20"/>
  <c r="C99" i="20"/>
  <c r="B99" i="20"/>
  <c r="I98" i="20"/>
  <c r="H98" i="20"/>
  <c r="G98" i="20"/>
  <c r="F98" i="20"/>
  <c r="K98" i="20"/>
  <c r="E98" i="20"/>
  <c r="D98" i="20"/>
  <c r="C98" i="20"/>
  <c r="B98" i="20"/>
  <c r="K97" i="20"/>
  <c r="H97" i="20"/>
  <c r="G97" i="20"/>
  <c r="I97" i="20"/>
  <c r="F97" i="20"/>
  <c r="E97" i="20"/>
  <c r="D97" i="20"/>
  <c r="C97" i="20"/>
  <c r="B97" i="20"/>
  <c r="H96" i="20"/>
  <c r="G96" i="20"/>
  <c r="I96" i="20"/>
  <c r="E96" i="20"/>
  <c r="D96" i="20"/>
  <c r="C96" i="20"/>
  <c r="B96" i="20"/>
  <c r="I95" i="20"/>
  <c r="H95" i="20"/>
  <c r="G95" i="20"/>
  <c r="E95" i="20"/>
  <c r="D95" i="20"/>
  <c r="C95" i="20"/>
  <c r="B95" i="20"/>
  <c r="I94" i="20"/>
  <c r="H94" i="20"/>
  <c r="G94" i="20"/>
  <c r="F94" i="20"/>
  <c r="K94" i="20"/>
  <c r="E94" i="20"/>
  <c r="D94" i="20"/>
  <c r="C94" i="20"/>
  <c r="B94" i="20"/>
  <c r="H93" i="20"/>
  <c r="G93" i="20"/>
  <c r="F93" i="20"/>
  <c r="E93" i="20"/>
  <c r="D93" i="20"/>
  <c r="C93" i="20"/>
  <c r="B93" i="20"/>
  <c r="H92" i="20"/>
  <c r="G92" i="20"/>
  <c r="I92" i="20"/>
  <c r="E92" i="20"/>
  <c r="D92" i="20"/>
  <c r="K92" i="20"/>
  <c r="C92" i="20"/>
  <c r="B92" i="20"/>
  <c r="I91" i="20"/>
  <c r="H91" i="20"/>
  <c r="G91" i="20"/>
  <c r="E91" i="20"/>
  <c r="D91" i="20"/>
  <c r="C91" i="20"/>
  <c r="B91" i="20"/>
  <c r="I90" i="20"/>
  <c r="H90" i="20"/>
  <c r="G90" i="20"/>
  <c r="F90" i="20"/>
  <c r="K90" i="20"/>
  <c r="E90" i="20"/>
  <c r="D90" i="20"/>
  <c r="C90" i="20"/>
  <c r="B90" i="20"/>
  <c r="K89" i="20"/>
  <c r="H89" i="20"/>
  <c r="G89" i="20"/>
  <c r="I89" i="20"/>
  <c r="F89" i="20"/>
  <c r="E89" i="20"/>
  <c r="D89" i="20"/>
  <c r="C89" i="20"/>
  <c r="B89" i="20"/>
  <c r="H88" i="20"/>
  <c r="G88" i="20"/>
  <c r="I88" i="20"/>
  <c r="E88" i="20"/>
  <c r="D88" i="20"/>
  <c r="K88" i="20"/>
  <c r="C88" i="20"/>
  <c r="B88" i="20"/>
  <c r="I87" i="20"/>
  <c r="H87" i="20"/>
  <c r="G87" i="20"/>
  <c r="E87" i="20"/>
  <c r="D87" i="20"/>
  <c r="K87" i="20"/>
  <c r="C87" i="20"/>
  <c r="B87" i="20"/>
  <c r="I86" i="20"/>
  <c r="H86" i="20"/>
  <c r="G86" i="20"/>
  <c r="F86" i="20"/>
  <c r="K86" i="20"/>
  <c r="E86" i="20"/>
  <c r="D86" i="20"/>
  <c r="C86" i="20"/>
  <c r="B86" i="20"/>
  <c r="H85" i="20"/>
  <c r="G85" i="20"/>
  <c r="F85" i="20"/>
  <c r="E85" i="20"/>
  <c r="D85" i="20"/>
  <c r="C85" i="20"/>
  <c r="B85" i="20"/>
  <c r="H84" i="20"/>
  <c r="G84" i="20"/>
  <c r="I84" i="20"/>
  <c r="E84" i="20"/>
  <c r="D84" i="20"/>
  <c r="C84" i="20"/>
  <c r="B84" i="20"/>
  <c r="I83" i="20"/>
  <c r="H83" i="20"/>
  <c r="G83" i="20"/>
  <c r="E83" i="20"/>
  <c r="D83" i="20"/>
  <c r="C83" i="20"/>
  <c r="B83" i="20"/>
  <c r="K82" i="20"/>
  <c r="I82" i="20"/>
  <c r="H82" i="20"/>
  <c r="G82" i="20"/>
  <c r="F82" i="20"/>
  <c r="E82" i="20"/>
  <c r="D82" i="20"/>
  <c r="C82" i="20"/>
  <c r="B82" i="20"/>
  <c r="H81" i="20"/>
  <c r="G81" i="20"/>
  <c r="F81" i="20"/>
  <c r="E81" i="20"/>
  <c r="D81" i="20"/>
  <c r="C81" i="20"/>
  <c r="B81" i="20"/>
  <c r="H80" i="20"/>
  <c r="G80" i="20"/>
  <c r="I80" i="20"/>
  <c r="E80" i="20"/>
  <c r="D80" i="20"/>
  <c r="C80" i="20"/>
  <c r="B80" i="20"/>
  <c r="I79" i="20"/>
  <c r="H79" i="20"/>
  <c r="G79" i="20"/>
  <c r="E79" i="20"/>
  <c r="D79" i="20"/>
  <c r="C79" i="20"/>
  <c r="B79" i="20"/>
  <c r="I78" i="20"/>
  <c r="H78" i="20"/>
  <c r="G78" i="20"/>
  <c r="F78" i="20"/>
  <c r="K78" i="20"/>
  <c r="E78" i="20"/>
  <c r="D78" i="20"/>
  <c r="C78" i="20"/>
  <c r="B78" i="20"/>
  <c r="K77" i="20"/>
  <c r="H77" i="20"/>
  <c r="G77" i="20"/>
  <c r="I77" i="20"/>
  <c r="F77" i="20"/>
  <c r="E77" i="20"/>
  <c r="D77" i="20"/>
  <c r="C77" i="20"/>
  <c r="B77" i="20"/>
  <c r="H76" i="20"/>
  <c r="G76" i="20"/>
  <c r="I76" i="20"/>
  <c r="E76" i="20"/>
  <c r="D76" i="20"/>
  <c r="C76" i="20"/>
  <c r="B76" i="20"/>
  <c r="I75" i="20"/>
  <c r="H75" i="20"/>
  <c r="G75" i="20"/>
  <c r="E75" i="20"/>
  <c r="D75" i="20"/>
  <c r="C75" i="20"/>
  <c r="B75" i="20"/>
  <c r="I74" i="20"/>
  <c r="H74" i="20"/>
  <c r="G74" i="20"/>
  <c r="F74" i="20"/>
  <c r="K74" i="20"/>
  <c r="E74" i="20"/>
  <c r="D74" i="20"/>
  <c r="C74" i="20"/>
  <c r="B74" i="20"/>
  <c r="H73" i="20"/>
  <c r="G73" i="20"/>
  <c r="F73" i="20"/>
  <c r="E73" i="20"/>
  <c r="D73" i="20"/>
  <c r="C73" i="20"/>
  <c r="B73" i="20"/>
  <c r="H72" i="20"/>
  <c r="G72" i="20"/>
  <c r="I72" i="20"/>
  <c r="E72" i="20"/>
  <c r="D72" i="20"/>
  <c r="C72" i="20"/>
  <c r="B72" i="20"/>
  <c r="I71" i="20"/>
  <c r="H71" i="20"/>
  <c r="G71" i="20"/>
  <c r="E71" i="20"/>
  <c r="D71" i="20"/>
  <c r="C71" i="20"/>
  <c r="B71" i="20"/>
  <c r="I70" i="20"/>
  <c r="H70" i="20"/>
  <c r="G70" i="20"/>
  <c r="F70" i="20"/>
  <c r="K70" i="20"/>
  <c r="E70" i="20"/>
  <c r="D70" i="20"/>
  <c r="C70" i="20"/>
  <c r="B70" i="20"/>
  <c r="H69" i="20"/>
  <c r="G69" i="20"/>
  <c r="K69" i="20"/>
  <c r="F69" i="20"/>
  <c r="E69" i="20"/>
  <c r="D69" i="20"/>
  <c r="C69" i="20"/>
  <c r="B69" i="20"/>
  <c r="H68" i="20"/>
  <c r="G68" i="20"/>
  <c r="I68" i="20"/>
  <c r="E68" i="20"/>
  <c r="D68" i="20"/>
  <c r="C68" i="20"/>
  <c r="B68" i="20"/>
  <c r="I67" i="20"/>
  <c r="H67" i="20"/>
  <c r="G67" i="20"/>
  <c r="E67" i="20"/>
  <c r="D67" i="20"/>
  <c r="C67" i="20"/>
  <c r="B67" i="20"/>
  <c r="I66" i="20"/>
  <c r="H66" i="20"/>
  <c r="G66" i="20"/>
  <c r="F66" i="20"/>
  <c r="K66" i="20"/>
  <c r="E66" i="20"/>
  <c r="D66" i="20"/>
  <c r="C66" i="20"/>
  <c r="B66" i="20"/>
  <c r="H65" i="20"/>
  <c r="G65" i="20"/>
  <c r="F65" i="20"/>
  <c r="E65" i="20"/>
  <c r="D65" i="20"/>
  <c r="C65" i="20"/>
  <c r="B65" i="20"/>
  <c r="H64" i="20"/>
  <c r="G64" i="20"/>
  <c r="I64" i="20"/>
  <c r="E64" i="20"/>
  <c r="D64" i="20"/>
  <c r="C64" i="20"/>
  <c r="B64" i="20"/>
  <c r="I63" i="20"/>
  <c r="H63" i="20"/>
  <c r="G63" i="20"/>
  <c r="E63" i="20"/>
  <c r="D63" i="20"/>
  <c r="C63" i="20"/>
  <c r="B63" i="20"/>
  <c r="I62" i="20"/>
  <c r="H62" i="20"/>
  <c r="G62" i="20"/>
  <c r="F62" i="20"/>
  <c r="K62" i="20"/>
  <c r="E62" i="20"/>
  <c r="D62" i="20"/>
  <c r="C62" i="20"/>
  <c r="B62" i="20"/>
  <c r="H61" i="20"/>
  <c r="G61" i="20"/>
  <c r="F61" i="20"/>
  <c r="E61" i="20"/>
  <c r="D61" i="20"/>
  <c r="C61" i="20"/>
  <c r="B61" i="20"/>
  <c r="H60" i="20"/>
  <c r="G60" i="20"/>
  <c r="I60" i="20"/>
  <c r="E60" i="20"/>
  <c r="D60" i="20"/>
  <c r="K60" i="20"/>
  <c r="C60" i="20"/>
  <c r="B60" i="20"/>
  <c r="I59" i="20"/>
  <c r="H59" i="20"/>
  <c r="G59" i="20"/>
  <c r="E59" i="20"/>
  <c r="D59" i="20"/>
  <c r="C59" i="20"/>
  <c r="B59" i="20"/>
  <c r="K58" i="20"/>
  <c r="I58" i="20"/>
  <c r="H58" i="20"/>
  <c r="G58" i="20"/>
  <c r="F58" i="20"/>
  <c r="E58" i="20"/>
  <c r="D58" i="20"/>
  <c r="C58" i="20"/>
  <c r="B58" i="20"/>
  <c r="H57" i="20"/>
  <c r="G57" i="20"/>
  <c r="F57" i="20"/>
  <c r="E57" i="20"/>
  <c r="D57" i="20"/>
  <c r="C57" i="20"/>
  <c r="B57" i="20"/>
  <c r="H56" i="20"/>
  <c r="G56" i="20"/>
  <c r="I56" i="20"/>
  <c r="E56" i="20"/>
  <c r="D56" i="20"/>
  <c r="C56" i="20"/>
  <c r="B56" i="20"/>
  <c r="I55" i="20"/>
  <c r="H55" i="20"/>
  <c r="G55" i="20"/>
  <c r="E55" i="20"/>
  <c r="D55" i="20"/>
  <c r="C55" i="20"/>
  <c r="B55" i="20"/>
  <c r="I54" i="20"/>
  <c r="H54" i="20"/>
  <c r="G54" i="20"/>
  <c r="F54" i="20"/>
  <c r="K54" i="20"/>
  <c r="E54" i="20"/>
  <c r="D54" i="20"/>
  <c r="C54" i="20"/>
  <c r="B54" i="20"/>
  <c r="H53" i="20"/>
  <c r="G53" i="20"/>
  <c r="F53" i="20"/>
  <c r="E53" i="20"/>
  <c r="D53" i="20"/>
  <c r="C53" i="20"/>
  <c r="B53" i="20"/>
  <c r="H52" i="20"/>
  <c r="G52" i="20"/>
  <c r="I52" i="20"/>
  <c r="E52" i="20"/>
  <c r="D52" i="20"/>
  <c r="C52" i="20"/>
  <c r="B52" i="20"/>
  <c r="I51" i="20"/>
  <c r="H51" i="20"/>
  <c r="G51" i="20"/>
  <c r="E51" i="20"/>
  <c r="D51" i="20"/>
  <c r="K51" i="20"/>
  <c r="C51" i="20"/>
  <c r="B51" i="20"/>
  <c r="I50" i="20"/>
  <c r="H50" i="20"/>
  <c r="G50" i="20"/>
  <c r="F50" i="20"/>
  <c r="K50" i="20"/>
  <c r="E50" i="20"/>
  <c r="D50" i="20"/>
  <c r="C50" i="20"/>
  <c r="B50" i="20"/>
  <c r="H49" i="20"/>
  <c r="G49" i="20"/>
  <c r="F49" i="20"/>
  <c r="E49" i="20"/>
  <c r="D49" i="20"/>
  <c r="C49" i="20"/>
  <c r="B49" i="20"/>
  <c r="H48" i="20"/>
  <c r="G48" i="20"/>
  <c r="I48" i="20"/>
  <c r="E48" i="20"/>
  <c r="D48" i="20"/>
  <c r="K48" i="20"/>
  <c r="C48" i="20"/>
  <c r="B48" i="20"/>
  <c r="I47" i="20"/>
  <c r="H47" i="20"/>
  <c r="G47" i="20"/>
  <c r="E47" i="20"/>
  <c r="D47" i="20"/>
  <c r="C47" i="20"/>
  <c r="B47" i="20"/>
  <c r="I46" i="20"/>
  <c r="H46" i="20"/>
  <c r="G46" i="20"/>
  <c r="F46" i="20"/>
  <c r="K46" i="20"/>
  <c r="E46" i="20"/>
  <c r="D46" i="20"/>
  <c r="C46" i="20"/>
  <c r="B46" i="20"/>
  <c r="H45" i="20"/>
  <c r="G45" i="20"/>
  <c r="F45" i="20"/>
  <c r="E45" i="20"/>
  <c r="D45" i="20"/>
  <c r="C45" i="20"/>
  <c r="B45" i="20"/>
  <c r="H44" i="20"/>
  <c r="G44" i="20"/>
  <c r="I44" i="20"/>
  <c r="E44" i="20"/>
  <c r="D44" i="20"/>
  <c r="C44" i="20"/>
  <c r="B44" i="20"/>
  <c r="I43" i="20"/>
  <c r="H43" i="20"/>
  <c r="G43" i="20"/>
  <c r="E43" i="20"/>
  <c r="D43" i="20"/>
  <c r="K43" i="20"/>
  <c r="C43" i="20"/>
  <c r="B43" i="20"/>
  <c r="I42" i="20"/>
  <c r="H42" i="20"/>
  <c r="G42" i="20"/>
  <c r="F42" i="20"/>
  <c r="K42" i="20"/>
  <c r="E42" i="20"/>
  <c r="D42" i="20"/>
  <c r="C42" i="20"/>
  <c r="B42" i="20"/>
  <c r="H41" i="20"/>
  <c r="G41" i="20"/>
  <c r="F41" i="20"/>
  <c r="E41" i="20"/>
  <c r="D41" i="20"/>
  <c r="C41" i="20"/>
  <c r="B41" i="20"/>
  <c r="H40" i="20"/>
  <c r="G40" i="20"/>
  <c r="I40" i="20"/>
  <c r="E40" i="20"/>
  <c r="D40" i="20"/>
  <c r="C40" i="20"/>
  <c r="B40" i="20"/>
  <c r="I39" i="20"/>
  <c r="H39" i="20"/>
  <c r="G39" i="20"/>
  <c r="E39" i="20"/>
  <c r="D39" i="20"/>
  <c r="K39" i="20"/>
  <c r="C39" i="20"/>
  <c r="B39" i="20"/>
  <c r="I38" i="20"/>
  <c r="H38" i="20"/>
  <c r="G38" i="20"/>
  <c r="F38" i="20"/>
  <c r="K38" i="20"/>
  <c r="E38" i="20"/>
  <c r="D38" i="20"/>
  <c r="C38" i="20"/>
  <c r="B38" i="20"/>
  <c r="K37" i="20"/>
  <c r="H37" i="20"/>
  <c r="G37" i="20"/>
  <c r="I37" i="20"/>
  <c r="F37" i="20"/>
  <c r="E37" i="20"/>
  <c r="D37" i="20"/>
  <c r="C37" i="20"/>
  <c r="B37" i="20"/>
  <c r="H36" i="20"/>
  <c r="G36" i="20"/>
  <c r="I36" i="20"/>
  <c r="E36" i="20"/>
  <c r="D36" i="20"/>
  <c r="C36" i="20"/>
  <c r="B36" i="20"/>
  <c r="I35" i="20"/>
  <c r="H35" i="20"/>
  <c r="G35" i="20"/>
  <c r="E35" i="20"/>
  <c r="D35" i="20"/>
  <c r="K35" i="20"/>
  <c r="C35" i="20"/>
  <c r="B35" i="20"/>
  <c r="I34" i="20"/>
  <c r="H34" i="20"/>
  <c r="G34" i="20"/>
  <c r="F34" i="20"/>
  <c r="K34" i="20"/>
  <c r="E34" i="20"/>
  <c r="D34" i="20"/>
  <c r="C34" i="20"/>
  <c r="B34" i="20"/>
  <c r="H33" i="20"/>
  <c r="G33" i="20"/>
  <c r="F33" i="20"/>
  <c r="E33" i="20"/>
  <c r="D33" i="20"/>
  <c r="C33" i="20"/>
  <c r="B33" i="20"/>
  <c r="H32" i="20"/>
  <c r="G32" i="20"/>
  <c r="I32" i="20"/>
  <c r="E32" i="20"/>
  <c r="D32" i="20"/>
  <c r="C32" i="20"/>
  <c r="B32" i="20"/>
  <c r="I31" i="20"/>
  <c r="H31" i="20"/>
  <c r="G31" i="20"/>
  <c r="E31" i="20"/>
  <c r="D31" i="20"/>
  <c r="C31" i="20"/>
  <c r="B31" i="20"/>
  <c r="K30" i="20"/>
  <c r="I30" i="20"/>
  <c r="H30" i="20"/>
  <c r="G30" i="20"/>
  <c r="F30" i="20"/>
  <c r="E30" i="20"/>
  <c r="D30" i="20"/>
  <c r="C30" i="20"/>
  <c r="B30" i="20"/>
  <c r="K29" i="20"/>
  <c r="H29" i="20"/>
  <c r="G29" i="20"/>
  <c r="I29" i="20"/>
  <c r="F29" i="20"/>
  <c r="E29" i="20"/>
  <c r="D29" i="20"/>
  <c r="C29" i="20"/>
  <c r="B29" i="20"/>
  <c r="H28" i="20"/>
  <c r="G28" i="20"/>
  <c r="I28" i="20"/>
  <c r="E28" i="20"/>
  <c r="D28" i="20"/>
  <c r="C28" i="20"/>
  <c r="B28" i="20"/>
  <c r="I27" i="20"/>
  <c r="H27" i="20"/>
  <c r="G27" i="20"/>
  <c r="E27" i="20"/>
  <c r="D27" i="20"/>
  <c r="C27" i="20"/>
  <c r="B27" i="20"/>
  <c r="K26" i="20"/>
  <c r="I26" i="20"/>
  <c r="H26" i="20"/>
  <c r="G26" i="20"/>
  <c r="F26" i="20"/>
  <c r="E26" i="20"/>
  <c r="D26" i="20"/>
  <c r="C26" i="20"/>
  <c r="B26" i="20"/>
  <c r="H25" i="20"/>
  <c r="G25" i="20"/>
  <c r="F25" i="20"/>
  <c r="E25" i="20"/>
  <c r="D25" i="20"/>
  <c r="C25" i="20"/>
  <c r="B25" i="20"/>
  <c r="H24" i="20"/>
  <c r="G24" i="20"/>
  <c r="I24" i="20"/>
  <c r="E24" i="20"/>
  <c r="D24" i="20"/>
  <c r="C24" i="20"/>
  <c r="B24" i="20"/>
  <c r="I23" i="20"/>
  <c r="H23" i="20"/>
  <c r="G23" i="20"/>
  <c r="E23" i="20"/>
  <c r="D23" i="20"/>
  <c r="C23" i="20"/>
  <c r="B23" i="20"/>
  <c r="I22" i="20"/>
  <c r="H22" i="20"/>
  <c r="G22" i="20"/>
  <c r="F22" i="20"/>
  <c r="K22" i="20"/>
  <c r="E22" i="20"/>
  <c r="D22" i="20"/>
  <c r="C22" i="20"/>
  <c r="B22" i="20"/>
  <c r="H21" i="20"/>
  <c r="G21" i="20"/>
  <c r="F21" i="20"/>
  <c r="E21" i="20"/>
  <c r="D21" i="20"/>
  <c r="C21" i="20"/>
  <c r="B21" i="20"/>
  <c r="H20" i="20"/>
  <c r="G20" i="20"/>
  <c r="I20" i="20"/>
  <c r="E20" i="20"/>
  <c r="D20" i="20"/>
  <c r="C20" i="20"/>
  <c r="B20" i="20"/>
  <c r="I19" i="20"/>
  <c r="H19" i="20"/>
  <c r="G19" i="20"/>
  <c r="E19" i="20"/>
  <c r="D19" i="20"/>
  <c r="C19" i="20"/>
  <c r="B19" i="20"/>
  <c r="I18" i="20"/>
  <c r="H18" i="20"/>
  <c r="G18" i="20"/>
  <c r="F18" i="20"/>
  <c r="K18" i="20"/>
  <c r="E18" i="20"/>
  <c r="D18" i="20"/>
  <c r="C18" i="20"/>
  <c r="B18" i="20"/>
  <c r="H17" i="20"/>
  <c r="G17" i="20"/>
  <c r="F17" i="20"/>
  <c r="E17" i="20"/>
  <c r="D17" i="20"/>
  <c r="C17" i="20"/>
  <c r="B17" i="20"/>
  <c r="H16" i="20"/>
  <c r="G16" i="20"/>
  <c r="I16" i="20"/>
  <c r="E16" i="20"/>
  <c r="D16" i="20"/>
  <c r="C16" i="20"/>
  <c r="B16" i="20"/>
  <c r="I15" i="20"/>
  <c r="H15" i="20"/>
  <c r="G15" i="20"/>
  <c r="E15" i="20"/>
  <c r="D15" i="20"/>
  <c r="K15" i="20"/>
  <c r="C15" i="20"/>
  <c r="B15" i="20"/>
  <c r="I14" i="20"/>
  <c r="H14" i="20"/>
  <c r="G14" i="20"/>
  <c r="F14" i="20"/>
  <c r="K14" i="20"/>
  <c r="E14" i="20"/>
  <c r="D14" i="20"/>
  <c r="C14" i="20"/>
  <c r="B14" i="20"/>
  <c r="H13" i="20"/>
  <c r="G13" i="20"/>
  <c r="F13" i="20"/>
  <c r="E13" i="20"/>
  <c r="D13" i="20"/>
  <c r="C13" i="20"/>
  <c r="B13" i="20"/>
  <c r="H12" i="20"/>
  <c r="G12" i="20"/>
  <c r="I12" i="20"/>
  <c r="E12" i="20"/>
  <c r="D12" i="20"/>
  <c r="C12" i="20"/>
  <c r="B12" i="20"/>
  <c r="I11" i="20"/>
  <c r="H11" i="20"/>
  <c r="G11" i="20"/>
  <c r="E11" i="20"/>
  <c r="D11" i="20"/>
  <c r="C11" i="20"/>
  <c r="B11" i="20"/>
  <c r="H107" i="22"/>
  <c r="I107" i="22"/>
  <c r="G107" i="22"/>
  <c r="E107" i="22"/>
  <c r="D107" i="22"/>
  <c r="K107" i="22"/>
  <c r="C107" i="22"/>
  <c r="B107" i="22"/>
  <c r="I106" i="22"/>
  <c r="H106" i="22"/>
  <c r="G106" i="22"/>
  <c r="F106" i="22"/>
  <c r="K106" i="22"/>
  <c r="E106" i="22"/>
  <c r="D106" i="22"/>
  <c r="C106" i="22"/>
  <c r="B106" i="22"/>
  <c r="H105" i="22"/>
  <c r="G105" i="22"/>
  <c r="I105" i="22"/>
  <c r="E105" i="22"/>
  <c r="D105" i="22"/>
  <c r="C105" i="22"/>
  <c r="B105" i="22"/>
  <c r="H104" i="22"/>
  <c r="G104" i="22"/>
  <c r="I104" i="22"/>
  <c r="E104" i="22"/>
  <c r="D104" i="22"/>
  <c r="C104" i="22"/>
  <c r="B104" i="22"/>
  <c r="I103" i="22"/>
  <c r="H103" i="22"/>
  <c r="G103" i="22"/>
  <c r="E103" i="22"/>
  <c r="D103" i="22"/>
  <c r="K103" i="22"/>
  <c r="C103" i="22"/>
  <c r="B103" i="22"/>
  <c r="I102" i="22"/>
  <c r="H102" i="22"/>
  <c r="G102" i="22"/>
  <c r="F102" i="22"/>
  <c r="K102" i="22"/>
  <c r="E102" i="22"/>
  <c r="D102" i="22"/>
  <c r="C102" i="22"/>
  <c r="B102" i="22"/>
  <c r="H101" i="22"/>
  <c r="G101" i="22"/>
  <c r="F101" i="22"/>
  <c r="E101" i="22"/>
  <c r="D101" i="22"/>
  <c r="C101" i="22"/>
  <c r="B101" i="22"/>
  <c r="H100" i="22"/>
  <c r="G100" i="22"/>
  <c r="I100" i="22"/>
  <c r="E100" i="22"/>
  <c r="D100" i="22"/>
  <c r="C100" i="22"/>
  <c r="B100" i="22"/>
  <c r="I99" i="22"/>
  <c r="H99" i="22"/>
  <c r="G99" i="22"/>
  <c r="E99" i="22"/>
  <c r="D99" i="22"/>
  <c r="C99" i="22"/>
  <c r="B99" i="22"/>
  <c r="I98" i="22"/>
  <c r="H98" i="22"/>
  <c r="G98" i="22"/>
  <c r="F98" i="22"/>
  <c r="K98" i="22"/>
  <c r="E98" i="22"/>
  <c r="D98" i="22"/>
  <c r="C98" i="22"/>
  <c r="B98" i="22"/>
  <c r="K97" i="22"/>
  <c r="H97" i="22"/>
  <c r="G97" i="22"/>
  <c r="I97" i="22"/>
  <c r="F97" i="22"/>
  <c r="E97" i="22"/>
  <c r="D97" i="22"/>
  <c r="C97" i="22"/>
  <c r="B97" i="22"/>
  <c r="H96" i="22"/>
  <c r="G96" i="22"/>
  <c r="I96" i="22"/>
  <c r="E96" i="22"/>
  <c r="D96" i="22"/>
  <c r="C96" i="22"/>
  <c r="B96" i="22"/>
  <c r="I95" i="22"/>
  <c r="H95" i="22"/>
  <c r="G95" i="22"/>
  <c r="E95" i="22"/>
  <c r="D95" i="22"/>
  <c r="C95" i="22"/>
  <c r="B95" i="22"/>
  <c r="I94" i="22"/>
  <c r="H94" i="22"/>
  <c r="G94" i="22"/>
  <c r="F94" i="22"/>
  <c r="K94" i="22"/>
  <c r="E94" i="22"/>
  <c r="D94" i="22"/>
  <c r="C94" i="22"/>
  <c r="B94" i="22"/>
  <c r="H93" i="22"/>
  <c r="G93" i="22"/>
  <c r="F93" i="22"/>
  <c r="E93" i="22"/>
  <c r="D93" i="22"/>
  <c r="C93" i="22"/>
  <c r="B93" i="22"/>
  <c r="H92" i="22"/>
  <c r="G92" i="22"/>
  <c r="I92" i="22"/>
  <c r="E92" i="22"/>
  <c r="D92" i="22"/>
  <c r="K92" i="22"/>
  <c r="C92" i="22"/>
  <c r="B92" i="22"/>
  <c r="I91" i="22"/>
  <c r="H91" i="22"/>
  <c r="G91" i="22"/>
  <c r="E91" i="22"/>
  <c r="D91" i="22"/>
  <c r="C91" i="22"/>
  <c r="B91" i="22"/>
  <c r="I90" i="22"/>
  <c r="H90" i="22"/>
  <c r="G90" i="22"/>
  <c r="F90" i="22"/>
  <c r="K90" i="22"/>
  <c r="E90" i="22"/>
  <c r="D90" i="22"/>
  <c r="C90" i="22"/>
  <c r="B90" i="22"/>
  <c r="K89" i="22"/>
  <c r="H89" i="22"/>
  <c r="G89" i="22"/>
  <c r="I89" i="22"/>
  <c r="F89" i="22"/>
  <c r="E89" i="22"/>
  <c r="D89" i="22"/>
  <c r="C89" i="22"/>
  <c r="B89" i="22"/>
  <c r="H88" i="22"/>
  <c r="G88" i="22"/>
  <c r="I88" i="22"/>
  <c r="E88" i="22"/>
  <c r="D88" i="22"/>
  <c r="C88" i="22"/>
  <c r="B88" i="22"/>
  <c r="I87" i="22"/>
  <c r="H87" i="22"/>
  <c r="G87" i="22"/>
  <c r="E87" i="22"/>
  <c r="D87" i="22"/>
  <c r="C87" i="22"/>
  <c r="B87" i="22"/>
  <c r="I86" i="22"/>
  <c r="H86" i="22"/>
  <c r="G86" i="22"/>
  <c r="F86" i="22"/>
  <c r="K86" i="22"/>
  <c r="E86" i="22"/>
  <c r="D86" i="22"/>
  <c r="C86" i="22"/>
  <c r="B86" i="22"/>
  <c r="H85" i="22"/>
  <c r="G85" i="22"/>
  <c r="F85" i="22"/>
  <c r="E85" i="22"/>
  <c r="D85" i="22"/>
  <c r="C85" i="22"/>
  <c r="B85" i="22"/>
  <c r="H84" i="22"/>
  <c r="G84" i="22"/>
  <c r="I84" i="22"/>
  <c r="E84" i="22"/>
  <c r="D84" i="22"/>
  <c r="C84" i="22"/>
  <c r="B84" i="22"/>
  <c r="I83" i="22"/>
  <c r="H83" i="22"/>
  <c r="G83" i="22"/>
  <c r="E83" i="22"/>
  <c r="D83" i="22"/>
  <c r="C83" i="22"/>
  <c r="B83" i="22"/>
  <c r="K82" i="22"/>
  <c r="I82" i="22"/>
  <c r="H82" i="22"/>
  <c r="G82" i="22"/>
  <c r="F82" i="22"/>
  <c r="E82" i="22"/>
  <c r="D82" i="22"/>
  <c r="C82" i="22"/>
  <c r="B82" i="22"/>
  <c r="H81" i="22"/>
  <c r="G81" i="22"/>
  <c r="F81" i="22"/>
  <c r="E81" i="22"/>
  <c r="D81" i="22"/>
  <c r="C81" i="22"/>
  <c r="B81" i="22"/>
  <c r="H80" i="22"/>
  <c r="G80" i="22"/>
  <c r="I80" i="22"/>
  <c r="E80" i="22"/>
  <c r="D80" i="22"/>
  <c r="C80" i="22"/>
  <c r="B80" i="22"/>
  <c r="I79" i="22"/>
  <c r="H79" i="22"/>
  <c r="G79" i="22"/>
  <c r="E79" i="22"/>
  <c r="D79" i="22"/>
  <c r="C79" i="22"/>
  <c r="B79" i="22"/>
  <c r="I78" i="22"/>
  <c r="H78" i="22"/>
  <c r="G78" i="22"/>
  <c r="F78" i="22"/>
  <c r="K78" i="22"/>
  <c r="E78" i="22"/>
  <c r="D78" i="22"/>
  <c r="C78" i="22"/>
  <c r="B78" i="22"/>
  <c r="K77" i="22"/>
  <c r="H77" i="22"/>
  <c r="G77" i="22"/>
  <c r="I77" i="22"/>
  <c r="F77" i="22"/>
  <c r="E77" i="22"/>
  <c r="D77" i="22"/>
  <c r="C77" i="22"/>
  <c r="B77" i="22"/>
  <c r="H76" i="22"/>
  <c r="G76" i="22"/>
  <c r="I76" i="22"/>
  <c r="E76" i="22"/>
  <c r="D76" i="22"/>
  <c r="C76" i="22"/>
  <c r="B76" i="22"/>
  <c r="I75" i="22"/>
  <c r="H75" i="22"/>
  <c r="G75" i="22"/>
  <c r="E75" i="22"/>
  <c r="D75" i="22"/>
  <c r="C75" i="22"/>
  <c r="B75" i="22"/>
  <c r="I74" i="22"/>
  <c r="H74" i="22"/>
  <c r="G74" i="22"/>
  <c r="F74" i="22"/>
  <c r="K74" i="22"/>
  <c r="E74" i="22"/>
  <c r="D74" i="22"/>
  <c r="C74" i="22"/>
  <c r="B74" i="22"/>
  <c r="H73" i="22"/>
  <c r="G73" i="22"/>
  <c r="F73" i="22"/>
  <c r="E73" i="22"/>
  <c r="D73" i="22"/>
  <c r="C73" i="22"/>
  <c r="B73" i="22"/>
  <c r="H72" i="22"/>
  <c r="G72" i="22"/>
  <c r="I72" i="22"/>
  <c r="E72" i="22"/>
  <c r="D72" i="22"/>
  <c r="C72" i="22"/>
  <c r="B72" i="22"/>
  <c r="I71" i="22"/>
  <c r="H71" i="22"/>
  <c r="G71" i="22"/>
  <c r="E71" i="22"/>
  <c r="D71" i="22"/>
  <c r="C71" i="22"/>
  <c r="B71" i="22"/>
  <c r="I70" i="22"/>
  <c r="H70" i="22"/>
  <c r="G70" i="22"/>
  <c r="F70" i="22"/>
  <c r="K70" i="22"/>
  <c r="E70" i="22"/>
  <c r="D70" i="22"/>
  <c r="C70" i="22"/>
  <c r="B70" i="22"/>
  <c r="H69" i="22"/>
  <c r="G69" i="22"/>
  <c r="K69" i="22"/>
  <c r="F69" i="22"/>
  <c r="E69" i="22"/>
  <c r="D69" i="22"/>
  <c r="C69" i="22"/>
  <c r="B69" i="22"/>
  <c r="H68" i="22"/>
  <c r="G68" i="22"/>
  <c r="I68" i="22"/>
  <c r="E68" i="22"/>
  <c r="D68" i="22"/>
  <c r="C68" i="22"/>
  <c r="B68" i="22"/>
  <c r="I67" i="22"/>
  <c r="H67" i="22"/>
  <c r="G67" i="22"/>
  <c r="E67" i="22"/>
  <c r="D67" i="22"/>
  <c r="C67" i="22"/>
  <c r="B67" i="22"/>
  <c r="I66" i="22"/>
  <c r="H66" i="22"/>
  <c r="G66" i="22"/>
  <c r="F66" i="22"/>
  <c r="K66" i="22"/>
  <c r="E66" i="22"/>
  <c r="D66" i="22"/>
  <c r="C66" i="22"/>
  <c r="B66" i="22"/>
  <c r="H65" i="22"/>
  <c r="G65" i="22"/>
  <c r="F65" i="22"/>
  <c r="E65" i="22"/>
  <c r="D65" i="22"/>
  <c r="C65" i="22"/>
  <c r="B65" i="22"/>
  <c r="H64" i="22"/>
  <c r="G64" i="22"/>
  <c r="I64" i="22"/>
  <c r="E64" i="22"/>
  <c r="D64" i="22"/>
  <c r="C64" i="22"/>
  <c r="B64" i="22"/>
  <c r="I63" i="22"/>
  <c r="H63" i="22"/>
  <c r="G63" i="22"/>
  <c r="E63" i="22"/>
  <c r="D63" i="22"/>
  <c r="C63" i="22"/>
  <c r="B63" i="22"/>
  <c r="I62" i="22"/>
  <c r="H62" i="22"/>
  <c r="G62" i="22"/>
  <c r="F62" i="22"/>
  <c r="K62" i="22"/>
  <c r="E62" i="22"/>
  <c r="D62" i="22"/>
  <c r="C62" i="22"/>
  <c r="B62" i="22"/>
  <c r="H61" i="22"/>
  <c r="G61" i="22"/>
  <c r="F61" i="22"/>
  <c r="E61" i="22"/>
  <c r="D61" i="22"/>
  <c r="C61" i="22"/>
  <c r="B61" i="22"/>
  <c r="H60" i="22"/>
  <c r="G60" i="22"/>
  <c r="I60" i="22"/>
  <c r="E60" i="22"/>
  <c r="D60" i="22"/>
  <c r="K60" i="22"/>
  <c r="C60" i="22"/>
  <c r="B60" i="22"/>
  <c r="I59" i="22"/>
  <c r="H59" i="22"/>
  <c r="G59" i="22"/>
  <c r="E59" i="22"/>
  <c r="D59" i="22"/>
  <c r="C59" i="22"/>
  <c r="B59" i="22"/>
  <c r="I58" i="22"/>
  <c r="H58" i="22"/>
  <c r="G58" i="22"/>
  <c r="F58" i="22"/>
  <c r="K58" i="22"/>
  <c r="E58" i="22"/>
  <c r="D58" i="22"/>
  <c r="C58" i="22"/>
  <c r="B58" i="22"/>
  <c r="H57" i="22"/>
  <c r="G57" i="22"/>
  <c r="F57" i="22"/>
  <c r="E57" i="22"/>
  <c r="D57" i="22"/>
  <c r="C57" i="22"/>
  <c r="B57" i="22"/>
  <c r="H56" i="22"/>
  <c r="G56" i="22"/>
  <c r="I56" i="22"/>
  <c r="E56" i="22"/>
  <c r="D56" i="22"/>
  <c r="C56" i="22"/>
  <c r="B56" i="22"/>
  <c r="I55" i="22"/>
  <c r="H55" i="22"/>
  <c r="G55" i="22"/>
  <c r="E55" i="22"/>
  <c r="D55" i="22"/>
  <c r="C55" i="22"/>
  <c r="B55" i="22"/>
  <c r="I54" i="22"/>
  <c r="H54" i="22"/>
  <c r="G54" i="22"/>
  <c r="F54" i="22"/>
  <c r="K54" i="22"/>
  <c r="E54" i="22"/>
  <c r="D54" i="22"/>
  <c r="C54" i="22"/>
  <c r="B54" i="22"/>
  <c r="H53" i="22"/>
  <c r="G53" i="22"/>
  <c r="F53" i="22"/>
  <c r="E53" i="22"/>
  <c r="D53" i="22"/>
  <c r="C53" i="22"/>
  <c r="B53" i="22"/>
  <c r="H52" i="22"/>
  <c r="G52" i="22"/>
  <c r="I52" i="22"/>
  <c r="E52" i="22"/>
  <c r="D52" i="22"/>
  <c r="C52" i="22"/>
  <c r="B52" i="22"/>
  <c r="I51" i="22"/>
  <c r="H51" i="22"/>
  <c r="G51" i="22"/>
  <c r="E51" i="22"/>
  <c r="D51" i="22"/>
  <c r="K51" i="22"/>
  <c r="C51" i="22"/>
  <c r="B51" i="22"/>
  <c r="I50" i="22"/>
  <c r="H50" i="22"/>
  <c r="G50" i="22"/>
  <c r="F50" i="22"/>
  <c r="K50" i="22"/>
  <c r="E50" i="22"/>
  <c r="D50" i="22"/>
  <c r="C50" i="22"/>
  <c r="B50" i="22"/>
  <c r="H49" i="22"/>
  <c r="G49" i="22"/>
  <c r="F49" i="22"/>
  <c r="E49" i="22"/>
  <c r="D49" i="22"/>
  <c r="C49" i="22"/>
  <c r="B49" i="22"/>
  <c r="H48" i="22"/>
  <c r="G48" i="22"/>
  <c r="I48" i="22"/>
  <c r="E48" i="22"/>
  <c r="D48" i="22"/>
  <c r="K48" i="22"/>
  <c r="C48" i="22"/>
  <c r="B48" i="22"/>
  <c r="I47" i="22"/>
  <c r="H47" i="22"/>
  <c r="G47" i="22"/>
  <c r="E47" i="22"/>
  <c r="D47" i="22"/>
  <c r="C47" i="22"/>
  <c r="B47" i="22"/>
  <c r="I46" i="22"/>
  <c r="H46" i="22"/>
  <c r="G46" i="22"/>
  <c r="F46" i="22"/>
  <c r="K46" i="22"/>
  <c r="E46" i="22"/>
  <c r="D46" i="22"/>
  <c r="C46" i="22"/>
  <c r="B46" i="22"/>
  <c r="H45" i="22"/>
  <c r="G45" i="22"/>
  <c r="F45" i="22"/>
  <c r="E45" i="22"/>
  <c r="D45" i="22"/>
  <c r="C45" i="22"/>
  <c r="B45" i="22"/>
  <c r="H44" i="22"/>
  <c r="G44" i="22"/>
  <c r="I44" i="22"/>
  <c r="E44" i="22"/>
  <c r="D44" i="22"/>
  <c r="C44" i="22"/>
  <c r="B44" i="22"/>
  <c r="I43" i="22"/>
  <c r="H43" i="22"/>
  <c r="G43" i="22"/>
  <c r="E43" i="22"/>
  <c r="D43" i="22"/>
  <c r="K43" i="22"/>
  <c r="C43" i="22"/>
  <c r="B43" i="22"/>
  <c r="I42" i="22"/>
  <c r="H42" i="22"/>
  <c r="G42" i="22"/>
  <c r="F42" i="22"/>
  <c r="K42" i="22"/>
  <c r="E42" i="22"/>
  <c r="D42" i="22"/>
  <c r="C42" i="22"/>
  <c r="B42" i="22"/>
  <c r="H41" i="22"/>
  <c r="G41" i="22"/>
  <c r="F41" i="22"/>
  <c r="E41" i="22"/>
  <c r="D41" i="22"/>
  <c r="C41" i="22"/>
  <c r="B41" i="22"/>
  <c r="H40" i="22"/>
  <c r="G40" i="22"/>
  <c r="I40" i="22"/>
  <c r="E40" i="22"/>
  <c r="D40" i="22"/>
  <c r="C40" i="22"/>
  <c r="B40" i="22"/>
  <c r="I39" i="22"/>
  <c r="H39" i="22"/>
  <c r="G39" i="22"/>
  <c r="E39" i="22"/>
  <c r="D39" i="22"/>
  <c r="C39" i="22"/>
  <c r="B39" i="22"/>
  <c r="I38" i="22"/>
  <c r="H38" i="22"/>
  <c r="G38" i="22"/>
  <c r="F38" i="22"/>
  <c r="K38" i="22"/>
  <c r="E38" i="22"/>
  <c r="D38" i="22"/>
  <c r="C38" i="22"/>
  <c r="B38" i="22"/>
  <c r="K37" i="22"/>
  <c r="H37" i="22"/>
  <c r="G37" i="22"/>
  <c r="I37" i="22"/>
  <c r="F37" i="22"/>
  <c r="E37" i="22"/>
  <c r="D37" i="22"/>
  <c r="C37" i="22"/>
  <c r="B37" i="22"/>
  <c r="H36" i="22"/>
  <c r="G36" i="22"/>
  <c r="I36" i="22"/>
  <c r="E36" i="22"/>
  <c r="D36" i="22"/>
  <c r="C36" i="22"/>
  <c r="B36" i="22"/>
  <c r="I35" i="22"/>
  <c r="H35" i="22"/>
  <c r="G35" i="22"/>
  <c r="E35" i="22"/>
  <c r="D35" i="22"/>
  <c r="K35" i="22"/>
  <c r="C35" i="22"/>
  <c r="B35" i="22"/>
  <c r="I34" i="22"/>
  <c r="H34" i="22"/>
  <c r="G34" i="22"/>
  <c r="F34" i="22"/>
  <c r="K34" i="22"/>
  <c r="E34" i="22"/>
  <c r="D34" i="22"/>
  <c r="C34" i="22"/>
  <c r="B34" i="22"/>
  <c r="H33" i="22"/>
  <c r="G33" i="22"/>
  <c r="F33" i="22"/>
  <c r="E33" i="22"/>
  <c r="D33" i="22"/>
  <c r="C33" i="22"/>
  <c r="B33" i="22"/>
  <c r="H32" i="22"/>
  <c r="G32" i="22"/>
  <c r="I32" i="22"/>
  <c r="E32" i="22"/>
  <c r="D32" i="22"/>
  <c r="C32" i="22"/>
  <c r="B32" i="22"/>
  <c r="I31" i="22"/>
  <c r="H31" i="22"/>
  <c r="G31" i="22"/>
  <c r="E31" i="22"/>
  <c r="D31" i="22"/>
  <c r="C31" i="22"/>
  <c r="B31" i="22"/>
  <c r="K30" i="22"/>
  <c r="I30" i="22"/>
  <c r="H30" i="22"/>
  <c r="G30" i="22"/>
  <c r="F30" i="22"/>
  <c r="E30" i="22"/>
  <c r="D30" i="22"/>
  <c r="C30" i="22"/>
  <c r="B30" i="22"/>
  <c r="H29" i="22"/>
  <c r="G29" i="22"/>
  <c r="F29" i="22"/>
  <c r="E29" i="22"/>
  <c r="D29" i="22"/>
  <c r="C29" i="22"/>
  <c r="B29" i="22"/>
  <c r="H28" i="22"/>
  <c r="G28" i="22"/>
  <c r="I28" i="22"/>
  <c r="E28" i="22"/>
  <c r="D28" i="22"/>
  <c r="C28" i="22"/>
  <c r="B28" i="22"/>
  <c r="I27" i="22"/>
  <c r="H27" i="22"/>
  <c r="G27" i="22"/>
  <c r="E27" i="22"/>
  <c r="D27" i="22"/>
  <c r="C27" i="22"/>
  <c r="B27" i="22"/>
  <c r="K26" i="22"/>
  <c r="I26" i="22"/>
  <c r="H26" i="22"/>
  <c r="G26" i="22"/>
  <c r="F26" i="22"/>
  <c r="E26" i="22"/>
  <c r="D26" i="22"/>
  <c r="C26" i="22"/>
  <c r="B26" i="22"/>
  <c r="H25" i="22"/>
  <c r="G25" i="22"/>
  <c r="F25" i="22"/>
  <c r="E25" i="22"/>
  <c r="D25" i="22"/>
  <c r="C25" i="22"/>
  <c r="B25" i="22"/>
  <c r="H24" i="22"/>
  <c r="G24" i="22"/>
  <c r="I24" i="22"/>
  <c r="E24" i="22"/>
  <c r="D24" i="22"/>
  <c r="C24" i="22"/>
  <c r="B24" i="22"/>
  <c r="I23" i="22"/>
  <c r="H23" i="22"/>
  <c r="G23" i="22"/>
  <c r="E23" i="22"/>
  <c r="D23" i="22"/>
  <c r="C23" i="22"/>
  <c r="B23" i="22"/>
  <c r="I22" i="22"/>
  <c r="H22" i="22"/>
  <c r="G22" i="22"/>
  <c r="F22" i="22"/>
  <c r="K22" i="22"/>
  <c r="E22" i="22"/>
  <c r="D22" i="22"/>
  <c r="C22" i="22"/>
  <c r="B22" i="22"/>
  <c r="H21" i="22"/>
  <c r="G21" i="22"/>
  <c r="F21" i="22"/>
  <c r="E21" i="22"/>
  <c r="D21" i="22"/>
  <c r="C21" i="22"/>
  <c r="B21" i="22"/>
  <c r="H20" i="22"/>
  <c r="G20" i="22"/>
  <c r="I20" i="22"/>
  <c r="E20" i="22"/>
  <c r="D20" i="22"/>
  <c r="C20" i="22"/>
  <c r="B20" i="22"/>
  <c r="I19" i="22"/>
  <c r="H19" i="22"/>
  <c r="G19" i="22"/>
  <c r="E19" i="22"/>
  <c r="D19" i="22"/>
  <c r="C19" i="22"/>
  <c r="B19" i="22"/>
  <c r="I18" i="22"/>
  <c r="H18" i="22"/>
  <c r="G18" i="22"/>
  <c r="F18" i="22"/>
  <c r="K18" i="22"/>
  <c r="E18" i="22"/>
  <c r="D18" i="22"/>
  <c r="C18" i="22"/>
  <c r="B18" i="22"/>
  <c r="H17" i="22"/>
  <c r="G17" i="22"/>
  <c r="F17" i="22"/>
  <c r="E17" i="22"/>
  <c r="D17" i="22"/>
  <c r="C17" i="22"/>
  <c r="B17" i="22"/>
  <c r="H16" i="22"/>
  <c r="G16" i="22"/>
  <c r="I16" i="22"/>
  <c r="E16" i="22"/>
  <c r="D16" i="22"/>
  <c r="C16" i="22"/>
  <c r="B16" i="22"/>
  <c r="I15" i="22"/>
  <c r="H15" i="22"/>
  <c r="G15" i="22"/>
  <c r="E15" i="22"/>
  <c r="D15" i="22"/>
  <c r="K15" i="22"/>
  <c r="C15" i="22"/>
  <c r="B15" i="22"/>
  <c r="I14" i="22"/>
  <c r="H14" i="22"/>
  <c r="G14" i="22"/>
  <c r="F14" i="22"/>
  <c r="K14" i="22"/>
  <c r="E14" i="22"/>
  <c r="D14" i="22"/>
  <c r="C14" i="22"/>
  <c r="B14" i="22"/>
  <c r="H13" i="22"/>
  <c r="G13" i="22"/>
  <c r="F13" i="22"/>
  <c r="E13" i="22"/>
  <c r="D13" i="22"/>
  <c r="C13" i="22"/>
  <c r="B13" i="22"/>
  <c r="H12" i="22"/>
  <c r="G12" i="22"/>
  <c r="I12" i="22"/>
  <c r="E12" i="22"/>
  <c r="D12" i="22"/>
  <c r="C12" i="22"/>
  <c r="B12" i="22"/>
  <c r="I11" i="22"/>
  <c r="H11" i="22"/>
  <c r="G11" i="22"/>
  <c r="E11" i="22"/>
  <c r="D11" i="22"/>
  <c r="C11" i="22"/>
  <c r="B11" i="22"/>
  <c r="H10" i="3"/>
  <c r="G10" i="3"/>
  <c r="E7" i="3"/>
  <c r="F7" i="3"/>
  <c r="H7" i="3"/>
  <c r="I7" i="3"/>
  <c r="H10" i="5"/>
  <c r="G10" i="5"/>
  <c r="E7" i="5"/>
  <c r="F7" i="5"/>
  <c r="H7" i="5"/>
  <c r="I7" i="5"/>
  <c r="H10" i="6"/>
  <c r="G10" i="6"/>
  <c r="E7" i="6"/>
  <c r="F7" i="6"/>
  <c r="H7" i="6"/>
  <c r="I7" i="6"/>
  <c r="H10" i="8"/>
  <c r="I10" i="8"/>
  <c r="K10" i="8"/>
  <c r="G10" i="8"/>
  <c r="E7" i="8"/>
  <c r="H10" i="10"/>
  <c r="I10" i="10"/>
  <c r="K10" i="10"/>
  <c r="G10" i="10"/>
  <c r="E7" i="10"/>
  <c r="H10" i="12"/>
  <c r="G10" i="12"/>
  <c r="I10" i="12"/>
  <c r="E7" i="12"/>
  <c r="F7" i="12"/>
  <c r="H7" i="12"/>
  <c r="I7" i="12"/>
  <c r="H10" i="14"/>
  <c r="I10" i="14"/>
  <c r="K10" i="14"/>
  <c r="G10" i="14"/>
  <c r="E7" i="14"/>
  <c r="H10" i="16"/>
  <c r="G10" i="16"/>
  <c r="I10" i="16"/>
  <c r="E7" i="16"/>
  <c r="F7" i="16"/>
  <c r="H7" i="16"/>
  <c r="I7" i="16"/>
  <c r="H10" i="18"/>
  <c r="I10" i="18"/>
  <c r="G10" i="18"/>
  <c r="E7" i="18"/>
  <c r="F7" i="18"/>
  <c r="H7" i="18"/>
  <c r="I7" i="18"/>
  <c r="H10" i="20"/>
  <c r="I10" i="20"/>
  <c r="K10" i="20"/>
  <c r="G10" i="20"/>
  <c r="E7" i="20"/>
  <c r="F7" i="20"/>
  <c r="H7" i="20"/>
  <c r="I7" i="20"/>
  <c r="H10" i="22"/>
  <c r="I10" i="22"/>
  <c r="G10" i="22"/>
  <c r="E7" i="22"/>
  <c r="F7" i="22"/>
  <c r="H7" i="22"/>
  <c r="I7" i="22"/>
  <c r="D10" i="3"/>
  <c r="E10" i="3"/>
  <c r="I10" i="3"/>
  <c r="C10" i="3"/>
  <c r="B10" i="3"/>
  <c r="D10" i="5"/>
  <c r="F10" i="5"/>
  <c r="E10" i="5"/>
  <c r="C10" i="5"/>
  <c r="B10" i="5"/>
  <c r="D10" i="6"/>
  <c r="E10" i="6"/>
  <c r="C10" i="6"/>
  <c r="B10" i="6"/>
  <c r="D10" i="8"/>
  <c r="F10" i="8"/>
  <c r="E10" i="8"/>
  <c r="C10" i="8"/>
  <c r="B10" i="8"/>
  <c r="D10" i="10"/>
  <c r="E10" i="10"/>
  <c r="F10" i="10"/>
  <c r="C10" i="10"/>
  <c r="B10" i="10"/>
  <c r="D10" i="12"/>
  <c r="E10" i="12"/>
  <c r="F10" i="12"/>
  <c r="C10" i="12"/>
  <c r="B10" i="12"/>
  <c r="D10" i="14"/>
  <c r="F10" i="14"/>
  <c r="E10" i="14"/>
  <c r="C10" i="14"/>
  <c r="B10" i="14"/>
  <c r="D10" i="16"/>
  <c r="E10" i="16"/>
  <c r="F10" i="16"/>
  <c r="C10" i="16"/>
  <c r="B10" i="16"/>
  <c r="D10" i="18"/>
  <c r="E10" i="18"/>
  <c r="F10" i="18"/>
  <c r="C10" i="18"/>
  <c r="B10" i="18"/>
  <c r="D10" i="20"/>
  <c r="F10" i="20"/>
  <c r="E10" i="20"/>
  <c r="C10" i="20"/>
  <c r="B10" i="20"/>
  <c r="D10" i="22"/>
  <c r="E10" i="22"/>
  <c r="F10" i="22"/>
  <c r="C10" i="22"/>
  <c r="B10" i="22"/>
  <c r="F7" i="14"/>
  <c r="H7" i="14"/>
  <c r="I7" i="14"/>
  <c r="F7" i="10"/>
  <c r="H7" i="10"/>
  <c r="I7" i="10"/>
  <c r="F7" i="8"/>
  <c r="H7" i="8"/>
  <c r="I7" i="8"/>
  <c r="I10" i="6"/>
  <c r="K10" i="6"/>
  <c r="K10" i="16"/>
  <c r="F10" i="6"/>
  <c r="I10" i="5"/>
  <c r="K10" i="5"/>
  <c r="K10" i="22"/>
  <c r="K10" i="12"/>
  <c r="K47" i="18"/>
  <c r="K72" i="18"/>
  <c r="K95" i="18"/>
  <c r="K79" i="18"/>
  <c r="K12" i="18"/>
  <c r="K20" i="18"/>
  <c r="K31" i="18"/>
  <c r="K40" i="18"/>
  <c r="F12" i="18"/>
  <c r="I13" i="18"/>
  <c r="K13" i="18"/>
  <c r="F16" i="18"/>
  <c r="K16" i="18"/>
  <c r="I17" i="18"/>
  <c r="K17" i="18"/>
  <c r="F20" i="18"/>
  <c r="I21" i="18"/>
  <c r="K21" i="18"/>
  <c r="F24" i="18"/>
  <c r="K24" i="18"/>
  <c r="I25" i="18"/>
  <c r="K25" i="18"/>
  <c r="F28" i="18"/>
  <c r="K28" i="18"/>
  <c r="F32" i="18"/>
  <c r="K32" i="18"/>
  <c r="I33" i="18"/>
  <c r="K33" i="18"/>
  <c r="F36" i="18"/>
  <c r="K36" i="18"/>
  <c r="F40" i="18"/>
  <c r="I41" i="18"/>
  <c r="K41" i="18"/>
  <c r="F44" i="18"/>
  <c r="K44" i="18"/>
  <c r="I45" i="18"/>
  <c r="K45" i="18"/>
  <c r="F48" i="18"/>
  <c r="I49" i="18"/>
  <c r="K49" i="18"/>
  <c r="F52" i="18"/>
  <c r="K52" i="18"/>
  <c r="I53" i="18"/>
  <c r="K53" i="18"/>
  <c r="F56" i="18"/>
  <c r="K56" i="18"/>
  <c r="I57" i="18"/>
  <c r="K57" i="18"/>
  <c r="F60" i="18"/>
  <c r="I61" i="18"/>
  <c r="K61" i="18"/>
  <c r="F64" i="18"/>
  <c r="K64" i="18"/>
  <c r="I65" i="18"/>
  <c r="K65" i="18"/>
  <c r="F68" i="18"/>
  <c r="K68" i="18"/>
  <c r="I69" i="18"/>
  <c r="F72" i="18"/>
  <c r="I73" i="18"/>
  <c r="K73" i="18"/>
  <c r="F76" i="18"/>
  <c r="K76" i="18"/>
  <c r="F80" i="18"/>
  <c r="K80" i="18"/>
  <c r="I81" i="18"/>
  <c r="K81" i="18"/>
  <c r="F84" i="18"/>
  <c r="K84" i="18"/>
  <c r="I85" i="18"/>
  <c r="K85" i="18"/>
  <c r="F88" i="18"/>
  <c r="F92" i="18"/>
  <c r="I93" i="18"/>
  <c r="K93" i="18"/>
  <c r="F96" i="18"/>
  <c r="K96" i="18"/>
  <c r="F100" i="18"/>
  <c r="K100" i="18"/>
  <c r="I101" i="18"/>
  <c r="K101" i="18"/>
  <c r="F104" i="18"/>
  <c r="K104" i="18"/>
  <c r="F105" i="18"/>
  <c r="K105" i="18"/>
  <c r="F11" i="18"/>
  <c r="K11" i="18"/>
  <c r="F15" i="18"/>
  <c r="F19" i="18"/>
  <c r="K19" i="18"/>
  <c r="F23" i="18"/>
  <c r="K23" i="18"/>
  <c r="F27" i="18"/>
  <c r="K27" i="18"/>
  <c r="F31" i="18"/>
  <c r="F35" i="18"/>
  <c r="F39" i="18"/>
  <c r="F43" i="18"/>
  <c r="F47" i="18"/>
  <c r="F51" i="18"/>
  <c r="F55" i="18"/>
  <c r="K55" i="18"/>
  <c r="F59" i="18"/>
  <c r="K59" i="18"/>
  <c r="F63" i="18"/>
  <c r="K63" i="18"/>
  <c r="F67" i="18"/>
  <c r="K67" i="18"/>
  <c r="F71" i="18"/>
  <c r="K71" i="18"/>
  <c r="F75" i="18"/>
  <c r="K75" i="18"/>
  <c r="F79" i="18"/>
  <c r="F83" i="18"/>
  <c r="K83" i="18"/>
  <c r="F87" i="18"/>
  <c r="F91" i="18"/>
  <c r="K91" i="18"/>
  <c r="F95" i="18"/>
  <c r="F99" i="18"/>
  <c r="K99" i="18"/>
  <c r="F103" i="18"/>
  <c r="F107" i="18"/>
  <c r="K13" i="20"/>
  <c r="K47" i="20"/>
  <c r="K57" i="20"/>
  <c r="K72" i="20"/>
  <c r="K95" i="20"/>
  <c r="K67" i="20"/>
  <c r="K99" i="20"/>
  <c r="K79" i="20"/>
  <c r="K12" i="20"/>
  <c r="K20" i="20"/>
  <c r="K31" i="20"/>
  <c r="K40" i="20"/>
  <c r="F12" i="20"/>
  <c r="I13" i="20"/>
  <c r="F16" i="20"/>
  <c r="K16" i="20"/>
  <c r="I17" i="20"/>
  <c r="K17" i="20"/>
  <c r="F20" i="20"/>
  <c r="I21" i="20"/>
  <c r="K21" i="20"/>
  <c r="F24" i="20"/>
  <c r="K24" i="20"/>
  <c r="I25" i="20"/>
  <c r="K25" i="20"/>
  <c r="F28" i="20"/>
  <c r="K28" i="20"/>
  <c r="F32" i="20"/>
  <c r="K32" i="20"/>
  <c r="I33" i="20"/>
  <c r="K33" i="20"/>
  <c r="F36" i="20"/>
  <c r="K36" i="20"/>
  <c r="F40" i="20"/>
  <c r="I41" i="20"/>
  <c r="K41" i="20"/>
  <c r="F44" i="20"/>
  <c r="K44" i="20"/>
  <c r="I45" i="20"/>
  <c r="K45" i="20"/>
  <c r="F48" i="20"/>
  <c r="I49" i="20"/>
  <c r="K49" i="20"/>
  <c r="F52" i="20"/>
  <c r="K52" i="20"/>
  <c r="I53" i="20"/>
  <c r="K53" i="20"/>
  <c r="F56" i="20"/>
  <c r="K56" i="20"/>
  <c r="I57" i="20"/>
  <c r="F60" i="20"/>
  <c r="I61" i="20"/>
  <c r="K61" i="20"/>
  <c r="F64" i="20"/>
  <c r="K64" i="20"/>
  <c r="I65" i="20"/>
  <c r="K65" i="20"/>
  <c r="F68" i="20"/>
  <c r="K68" i="20"/>
  <c r="I69" i="20"/>
  <c r="F72" i="20"/>
  <c r="I73" i="20"/>
  <c r="K73" i="20"/>
  <c r="F76" i="20"/>
  <c r="K76" i="20"/>
  <c r="F80" i="20"/>
  <c r="K80" i="20"/>
  <c r="I81" i="20"/>
  <c r="K81" i="20"/>
  <c r="F84" i="20"/>
  <c r="K84" i="20"/>
  <c r="I85" i="20"/>
  <c r="K85" i="20"/>
  <c r="F88" i="20"/>
  <c r="F92" i="20"/>
  <c r="I93" i="20"/>
  <c r="K93" i="20"/>
  <c r="F96" i="20"/>
  <c r="K96" i="20"/>
  <c r="F100" i="20"/>
  <c r="K100" i="20"/>
  <c r="I101" i="20"/>
  <c r="K101" i="20"/>
  <c r="F104" i="20"/>
  <c r="K104" i="20"/>
  <c r="F105" i="20"/>
  <c r="K105" i="20"/>
  <c r="F11" i="20"/>
  <c r="K11" i="20"/>
  <c r="F15" i="20"/>
  <c r="F19" i="20"/>
  <c r="K19" i="20"/>
  <c r="F23" i="20"/>
  <c r="K23" i="20"/>
  <c r="F27" i="20"/>
  <c r="K27" i="20"/>
  <c r="F31" i="20"/>
  <c r="F35" i="20"/>
  <c r="F39" i="20"/>
  <c r="F43" i="20"/>
  <c r="F47" i="20"/>
  <c r="F51" i="20"/>
  <c r="F55" i="20"/>
  <c r="K55" i="20"/>
  <c r="F59" i="20"/>
  <c r="K59" i="20"/>
  <c r="F63" i="20"/>
  <c r="K63" i="20"/>
  <c r="F67" i="20"/>
  <c r="F71" i="20"/>
  <c r="K71" i="20"/>
  <c r="F75" i="20"/>
  <c r="K75" i="20"/>
  <c r="F79" i="20"/>
  <c r="F83" i="20"/>
  <c r="K83" i="20"/>
  <c r="F87" i="20"/>
  <c r="F91" i="20"/>
  <c r="K91" i="20"/>
  <c r="F95" i="20"/>
  <c r="F99" i="20"/>
  <c r="F103" i="20"/>
  <c r="F107" i="20"/>
  <c r="K40" i="22"/>
  <c r="K64" i="22"/>
  <c r="K91" i="22"/>
  <c r="K104" i="22"/>
  <c r="K20" i="22"/>
  <c r="K24" i="22"/>
  <c r="K45" i="22"/>
  <c r="K47" i="22"/>
  <c r="K53" i="22"/>
  <c r="K57" i="22"/>
  <c r="K61" i="22"/>
  <c r="K65" i="22"/>
  <c r="K75" i="22"/>
  <c r="K11" i="22"/>
  <c r="K21" i="22"/>
  <c r="K28" i="22"/>
  <c r="K79" i="22"/>
  <c r="K88" i="22"/>
  <c r="K36" i="22"/>
  <c r="F12" i="22"/>
  <c r="K12" i="22"/>
  <c r="I13" i="22"/>
  <c r="K13" i="22"/>
  <c r="F16" i="22"/>
  <c r="K16" i="22"/>
  <c r="I17" i="22"/>
  <c r="K17" i="22"/>
  <c r="F20" i="22"/>
  <c r="I21" i="22"/>
  <c r="F24" i="22"/>
  <c r="I25" i="22"/>
  <c r="K25" i="22"/>
  <c r="F28" i="22"/>
  <c r="I29" i="22"/>
  <c r="K29" i="22"/>
  <c r="F32" i="22"/>
  <c r="K32" i="22"/>
  <c r="I33" i="22"/>
  <c r="K33" i="22"/>
  <c r="F36" i="22"/>
  <c r="F40" i="22"/>
  <c r="I41" i="22"/>
  <c r="K41" i="22"/>
  <c r="F44" i="22"/>
  <c r="K44" i="22"/>
  <c r="I45" i="22"/>
  <c r="F48" i="22"/>
  <c r="I49" i="22"/>
  <c r="K49" i="22"/>
  <c r="F52" i="22"/>
  <c r="K52" i="22"/>
  <c r="I53" i="22"/>
  <c r="F56" i="22"/>
  <c r="K56" i="22"/>
  <c r="I57" i="22"/>
  <c r="F60" i="22"/>
  <c r="I61" i="22"/>
  <c r="F64" i="22"/>
  <c r="I65" i="22"/>
  <c r="F68" i="22"/>
  <c r="K68" i="22"/>
  <c r="I69" i="22"/>
  <c r="F72" i="22"/>
  <c r="K72" i="22"/>
  <c r="I73" i="22"/>
  <c r="K73" i="22"/>
  <c r="F76" i="22"/>
  <c r="K76" i="22"/>
  <c r="F80" i="22"/>
  <c r="K80" i="22"/>
  <c r="I81" i="22"/>
  <c r="K81" i="22"/>
  <c r="F84" i="22"/>
  <c r="K84" i="22"/>
  <c r="I85" i="22"/>
  <c r="K85" i="22"/>
  <c r="F88" i="22"/>
  <c r="F92" i="22"/>
  <c r="I93" i="22"/>
  <c r="K93" i="22"/>
  <c r="F96" i="22"/>
  <c r="K96" i="22"/>
  <c r="F100" i="22"/>
  <c r="K100" i="22"/>
  <c r="I101" i="22"/>
  <c r="K101" i="22"/>
  <c r="F104" i="22"/>
  <c r="F105" i="22"/>
  <c r="K105" i="22"/>
  <c r="F11" i="22"/>
  <c r="F15" i="22"/>
  <c r="F19" i="22"/>
  <c r="K19" i="22"/>
  <c r="F23" i="22"/>
  <c r="K23" i="22"/>
  <c r="F27" i="22"/>
  <c r="K27" i="22"/>
  <c r="F31" i="22"/>
  <c r="K31" i="22"/>
  <c r="F35" i="22"/>
  <c r="F39" i="22"/>
  <c r="K39" i="22"/>
  <c r="F43" i="22"/>
  <c r="F47" i="22"/>
  <c r="F51" i="22"/>
  <c r="F55" i="22"/>
  <c r="K55" i="22"/>
  <c r="F59" i="22"/>
  <c r="K59" i="22"/>
  <c r="F63" i="22"/>
  <c r="K63" i="22"/>
  <c r="F67" i="22"/>
  <c r="K67" i="22"/>
  <c r="F71" i="22"/>
  <c r="K71" i="22"/>
  <c r="F75" i="22"/>
  <c r="F79" i="22"/>
  <c r="F83" i="22"/>
  <c r="K83" i="22"/>
  <c r="F87" i="22"/>
  <c r="K87" i="22"/>
  <c r="F91" i="22"/>
  <c r="F95" i="22"/>
  <c r="K95" i="22"/>
  <c r="F99" i="22"/>
  <c r="K99" i="22"/>
  <c r="F103" i="22"/>
  <c r="F107" i="22"/>
  <c r="K10" i="3"/>
  <c r="F10" i="3"/>
  <c r="K10" i="18"/>
</calcChain>
</file>

<file path=xl/sharedStrings.xml><?xml version="1.0" encoding="utf-8"?>
<sst xmlns="http://schemas.openxmlformats.org/spreadsheetml/2006/main" count="436" uniqueCount="169">
  <si>
    <t>BK4.089</t>
  </si>
  <si>
    <t>OPERATING</t>
  </si>
  <si>
    <t>PER</t>
  </si>
  <si>
    <t>EXPENSE</t>
  </si>
  <si>
    <t>U O M</t>
  </si>
  <si>
    <t>BK4.091</t>
  </si>
  <si>
    <t>SALARIES</t>
  </si>
  <si>
    <t>BK4.093</t>
  </si>
  <si>
    <t>EMPLOYEE</t>
  </si>
  <si>
    <t>BENEFITS</t>
  </si>
  <si>
    <t>BK4.095</t>
  </si>
  <si>
    <t>PRO</t>
  </si>
  <si>
    <t>FEES</t>
  </si>
  <si>
    <t>BK4.097</t>
  </si>
  <si>
    <t>SUPPLIES</t>
  </si>
  <si>
    <t>BK4.099</t>
  </si>
  <si>
    <t>PURCHASED</t>
  </si>
  <si>
    <t>SERVICES</t>
  </si>
  <si>
    <t>BK4.101</t>
  </si>
  <si>
    <t>DEPRE/RENT</t>
  </si>
  <si>
    <t>LEASE</t>
  </si>
  <si>
    <t>BK4.103</t>
  </si>
  <si>
    <t>OTHER DIR.</t>
  </si>
  <si>
    <t>BK4.105</t>
  </si>
  <si>
    <t>F T E's</t>
  </si>
  <si>
    <t>F T E</t>
  </si>
  <si>
    <t>BK4.107</t>
  </si>
  <si>
    <t>BK4.109</t>
  </si>
  <si>
    <t>PAID</t>
  </si>
  <si>
    <t>HOURS</t>
  </si>
  <si>
    <t>LICNO</t>
  </si>
  <si>
    <t>HOSPITAL</t>
  </si>
  <si>
    <t>Page</t>
  </si>
  <si>
    <t xml:space="preserve">FISCAL SERVICES (ACCOUNTS 8510-8590) </t>
  </si>
  <si>
    <t>TOTAL OPERATING EXP / ADJUSTED CASE MIX VALUE UNITS</t>
  </si>
  <si>
    <t>SALARIES AND WAGES / ADJUSTED CASE MIX VALUE UNITS</t>
  </si>
  <si>
    <t>EMPLOYEE BENEFITS / ADJUSTED CASE MIX VALUE UNITS</t>
  </si>
  <si>
    <t>PROFESSIONAL FEES / ADJUSTED CASE MIX VALUE UNITS</t>
  </si>
  <si>
    <t>SUPPLIES EXPENSE / ADJUSTED CASE MIX VALUE UNITS</t>
  </si>
  <si>
    <t>PURCHASED SERVICES / ADJUSTED CASE MIX VALUE UNITS</t>
  </si>
  <si>
    <t>DEPRECIATION/RENTAL/LEASE / ADJUSTED CASE MIX VALUE UNITS</t>
  </si>
  <si>
    <t>OTHER DIRECT EXPENSES / ADJUSTED CASE MIX VALUE UNITS</t>
  </si>
  <si>
    <t>SALARIES &amp; WAGES / FTE</t>
  </si>
  <si>
    <t>EMPLOYEE BENEFITS / FTE</t>
  </si>
  <si>
    <t>PAID HOURS / ADJUSTED CASE MIX VALUE UNITS</t>
  </si>
  <si>
    <t>%</t>
  </si>
  <si>
    <t>CHANGE</t>
  </si>
  <si>
    <t>DPLHOSPNAME</t>
  </si>
  <si>
    <t>ACCTNO</t>
  </si>
  <si>
    <t>YEAR</t>
  </si>
  <si>
    <t>YFTE</t>
  </si>
  <si>
    <t>YUTS</t>
  </si>
  <si>
    <t>YSLS</t>
  </si>
  <si>
    <t>YEBS</t>
  </si>
  <si>
    <t>YPFS</t>
  </si>
  <si>
    <t>YSUP</t>
  </si>
  <si>
    <t>YPSU</t>
  </si>
  <si>
    <t>YPSO</t>
  </si>
  <si>
    <t>YRL</t>
  </si>
  <si>
    <t>YDRL</t>
  </si>
  <si>
    <t>YODE</t>
  </si>
  <si>
    <t>YREC</t>
  </si>
  <si>
    <t>TYADE</t>
  </si>
  <si>
    <t>YCAS</t>
  </si>
  <si>
    <t>YREV</t>
  </si>
  <si>
    <t>YIRV</t>
  </si>
  <si>
    <t>Adjusted</t>
  </si>
  <si>
    <t>Case Mix</t>
  </si>
  <si>
    <t>Values</t>
  </si>
  <si>
    <t>TYACVU</t>
  </si>
  <si>
    <t>BHC FAIRFAX HOSPITAL</t>
  </si>
  <si>
    <t>CAPITAL MEDICAL CENTER</t>
  </si>
  <si>
    <t>CASCADE MEDICAL CENTER</t>
  </si>
  <si>
    <t>CASCADE VALLEY HOSPITAL</t>
  </si>
  <si>
    <t>CENTRAL WASHINGTON HOSPITAL</t>
  </si>
  <si>
    <t>COLUMBIA BASIN HOSPITAL</t>
  </si>
  <si>
    <t>DAYTON GENERAL HOSPITAL</t>
  </si>
  <si>
    <t>FERRY COUNTY MEMORIAL HOSPITAL</t>
  </si>
  <si>
    <t>FORKS COMMUNITY HOSPITAL</t>
  </si>
  <si>
    <t>GARFIELD COUNTY MEMORIAL HOSPITAL</t>
  </si>
  <si>
    <t>GRAYS HARBOR COMMUNITY HOSPITAL</t>
  </si>
  <si>
    <t>HARBORVIEW MEDICAL CENTER</t>
  </si>
  <si>
    <t>ISLAND HOSPITAL</t>
  </si>
  <si>
    <t>LAKE CHELAN COMMUNITY HOSPITAL</t>
  </si>
  <si>
    <t>LOURDES COUNSELING CENTER</t>
  </si>
  <si>
    <t>LOURDES MEDICAL CENTER</t>
  </si>
  <si>
    <t>MASON GENERAL HOSPITAL</t>
  </si>
  <si>
    <t>MORTON GENERAL HOSPITAL</t>
  </si>
  <si>
    <t>NORTH VALLEY HOSPITAL</t>
  </si>
  <si>
    <t>OCEAN BEACH HOSPITAL</t>
  </si>
  <si>
    <t>OTHELLO COMMUNITY HOSPITAL</t>
  </si>
  <si>
    <t>OVERLAKE HOSPITAL MEDICAL CENTER</t>
  </si>
  <si>
    <t>PROVIDENCE CENTRALIA HOSPITAL</t>
  </si>
  <si>
    <t>SKYLINE HOSPITAL</t>
  </si>
  <si>
    <t>SUNNYSIDE COMMUNITY HOSPITAL</t>
  </si>
  <si>
    <t>TRI-STATE MEMORIAL HOSPITAL</t>
  </si>
  <si>
    <t>VALLEY GENERAL HOSPITAL</t>
  </si>
  <si>
    <t>VIRGINIA MASON MEDICAL CENTER</t>
  </si>
  <si>
    <t>WALLA WALLA GENERAL HOSPITAL</t>
  </si>
  <si>
    <t>WHIDBEY GENERAL HOSPITAL</t>
  </si>
  <si>
    <t>WILLAPA HARBOR HOSPITAL</t>
  </si>
  <si>
    <t>YAKIMA VALLEY MEMORIAL HOSPITAL</t>
  </si>
  <si>
    <t>SEATTLE CANCER CARE ALLIANCE</t>
  </si>
  <si>
    <t>TOPPENISH COMMUNITY HOSPITAL</t>
  </si>
  <si>
    <t>SNOQUALMIE VALLEY HOSPITAL</t>
  </si>
  <si>
    <t>SKAGIT VALLEY HOSPITAL</t>
  </si>
  <si>
    <t>HARRISON MEDICAL CENTER</t>
  </si>
  <si>
    <t>HIGHLINE MEDICAL CENTER</t>
  </si>
  <si>
    <t>MID VALLEY HOSPITAL</t>
  </si>
  <si>
    <t>OLYMPIC MEDICAL CENTER</t>
  </si>
  <si>
    <t>PULLMAN REGIONAL HOSPITAL</t>
  </si>
  <si>
    <t>UNIVERSITY OF WASHINGTON MEDICAL CENTER</t>
  </si>
  <si>
    <t>LEGACY SALMON CREEK HOSPITAL</t>
  </si>
  <si>
    <t>LINCOLN HOSPITAL</t>
  </si>
  <si>
    <t>WHITMAN HOSPITAL AND MEDICAL CENTER</t>
  </si>
  <si>
    <t>MARY BRIDGE CHILDRENS HEALTH CENTER</t>
  </si>
  <si>
    <t>PROVIDENCE HOLY FAMILY HOSPITAL</t>
  </si>
  <si>
    <t>PROVIDENCE MOUNT CARMEL HOSPITAL</t>
  </si>
  <si>
    <t>PROVIDENCE REGIONAL MEDICAL CENTER EVERETT</t>
  </si>
  <si>
    <t>PROVIDENCE SACRED HEART MEDICAL CENTER</t>
  </si>
  <si>
    <t>QUINCY VALLEY MEDICAL CENTER</t>
  </si>
  <si>
    <t>SEATTLE CHILDRENS HOSPITAL</t>
  </si>
  <si>
    <t>YAKIMA REGIONAL MEDICAL AND CARDIAC CENTER</t>
  </si>
  <si>
    <t>KADLEC REGIONAL MEDICAL CENTER</t>
  </si>
  <si>
    <t>NAVOS</t>
  </si>
  <si>
    <t>SWEDISH MEDICAL CENTER - FIRST HILL</t>
  </si>
  <si>
    <t>SWEDISH MEDICAL CENTER - CHERRY HILL</t>
  </si>
  <si>
    <t>KLICKITAT VALLEY HEALTH</t>
  </si>
  <si>
    <t>GROUP HEALTH CENTRAL HOSPITAL</t>
  </si>
  <si>
    <t>NEWPORT HOSPITAL AND HEALTH SERVICES</t>
  </si>
  <si>
    <t>THREE RIVERS HOSPITAL</t>
  </si>
  <si>
    <t>PEACEHEALTH ST JOHN MEDICAL CENTER</t>
  </si>
  <si>
    <t>ST JOSEPH MEDICAL CENTER</t>
  </si>
  <si>
    <t>ST ELIZABETH HOSPITAL</t>
  </si>
  <si>
    <t>DEACONESS HOSPITAL</t>
  </si>
  <si>
    <t>TRIOS HEALTH</t>
  </si>
  <si>
    <t>PMH MEDICAL CENTER</t>
  </si>
  <si>
    <t>PROVIDENCE ST MARY MEDICAL CENTER</t>
  </si>
  <si>
    <t>SAMARITAN HEALTHCARE</t>
  </si>
  <si>
    <t>ODESSA MEMORIAL HEALTHCARE CENTER</t>
  </si>
  <si>
    <t>MULTICARE GOOD SAMARITAN</t>
  </si>
  <si>
    <t>JEFFERSON HEALTHCARE</t>
  </si>
  <si>
    <t>EAST ADAMS RURAL HEALTHCARE</t>
  </si>
  <si>
    <t>UW MEDICINE/NORTHWEST HOSPITAL</t>
  </si>
  <si>
    <t>ST CLARE HOSPITAL</t>
  </si>
  <si>
    <t>SWEDISH EDMONDS</t>
  </si>
  <si>
    <t>KITTITAS VALLEY HEALTHCARE</t>
  </si>
  <si>
    <t>PEACEHEALTH ST JOSEPH HOSPITAL</t>
  </si>
  <si>
    <t>KINDRED HOSPITAL SEATTLE - NORTHGATE</t>
  </si>
  <si>
    <t>COULEE MEDICAL CENTER</t>
  </si>
  <si>
    <t>UW MEDICINE/VALLEY MEDICAL CENTER</t>
  </si>
  <si>
    <t>ST LUKES REHABILIATION INSTITUTE</t>
  </si>
  <si>
    <t>PROVIDENCE ST PETER HOSPITAL</t>
  </si>
  <si>
    <t>EVERGREENHEALTH MEDICAL CENTER</t>
  </si>
  <si>
    <t>PEACEHEALTH SOUTHWEST MEDICAL CENTER</t>
  </si>
  <si>
    <t>TACOMA GENERAL/ALLENMORE HOSPITAL</t>
  </si>
  <si>
    <t>VALLEY HOSPITAL</t>
  </si>
  <si>
    <t>MULTICARE AUBURN MEDICAL CENTER</t>
  </si>
  <si>
    <t>SUMMIT PACIFIC MEDICAL CENTER</t>
  </si>
  <si>
    <t>PROVIDENCE ST JOSEPHS HOSPITAL</t>
  </si>
  <si>
    <t>ST FRANCIS COMMUNITY HOSPITAL</t>
  </si>
  <si>
    <t>REGIONAL HOSPITAL</t>
  </si>
  <si>
    <t>WENATCHEE VALLEY HOSPITAL</t>
  </si>
  <si>
    <t>PEACEHEALTH UNITED GENERAL MEDICAL CENTER</t>
  </si>
  <si>
    <t>ST ANTHONY HOSPITAL</t>
  </si>
  <si>
    <t>SWEDISH MEDICAL CENTER - ISSAQUAH CAMPUS</t>
  </si>
  <si>
    <t>PEACEHEALTH PEACE ISLAND MEDICAL CENTER</t>
  </si>
  <si>
    <t>Cascade Behavioral Health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</si>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</sst>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;;;"/>
    <numFmt numFmtId="165" formatCode="0_)"/>
    <numFmt numFmtId="166" formatCode="General_)"/>
  </numFmts>
  <fonts count="7" x14ac:knownFonts="1">
    <font>
      <sz val="10"/>
      <name val="Courier"/>
    </font>
    <font>
      <sz val="10"/>
      <name val="Arial"/>
    </font>
    <font>
      <sz val="10"/>
      <name val="Courier"/>
      <family val="3"/>
    </font>
    <font>
      <sz val="10"/>
      <name val="Arial"/>
      <family val="2"/>
    </font>
    <font>
      <b/>
      <sz val="10"/>
      <name val="Courier"/>
      <family val="3"/>
    </font>
    <font>
      <sz val="10"/>
      <name val="Courier"/>
      <family val="3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3"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Continuous"/>
    </xf>
    <xf numFmtId="0" fontId="0" fillId="0" borderId="0" xfId="0" applyAlignment="1">
      <alignment horizontal="centerContinuous"/>
    </xf>
    <xf numFmtId="164" fontId="0" fillId="0" borderId="0" xfId="0" applyNumberFormat="1" applyAlignment="1" applyProtection="1">
      <alignment horizontal="centerContinuous"/>
    </xf>
    <xf numFmtId="3" fontId="0" fillId="0" borderId="0" xfId="0" applyNumberFormat="1"/>
    <xf numFmtId="4" fontId="0" fillId="0" borderId="0" xfId="0" applyNumberFormat="1"/>
    <xf numFmtId="4" fontId="2" fillId="0" borderId="0" xfId="0" applyNumberFormat="1" applyFont="1"/>
    <xf numFmtId="10" fontId="0" fillId="0" borderId="0" xfId="0" applyNumberFormat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4" fillId="0" borderId="0" xfId="0" applyNumberFormat="1" applyFont="1" applyFill="1"/>
    <xf numFmtId="0" fontId="4" fillId="0" borderId="0" xfId="0" applyFont="1" applyFill="1"/>
    <xf numFmtId="0" fontId="3" fillId="0" borderId="0" xfId="0" applyFont="1" applyFill="1" applyAlignment="1" applyProtection="1">
      <alignment horizontal="center"/>
      <protection locked="0"/>
    </xf>
    <xf numFmtId="37" fontId="3" fillId="0" borderId="0" xfId="0" applyNumberFormat="1" applyFont="1" applyFill="1" applyAlignment="1" applyProtection="1">
      <alignment horizontal="center"/>
      <protection locked="0"/>
    </xf>
    <xf numFmtId="0" fontId="5" fillId="0" borderId="0" xfId="0" applyFont="1" applyFill="1" applyProtection="1">
      <protection locked="0"/>
    </xf>
    <xf numFmtId="37" fontId="5" fillId="0" borderId="0" xfId="0" applyNumberFormat="1" applyFont="1" applyFill="1"/>
    <xf numFmtId="39" fontId="5" fillId="0" borderId="0" xfId="0" applyNumberFormat="1" applyFont="1" applyFill="1"/>
    <xf numFmtId="0" fontId="5" fillId="0" borderId="0" xfId="0" applyFont="1" applyFill="1"/>
    <xf numFmtId="37" fontId="0" fillId="0" borderId="0" xfId="0" applyNumberFormat="1"/>
    <xf numFmtId="0" fontId="4" fillId="0" borderId="0" xfId="0" applyNumberFormat="1" applyFont="1"/>
    <xf numFmtId="39" fontId="0" fillId="0" borderId="0" xfId="0" applyNumberFormat="1"/>
    <xf numFmtId="0" fontId="4" fillId="0" borderId="0" xfId="0" applyFont="1"/>
    <xf numFmtId="1" fontId="0" fillId="0" borderId="0" xfId="0" applyNumberFormat="1" applyAlignment="1">
      <alignment horizontal="center"/>
    </xf>
    <xf numFmtId="37" fontId="3" fillId="0" borderId="0" xfId="0" applyNumberFormat="1" applyFont="1"/>
    <xf numFmtId="39" fontId="3" fillId="0" borderId="0" xfId="0" applyNumberFormat="1" applyFont="1"/>
    <xf numFmtId="0" fontId="3" fillId="0" borderId="0" xfId="0" applyFont="1" applyFill="1" applyBorder="1"/>
    <xf numFmtId="0" fontId="0" fillId="0" borderId="0" xfId="0" applyBorder="1"/>
    <xf numFmtId="0" fontId="0" fillId="0" borderId="0" xfId="0" applyNumberFormat="1" applyBorder="1"/>
    <xf numFmtId="37" fontId="1" fillId="0" borderId="0" xfId="1" applyNumberFormat="1" applyFont="1" applyFill="1" applyBorder="1"/>
    <xf numFmtId="0" fontId="3" fillId="0" borderId="0" xfId="0" applyFont="1" applyFill="1" applyBorder="1" applyProtection="1">
      <protection locked="0"/>
    </xf>
    <xf numFmtId="0" fontId="1" fillId="0" borderId="0" xfId="1" applyFont="1" applyFill="1" applyBorder="1"/>
    <xf numFmtId="165" fontId="6" fillId="0" borderId="0" xfId="0" applyNumberFormat="1" applyFont="1" applyBorder="1" applyProtection="1">
      <protection locked="0"/>
    </xf>
    <xf numFmtId="166" fontId="3" fillId="0" borderId="0" xfId="0" applyNumberFormat="1" applyFont="1" applyBorder="1" applyAlignment="1" applyProtection="1">
      <alignment horizontal="left"/>
    </xf>
    <xf numFmtId="37" fontId="3" fillId="0" borderId="0" xfId="2" applyNumberFormat="1" applyFont="1" applyBorder="1"/>
    <xf numFmtId="37" fontId="0" fillId="0" borderId="0" xfId="0" applyNumberFormat="1" applyBorder="1"/>
    <xf numFmtId="37" fontId="5" fillId="0" borderId="0" xfId="0" applyNumberFormat="1" applyFont="1" applyFill="1" applyBorder="1"/>
    <xf numFmtId="37" fontId="3" fillId="0" borderId="0" xfId="0" applyNumberFormat="1" applyFont="1" applyBorder="1" applyProtection="1"/>
    <xf numFmtId="166" fontId="6" fillId="0" borderId="0" xfId="0" applyNumberFormat="1" applyFont="1" applyBorder="1" applyProtection="1">
      <protection locked="0"/>
    </xf>
    <xf numFmtId="37" fontId="3" fillId="0" borderId="0" xfId="0" applyNumberFormat="1" applyFont="1" applyBorder="1"/>
    <xf numFmtId="37" fontId="6" fillId="0" borderId="0" xfId="0" applyNumberFormat="1" applyFont="1" applyBorder="1" applyProtection="1">
      <protection locked="0"/>
    </xf>
    <xf numFmtId="0" fontId="2" fillId="0" borderId="0" xfId="0" applyFont="1"/>
  </cellXfs>
  <cellStyles count="3">
    <cellStyle name="Normal" xfId="0" builtinId="0"/>
    <cellStyle name="Normal_Fiscal Services" xfId="1"/>
    <cellStyle name="Normal_HO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tabSelected="1"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8.21875" bestFit="1" customWidth="1"/>
    <col min="6" max="6" width="6.88671875" bestFit="1" customWidth="1"/>
    <col min="7" max="7" width="10.88671875" bestFit="1" customWidth="1"/>
    <col min="8" max="8" width="6.88671875" bestFit="1" customWidth="1"/>
    <col min="9" max="9" width="8" customWidth="1"/>
    <col min="10" max="10" width="2.6640625" customWidth="1"/>
    <col min="11" max="11" width="8.109375" bestFit="1" customWidth="1"/>
  </cols>
  <sheetData>
    <row r="1" spans="1:11" x14ac:dyDescent="0.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464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34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4">
        <f>'Fiscal Services'!D5</f>
        <v>2012</v>
      </c>
      <c r="F7" s="2">
        <f>+E7</f>
        <v>2012</v>
      </c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D8" s="1" t="s">
        <v>1</v>
      </c>
      <c r="F8" s="1" t="s">
        <v>2</v>
      </c>
      <c r="G8" s="1" t="s">
        <v>1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3</v>
      </c>
      <c r="E9" s="1" t="s">
        <v>4</v>
      </c>
      <c r="F9" s="1" t="s">
        <v>4</v>
      </c>
      <c r="G9" s="1" t="s">
        <v>3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+'Fiscal Services'!A5</f>
        <v>1</v>
      </c>
      <c r="C10" t="str">
        <f>+'Fiscal Services'!B5</f>
        <v>SWEDISH MEDICAL CENTER - FIRST HILL</v>
      </c>
      <c r="D10" s="6">
        <f>ROUND(+'Fiscal Services'!Q5,0)</f>
        <v>4719706</v>
      </c>
      <c r="E10" s="6">
        <f>ROUND(+'Fiscal Services'!V5,0)</f>
        <v>69385</v>
      </c>
      <c r="F10" s="8">
        <f>IF(D10=0,"",IF(E10=0,"",ROUND(D10/E10,2)))</f>
        <v>68.02</v>
      </c>
      <c r="G10" s="6">
        <f>ROUND(+'Fiscal Services'!Q105,0)</f>
        <v>46358546</v>
      </c>
      <c r="H10" s="6">
        <f>ROUND(+'Fiscal Services'!V105,0)</f>
        <v>67759</v>
      </c>
      <c r="I10" s="8">
        <f>IF(G10=0,"",IF(H10=0,"",ROUND(G10/H10,2)))</f>
        <v>684.17</v>
      </c>
      <c r="J10" s="7"/>
      <c r="K10" s="9">
        <f>IF(D10=0,"",IF(E10=0,"",IF(G10=0,"",IF(H10=0,"",ROUND(I10/F10-1,4)))))</f>
        <v>9.0584000000000007</v>
      </c>
    </row>
    <row r="11" spans="1:11" x14ac:dyDescent="0.2">
      <c r="A11" t="s">
        <v>168</v>
      </c>
      <c r="B11">
        <f>+'Fiscal Services'!A6</f>
        <v>3</v>
      </c>
      <c r="C11" t="str">
        <f>+'Fiscal Services'!B6</f>
        <v>SWEDISH MEDICAL CENTER - CHERRY HILL</v>
      </c>
      <c r="D11" s="6">
        <f>ROUND(+'Fiscal Services'!Q6,0)</f>
        <v>2116324</v>
      </c>
      <c r="E11" s="6">
        <f>ROUND(+'Fiscal Services'!V6,0)</f>
        <v>24129</v>
      </c>
      <c r="F11" s="8">
        <f t="shared" ref="F11:F74" si="0">IF(D11=0,"",IF(E11=0,"",ROUND(D11/E11,2)))</f>
        <v>87.71</v>
      </c>
      <c r="G11" s="6">
        <f>ROUND(+'Fiscal Services'!Q106,0)</f>
        <v>24459382</v>
      </c>
      <c r="H11" s="6">
        <f>ROUND(+'Fiscal Services'!V106,0)</f>
        <v>28415</v>
      </c>
      <c r="I11" s="8">
        <f t="shared" ref="I11:I74" si="1">IF(G11=0,"",IF(H11=0,"",ROUND(G11/H11,2)))</f>
        <v>860.79</v>
      </c>
      <c r="J11" s="7"/>
      <c r="K11" s="9">
        <f t="shared" ref="K11:K74" si="2">IF(D11=0,"",IF(E11=0,"",IF(G11=0,"",IF(H11=0,"",ROUND(I11/F11-1,4)))))</f>
        <v>8.8140000000000001</v>
      </c>
    </row>
    <row r="12" spans="1:11" x14ac:dyDescent="0.2">
      <c r="B12">
        <f>+'Fiscal Services'!A7</f>
        <v>8</v>
      </c>
      <c r="C12" t="str">
        <f>+'Fiscal Services'!B7</f>
        <v>KLICKITAT VALLEY HEALTH</v>
      </c>
      <c r="D12" s="6">
        <f>ROUND(+'Fiscal Services'!Q7,0)</f>
        <v>1004950</v>
      </c>
      <c r="E12" s="6">
        <f>ROUND(+'Fiscal Services'!V7,0)</f>
        <v>1777</v>
      </c>
      <c r="F12" s="8">
        <f t="shared" si="0"/>
        <v>565.53</v>
      </c>
      <c r="G12" s="6">
        <f>ROUND(+'Fiscal Services'!Q107,0)</f>
        <v>950612</v>
      </c>
      <c r="H12" s="6">
        <f>ROUND(+'Fiscal Services'!V107,0)</f>
        <v>1281</v>
      </c>
      <c r="I12" s="8">
        <f t="shared" si="1"/>
        <v>742.09</v>
      </c>
      <c r="J12" s="7"/>
      <c r="K12" s="9">
        <f t="shared" si="2"/>
        <v>0.31219999999999998</v>
      </c>
    </row>
    <row r="13" spans="1:11" x14ac:dyDescent="0.2">
      <c r="B13">
        <f>+'Fiscal Services'!A8</f>
        <v>10</v>
      </c>
      <c r="C13" t="str">
        <f>+'Fiscal Services'!B8</f>
        <v>VIRGINIA MASON MEDICAL CENTER</v>
      </c>
      <c r="D13" s="6">
        <f>ROUND(+'Fiscal Services'!Q8,0)</f>
        <v>32376542</v>
      </c>
      <c r="E13" s="6">
        <f>ROUND(+'Fiscal Services'!V8,0)</f>
        <v>72231</v>
      </c>
      <c r="F13" s="8">
        <f t="shared" si="0"/>
        <v>448.24</v>
      </c>
      <c r="G13" s="6">
        <f>ROUND(+'Fiscal Services'!Q108,0)</f>
        <v>32253134</v>
      </c>
      <c r="H13" s="6">
        <f>ROUND(+'Fiscal Services'!V108,0)</f>
        <v>70317</v>
      </c>
      <c r="I13" s="8">
        <f t="shared" si="1"/>
        <v>458.68</v>
      </c>
      <c r="J13" s="7"/>
      <c r="K13" s="9">
        <f t="shared" si="2"/>
        <v>2.3300000000000001E-2</v>
      </c>
    </row>
    <row r="14" spans="1:11" x14ac:dyDescent="0.2">
      <c r="B14">
        <f>+'Fiscal Services'!A9</f>
        <v>14</v>
      </c>
      <c r="C14" t="str">
        <f>+'Fiscal Services'!B9</f>
        <v>SEATTLE CHILDRENS HOSPITAL</v>
      </c>
      <c r="D14" s="6">
        <f>ROUND(+'Fiscal Services'!Q9,0)</f>
        <v>18192623</v>
      </c>
      <c r="E14" s="6">
        <f>ROUND(+'Fiscal Services'!V9,0)</f>
        <v>30610</v>
      </c>
      <c r="F14" s="8">
        <f t="shared" si="0"/>
        <v>594.34</v>
      </c>
      <c r="G14" s="6">
        <f>ROUND(+'Fiscal Services'!Q109,0)</f>
        <v>18630881</v>
      </c>
      <c r="H14" s="6">
        <f>ROUND(+'Fiscal Services'!V109,0)</f>
        <v>31340</v>
      </c>
      <c r="I14" s="8">
        <f t="shared" si="1"/>
        <v>594.48</v>
      </c>
      <c r="J14" s="7"/>
      <c r="K14" s="9">
        <f t="shared" si="2"/>
        <v>2.0000000000000001E-4</v>
      </c>
    </row>
    <row r="15" spans="1:11" x14ac:dyDescent="0.2">
      <c r="B15">
        <f>+'Fiscal Services'!A10</f>
        <v>20</v>
      </c>
      <c r="C15" t="str">
        <f>+'Fiscal Services'!B10</f>
        <v>GROUP HEALTH CENTRAL HOSPITAL</v>
      </c>
      <c r="D15" s="6">
        <f>ROUND(+'Fiscal Services'!Q10,0)</f>
        <v>0</v>
      </c>
      <c r="E15" s="6">
        <f>ROUND(+'Fiscal Services'!V10,0)</f>
        <v>1260</v>
      </c>
      <c r="F15" s="8" t="str">
        <f t="shared" si="0"/>
        <v/>
      </c>
      <c r="G15" s="6">
        <f>ROUND(+'Fiscal Services'!Q110,0)</f>
        <v>0</v>
      </c>
      <c r="H15" s="6">
        <f>ROUND(+'Fiscal Services'!V110,0)</f>
        <v>1104</v>
      </c>
      <c r="I15" s="8" t="str">
        <f t="shared" si="1"/>
        <v/>
      </c>
      <c r="J15" s="7"/>
      <c r="K15" s="9" t="str">
        <f t="shared" si="2"/>
        <v/>
      </c>
    </row>
    <row r="16" spans="1:11" x14ac:dyDescent="0.2">
      <c r="B16">
        <f>+'Fiscal Services'!A11</f>
        <v>21</v>
      </c>
      <c r="C16" t="str">
        <f>+'Fiscal Services'!B11</f>
        <v>NEWPORT HOSPITAL AND HEALTH SERVICES</v>
      </c>
      <c r="D16" s="6">
        <f>ROUND(+'Fiscal Services'!Q11,0)</f>
        <v>1563035</v>
      </c>
      <c r="E16" s="6">
        <f>ROUND(+'Fiscal Services'!V11,0)</f>
        <v>1991</v>
      </c>
      <c r="F16" s="8">
        <f t="shared" si="0"/>
        <v>785.05</v>
      </c>
      <c r="G16" s="6">
        <f>ROUND(+'Fiscal Services'!Q111,0)</f>
        <v>1579681</v>
      </c>
      <c r="H16" s="6">
        <f>ROUND(+'Fiscal Services'!V111,0)</f>
        <v>1924</v>
      </c>
      <c r="I16" s="8">
        <f t="shared" si="1"/>
        <v>821.04</v>
      </c>
      <c r="J16" s="7"/>
      <c r="K16" s="9">
        <f t="shared" si="2"/>
        <v>4.58E-2</v>
      </c>
    </row>
    <row r="17" spans="2:11" x14ac:dyDescent="0.2">
      <c r="B17">
        <f>+'Fiscal Services'!A12</f>
        <v>22</v>
      </c>
      <c r="C17" t="str">
        <f>+'Fiscal Services'!B12</f>
        <v>LOURDES MEDICAL CENTER</v>
      </c>
      <c r="D17" s="6">
        <f>ROUND(+'Fiscal Services'!Q12,0)</f>
        <v>3002026</v>
      </c>
      <c r="E17" s="6">
        <f>ROUND(+'Fiscal Services'!V12,0)</f>
        <v>5695</v>
      </c>
      <c r="F17" s="8">
        <f t="shared" si="0"/>
        <v>527.13</v>
      </c>
      <c r="G17" s="6">
        <f>ROUND(+'Fiscal Services'!Q112,0)</f>
        <v>2624552</v>
      </c>
      <c r="H17" s="6">
        <f>ROUND(+'Fiscal Services'!V112,0)</f>
        <v>7861</v>
      </c>
      <c r="I17" s="8">
        <f t="shared" si="1"/>
        <v>333.87</v>
      </c>
      <c r="J17" s="7"/>
      <c r="K17" s="9">
        <f t="shared" si="2"/>
        <v>-0.36659999999999998</v>
      </c>
    </row>
    <row r="18" spans="2:11" x14ac:dyDescent="0.2">
      <c r="B18">
        <f>+'Fiscal Services'!A13</f>
        <v>23</v>
      </c>
      <c r="C18" t="str">
        <f>+'Fiscal Services'!B13</f>
        <v>THREE RIVERS HOSPITAL</v>
      </c>
      <c r="D18" s="6">
        <f>ROUND(+'Fiscal Services'!Q13,0)</f>
        <v>743282</v>
      </c>
      <c r="E18" s="6">
        <f>ROUND(+'Fiscal Services'!V13,0)</f>
        <v>875</v>
      </c>
      <c r="F18" s="8">
        <f t="shared" si="0"/>
        <v>849.47</v>
      </c>
      <c r="G18" s="6">
        <f>ROUND(+'Fiscal Services'!Q113,0)</f>
        <v>856901</v>
      </c>
      <c r="H18" s="6">
        <f>ROUND(+'Fiscal Services'!V113,0)</f>
        <v>943</v>
      </c>
      <c r="I18" s="8">
        <f t="shared" si="1"/>
        <v>908.7</v>
      </c>
      <c r="J18" s="7"/>
      <c r="K18" s="9">
        <f t="shared" si="2"/>
        <v>6.9699999999999998E-2</v>
      </c>
    </row>
    <row r="19" spans="2:11" x14ac:dyDescent="0.2">
      <c r="B19">
        <f>+'Fiscal Services'!A14</f>
        <v>26</v>
      </c>
      <c r="C19" t="str">
        <f>+'Fiscal Services'!B14</f>
        <v>PEACEHEALTH ST JOHN MEDICAL CENTER</v>
      </c>
      <c r="D19" s="6">
        <f>ROUND(+'Fiscal Services'!Q14,0)</f>
        <v>9926974</v>
      </c>
      <c r="E19" s="6">
        <f>ROUND(+'Fiscal Services'!V14,0)</f>
        <v>22828</v>
      </c>
      <c r="F19" s="8">
        <f t="shared" si="0"/>
        <v>434.86</v>
      </c>
      <c r="G19" s="6">
        <f>ROUND(+'Fiscal Services'!Q114,0)</f>
        <v>2173835</v>
      </c>
      <c r="H19" s="6">
        <f>ROUND(+'Fiscal Services'!V114,0)</f>
        <v>21531</v>
      </c>
      <c r="I19" s="8">
        <f t="shared" si="1"/>
        <v>100.96</v>
      </c>
      <c r="J19" s="7"/>
      <c r="K19" s="9">
        <f t="shared" si="2"/>
        <v>-0.76780000000000004</v>
      </c>
    </row>
    <row r="20" spans="2:11" x14ac:dyDescent="0.2">
      <c r="B20">
        <f>+'Fiscal Services'!A15</f>
        <v>29</v>
      </c>
      <c r="C20" t="str">
        <f>+'Fiscal Services'!B15</f>
        <v>HARBORVIEW MEDICAL CENTER</v>
      </c>
      <c r="D20" s="6">
        <f>ROUND(+'Fiscal Services'!Q15,0)</f>
        <v>36547270</v>
      </c>
      <c r="E20" s="6">
        <f>ROUND(+'Fiscal Services'!V15,0)</f>
        <v>43704</v>
      </c>
      <c r="F20" s="8">
        <f t="shared" si="0"/>
        <v>836.25</v>
      </c>
      <c r="G20" s="6">
        <f>ROUND(+'Fiscal Services'!Q115,0)</f>
        <v>37170366</v>
      </c>
      <c r="H20" s="6">
        <f>ROUND(+'Fiscal Services'!V115,0)</f>
        <v>42448</v>
      </c>
      <c r="I20" s="8">
        <f t="shared" si="1"/>
        <v>875.67</v>
      </c>
      <c r="J20" s="7"/>
      <c r="K20" s="9">
        <f t="shared" si="2"/>
        <v>4.7100000000000003E-2</v>
      </c>
    </row>
    <row r="21" spans="2:11" x14ac:dyDescent="0.2">
      <c r="B21">
        <f>+'Fiscal Services'!A16</f>
        <v>32</v>
      </c>
      <c r="C21" t="str">
        <f>+'Fiscal Services'!B16</f>
        <v>ST JOSEPH MEDICAL CENTER</v>
      </c>
      <c r="D21" s="6">
        <f>ROUND(+'Fiscal Services'!Q16,0)</f>
        <v>12347016</v>
      </c>
      <c r="E21" s="6">
        <f>ROUND(+'Fiscal Services'!V16,0)</f>
        <v>45992</v>
      </c>
      <c r="F21" s="8">
        <f t="shared" si="0"/>
        <v>268.45999999999998</v>
      </c>
      <c r="G21" s="6">
        <f>ROUND(+'Fiscal Services'!Q116,0)</f>
        <v>12217107</v>
      </c>
      <c r="H21" s="6">
        <f>ROUND(+'Fiscal Services'!V116,0)</f>
        <v>43782</v>
      </c>
      <c r="I21" s="8">
        <f t="shared" si="1"/>
        <v>279.04000000000002</v>
      </c>
      <c r="J21" s="7"/>
      <c r="K21" s="9">
        <f t="shared" si="2"/>
        <v>3.9399999999999998E-2</v>
      </c>
    </row>
    <row r="22" spans="2:11" x14ac:dyDescent="0.2">
      <c r="B22">
        <f>+'Fiscal Services'!A17</f>
        <v>35</v>
      </c>
      <c r="C22" t="str">
        <f>+'Fiscal Services'!B17</f>
        <v>ST ELIZABETH HOSPITAL</v>
      </c>
      <c r="D22" s="6">
        <f>ROUND(+'Fiscal Services'!Q17,0)</f>
        <v>1800319</v>
      </c>
      <c r="E22" s="6">
        <f>ROUND(+'Fiscal Services'!V17,0)</f>
        <v>3807</v>
      </c>
      <c r="F22" s="8">
        <f t="shared" si="0"/>
        <v>472.9</v>
      </c>
      <c r="G22" s="6">
        <f>ROUND(+'Fiscal Services'!Q117,0)</f>
        <v>1569397</v>
      </c>
      <c r="H22" s="6">
        <f>ROUND(+'Fiscal Services'!V117,0)</f>
        <v>3457</v>
      </c>
      <c r="I22" s="8">
        <f t="shared" si="1"/>
        <v>453.98</v>
      </c>
      <c r="J22" s="7"/>
      <c r="K22" s="9">
        <f t="shared" si="2"/>
        <v>-0.04</v>
      </c>
    </row>
    <row r="23" spans="2:11" x14ac:dyDescent="0.2">
      <c r="B23">
        <f>+'Fiscal Services'!A18</f>
        <v>37</v>
      </c>
      <c r="C23" t="str">
        <f>+'Fiscal Services'!B18</f>
        <v>DEACONESS HOSPITAL</v>
      </c>
      <c r="D23" s="6">
        <f>ROUND(+'Fiscal Services'!Q18,0)</f>
        <v>7092313</v>
      </c>
      <c r="E23" s="6">
        <f>ROUND(+'Fiscal Services'!V18,0)</f>
        <v>24589</v>
      </c>
      <c r="F23" s="8">
        <f t="shared" si="0"/>
        <v>288.43</v>
      </c>
      <c r="G23" s="6">
        <f>ROUND(+'Fiscal Services'!Q118,0)</f>
        <v>6908243</v>
      </c>
      <c r="H23" s="6">
        <f>ROUND(+'Fiscal Services'!V118,0)</f>
        <v>23505</v>
      </c>
      <c r="I23" s="8">
        <f t="shared" si="1"/>
        <v>293.91000000000003</v>
      </c>
      <c r="J23" s="7"/>
      <c r="K23" s="9">
        <f t="shared" si="2"/>
        <v>1.9E-2</v>
      </c>
    </row>
    <row r="24" spans="2:11" x14ac:dyDescent="0.2">
      <c r="B24">
        <f>+'Fiscal Services'!A19</f>
        <v>38</v>
      </c>
      <c r="C24" t="str">
        <f>+'Fiscal Services'!B19</f>
        <v>OLYMPIC MEDICAL CENTER</v>
      </c>
      <c r="D24" s="6">
        <f>ROUND(+'Fiscal Services'!Q19,0)</f>
        <v>5151220</v>
      </c>
      <c r="E24" s="6">
        <f>ROUND(+'Fiscal Services'!V19,0)</f>
        <v>12477</v>
      </c>
      <c r="F24" s="8">
        <f t="shared" si="0"/>
        <v>412.86</v>
      </c>
      <c r="G24" s="6">
        <f>ROUND(+'Fiscal Services'!Q119,0)</f>
        <v>4988791</v>
      </c>
      <c r="H24" s="6">
        <f>ROUND(+'Fiscal Services'!V119,0)</f>
        <v>12980</v>
      </c>
      <c r="I24" s="8">
        <f t="shared" si="1"/>
        <v>384.34</v>
      </c>
      <c r="J24" s="7"/>
      <c r="K24" s="9">
        <f t="shared" si="2"/>
        <v>-6.9099999999999995E-2</v>
      </c>
    </row>
    <row r="25" spans="2:11" x14ac:dyDescent="0.2">
      <c r="B25">
        <f>+'Fiscal Services'!A20</f>
        <v>39</v>
      </c>
      <c r="C25" t="str">
        <f>+'Fiscal Services'!B20</f>
        <v>TRIOS HEALTH</v>
      </c>
      <c r="D25" s="6">
        <f>ROUND(+'Fiscal Services'!Q20,0)</f>
        <v>4547261</v>
      </c>
      <c r="E25" s="6">
        <f>ROUND(+'Fiscal Services'!V20,0)</f>
        <v>13397</v>
      </c>
      <c r="F25" s="8">
        <f t="shared" si="0"/>
        <v>339.42</v>
      </c>
      <c r="G25" s="6">
        <f>ROUND(+'Fiscal Services'!Q120,0)</f>
        <v>4864628</v>
      </c>
      <c r="H25" s="6">
        <f>ROUND(+'Fiscal Services'!V120,0)</f>
        <v>13307</v>
      </c>
      <c r="I25" s="8">
        <f t="shared" si="1"/>
        <v>365.57</v>
      </c>
      <c r="J25" s="7"/>
      <c r="K25" s="9">
        <f t="shared" si="2"/>
        <v>7.6999999999999999E-2</v>
      </c>
    </row>
    <row r="26" spans="2:11" x14ac:dyDescent="0.2">
      <c r="B26">
        <f>+'Fiscal Services'!A21</f>
        <v>43</v>
      </c>
      <c r="C26" t="str">
        <f>+'Fiscal Services'!B21</f>
        <v>WALLA WALLA GENERAL HOSPITAL</v>
      </c>
      <c r="D26" s="6">
        <f>ROUND(+'Fiscal Services'!Q21,0)</f>
        <v>0</v>
      </c>
      <c r="E26" s="6">
        <f>ROUND(+'Fiscal Services'!V21,0)</f>
        <v>0</v>
      </c>
      <c r="F26" s="8" t="str">
        <f t="shared" si="0"/>
        <v/>
      </c>
      <c r="G26" s="6">
        <f>ROUND(+'Fiscal Services'!Q121,0)</f>
        <v>0</v>
      </c>
      <c r="H26" s="6">
        <f>ROUND(+'Fiscal Services'!V121,0)</f>
        <v>0</v>
      </c>
      <c r="I26" s="8" t="str">
        <f t="shared" si="1"/>
        <v/>
      </c>
      <c r="J26" s="7"/>
      <c r="K26" s="9" t="str">
        <f t="shared" si="2"/>
        <v/>
      </c>
    </row>
    <row r="27" spans="2:11" x14ac:dyDescent="0.2">
      <c r="B27">
        <f>+'Fiscal Services'!A22</f>
        <v>45</v>
      </c>
      <c r="C27" t="str">
        <f>+'Fiscal Services'!B22</f>
        <v>COLUMBIA BASIN HOSPITAL</v>
      </c>
      <c r="D27" s="6">
        <f>ROUND(+'Fiscal Services'!Q22,0)</f>
        <v>766518</v>
      </c>
      <c r="E27" s="6">
        <f>ROUND(+'Fiscal Services'!V22,0)</f>
        <v>1016</v>
      </c>
      <c r="F27" s="8">
        <f t="shared" si="0"/>
        <v>754.45</v>
      </c>
      <c r="G27" s="6">
        <f>ROUND(+'Fiscal Services'!Q122,0)</f>
        <v>754631</v>
      </c>
      <c r="H27" s="6">
        <f>ROUND(+'Fiscal Services'!V122,0)</f>
        <v>1075</v>
      </c>
      <c r="I27" s="8">
        <f t="shared" si="1"/>
        <v>701.98</v>
      </c>
      <c r="J27" s="7"/>
      <c r="K27" s="9">
        <f t="shared" si="2"/>
        <v>-6.9500000000000006E-2</v>
      </c>
    </row>
    <row r="28" spans="2:11" x14ac:dyDescent="0.2">
      <c r="B28">
        <f>+'Fiscal Services'!A23</f>
        <v>46</v>
      </c>
      <c r="C28" t="str">
        <f>+'Fiscal Services'!B23</f>
        <v>PMH MEDICAL CENTER</v>
      </c>
      <c r="D28" s="6">
        <f>ROUND(+'Fiscal Services'!Q23,0)</f>
        <v>2052272</v>
      </c>
      <c r="E28" s="6">
        <f>ROUND(+'Fiscal Services'!V23,0)</f>
        <v>2055</v>
      </c>
      <c r="F28" s="8">
        <f t="shared" si="0"/>
        <v>998.67</v>
      </c>
      <c r="G28" s="6">
        <f>ROUND(+'Fiscal Services'!Q123,0)</f>
        <v>2021179</v>
      </c>
      <c r="H28" s="6">
        <f>ROUND(+'Fiscal Services'!V123,0)</f>
        <v>2094</v>
      </c>
      <c r="I28" s="8">
        <f t="shared" si="1"/>
        <v>965.22</v>
      </c>
      <c r="J28" s="7"/>
      <c r="K28" s="9">
        <f t="shared" si="2"/>
        <v>-3.3500000000000002E-2</v>
      </c>
    </row>
    <row r="29" spans="2:11" x14ac:dyDescent="0.2">
      <c r="B29">
        <f>+'Fiscal Services'!A24</f>
        <v>50</v>
      </c>
      <c r="C29" t="str">
        <f>+'Fiscal Services'!B24</f>
        <v>PROVIDENCE ST MARY MEDICAL CENTER</v>
      </c>
      <c r="D29" s="6">
        <f>ROUND(+'Fiscal Services'!Q24,0)</f>
        <v>197327</v>
      </c>
      <c r="E29" s="6">
        <f>ROUND(+'Fiscal Services'!V24,0)</f>
        <v>23451</v>
      </c>
      <c r="F29" s="8">
        <f t="shared" si="0"/>
        <v>8.41</v>
      </c>
      <c r="G29" s="6">
        <f>ROUND(+'Fiscal Services'!Q124,0)</f>
        <v>186814</v>
      </c>
      <c r="H29" s="6">
        <f>ROUND(+'Fiscal Services'!V124,0)</f>
        <v>9836</v>
      </c>
      <c r="I29" s="8">
        <f t="shared" si="1"/>
        <v>18.989999999999998</v>
      </c>
      <c r="J29" s="7"/>
      <c r="K29" s="9">
        <f t="shared" si="2"/>
        <v>1.258</v>
      </c>
    </row>
    <row r="30" spans="2:11" x14ac:dyDescent="0.2">
      <c r="B30">
        <f>+'Fiscal Services'!A25</f>
        <v>54</v>
      </c>
      <c r="C30" t="str">
        <f>+'Fiscal Services'!B25</f>
        <v>FORKS COMMUNITY HOSPITAL</v>
      </c>
      <c r="D30" s="6">
        <f>ROUND(+'Fiscal Services'!Q25,0)</f>
        <v>0</v>
      </c>
      <c r="E30" s="6">
        <f>ROUND(+'Fiscal Services'!V25,0)</f>
        <v>0</v>
      </c>
      <c r="F30" s="8" t="str">
        <f t="shared" si="0"/>
        <v/>
      </c>
      <c r="G30" s="6">
        <f>ROUND(+'Fiscal Services'!Q125,0)</f>
        <v>0</v>
      </c>
      <c r="H30" s="6">
        <f>ROUND(+'Fiscal Services'!V125,0)</f>
        <v>0</v>
      </c>
      <c r="I30" s="8" t="str">
        <f t="shared" si="1"/>
        <v/>
      </c>
      <c r="J30" s="7"/>
      <c r="K30" s="9" t="str">
        <f t="shared" si="2"/>
        <v/>
      </c>
    </row>
    <row r="31" spans="2:11" x14ac:dyDescent="0.2">
      <c r="B31">
        <f>+'Fiscal Services'!A26</f>
        <v>56</v>
      </c>
      <c r="C31" t="str">
        <f>+'Fiscal Services'!B26</f>
        <v>WILLAPA HARBOR HOSPITAL</v>
      </c>
      <c r="D31" s="6">
        <f>ROUND(+'Fiscal Services'!Q26,0)</f>
        <v>1531249</v>
      </c>
      <c r="E31" s="6">
        <f>ROUND(+'Fiscal Services'!V26,0)</f>
        <v>1945</v>
      </c>
      <c r="F31" s="8">
        <f t="shared" si="0"/>
        <v>787.27</v>
      </c>
      <c r="G31" s="6">
        <f>ROUND(+'Fiscal Services'!Q126,0)</f>
        <v>1473221</v>
      </c>
      <c r="H31" s="6">
        <f>ROUND(+'Fiscal Services'!V126,0)</f>
        <v>1010</v>
      </c>
      <c r="I31" s="8">
        <f t="shared" si="1"/>
        <v>1458.63</v>
      </c>
      <c r="J31" s="7"/>
      <c r="K31" s="9">
        <f t="shared" si="2"/>
        <v>0.8528</v>
      </c>
    </row>
    <row r="32" spans="2:11" x14ac:dyDescent="0.2">
      <c r="B32">
        <f>+'Fiscal Services'!A27</f>
        <v>58</v>
      </c>
      <c r="C32" t="str">
        <f>+'Fiscal Services'!B27</f>
        <v>YAKIMA VALLEY MEMORIAL HOSPITAL</v>
      </c>
      <c r="D32" s="6">
        <f>ROUND(+'Fiscal Services'!Q27,0)</f>
        <v>8253785</v>
      </c>
      <c r="E32" s="6">
        <f>ROUND(+'Fiscal Services'!V27,0)</f>
        <v>34726</v>
      </c>
      <c r="F32" s="8">
        <f t="shared" si="0"/>
        <v>237.68</v>
      </c>
      <c r="G32" s="6">
        <f>ROUND(+'Fiscal Services'!Q127,0)</f>
        <v>8476662</v>
      </c>
      <c r="H32" s="6">
        <f>ROUND(+'Fiscal Services'!V127,0)</f>
        <v>33150</v>
      </c>
      <c r="I32" s="8">
        <f t="shared" si="1"/>
        <v>255.71</v>
      </c>
      <c r="J32" s="7"/>
      <c r="K32" s="9">
        <f t="shared" si="2"/>
        <v>7.5899999999999995E-2</v>
      </c>
    </row>
    <row r="33" spans="2:11" x14ac:dyDescent="0.2">
      <c r="B33">
        <f>+'Fiscal Services'!A28</f>
        <v>63</v>
      </c>
      <c r="C33" t="str">
        <f>+'Fiscal Services'!B28</f>
        <v>GRAYS HARBOR COMMUNITY HOSPITAL</v>
      </c>
      <c r="D33" s="6">
        <f>ROUND(+'Fiscal Services'!Q28,0)</f>
        <v>4541079</v>
      </c>
      <c r="E33" s="6">
        <f>ROUND(+'Fiscal Services'!V28,0)</f>
        <v>11451</v>
      </c>
      <c r="F33" s="8">
        <f t="shared" si="0"/>
        <v>396.57</v>
      </c>
      <c r="G33" s="6">
        <f>ROUND(+'Fiscal Services'!Q128,0)</f>
        <v>4212077</v>
      </c>
      <c r="H33" s="6">
        <f>ROUND(+'Fiscal Services'!V128,0)</f>
        <v>10592</v>
      </c>
      <c r="I33" s="8">
        <f t="shared" si="1"/>
        <v>397.67</v>
      </c>
      <c r="J33" s="7"/>
      <c r="K33" s="9">
        <f t="shared" si="2"/>
        <v>2.8E-3</v>
      </c>
    </row>
    <row r="34" spans="2:11" x14ac:dyDescent="0.2">
      <c r="B34">
        <f>+'Fiscal Services'!A29</f>
        <v>78</v>
      </c>
      <c r="C34" t="str">
        <f>+'Fiscal Services'!B29</f>
        <v>SAMARITAN HEALTHCARE</v>
      </c>
      <c r="D34" s="6">
        <f>ROUND(+'Fiscal Services'!Q29,0)</f>
        <v>2173507</v>
      </c>
      <c r="E34" s="6">
        <f>ROUND(+'Fiscal Services'!V29,0)</f>
        <v>5725</v>
      </c>
      <c r="F34" s="8">
        <f t="shared" si="0"/>
        <v>379.65</v>
      </c>
      <c r="G34" s="6">
        <f>ROUND(+'Fiscal Services'!Q129,0)</f>
        <v>2384691</v>
      </c>
      <c r="H34" s="6">
        <f>ROUND(+'Fiscal Services'!V129,0)</f>
        <v>5653</v>
      </c>
      <c r="I34" s="8">
        <f t="shared" si="1"/>
        <v>421.85</v>
      </c>
      <c r="J34" s="7"/>
      <c r="K34" s="9">
        <f t="shared" si="2"/>
        <v>0.11119999999999999</v>
      </c>
    </row>
    <row r="35" spans="2:11" x14ac:dyDescent="0.2">
      <c r="B35">
        <f>+'Fiscal Services'!A30</f>
        <v>79</v>
      </c>
      <c r="C35" t="str">
        <f>+'Fiscal Services'!B30</f>
        <v>OCEAN BEACH HOSPITAL</v>
      </c>
      <c r="D35" s="6">
        <f>ROUND(+'Fiscal Services'!Q30,0)</f>
        <v>0</v>
      </c>
      <c r="E35" s="6">
        <f>ROUND(+'Fiscal Services'!V30,0)</f>
        <v>0</v>
      </c>
      <c r="F35" s="8" t="str">
        <f t="shared" si="0"/>
        <v/>
      </c>
      <c r="G35" s="6">
        <f>ROUND(+'Fiscal Services'!Q130,0)</f>
        <v>1310774</v>
      </c>
      <c r="H35" s="6">
        <f>ROUND(+'Fiscal Services'!V130,0)</f>
        <v>1211</v>
      </c>
      <c r="I35" s="8">
        <f t="shared" si="1"/>
        <v>1082.3900000000001</v>
      </c>
      <c r="J35" s="7"/>
      <c r="K35" s="9" t="str">
        <f t="shared" si="2"/>
        <v/>
      </c>
    </row>
    <row r="36" spans="2:11" x14ac:dyDescent="0.2">
      <c r="B36">
        <f>+'Fiscal Services'!A31</f>
        <v>80</v>
      </c>
      <c r="C36" t="str">
        <f>+'Fiscal Services'!B31</f>
        <v>ODESSA MEMORIAL HEALTHCARE CENTER</v>
      </c>
      <c r="D36" s="6">
        <f>ROUND(+'Fiscal Services'!Q31,0)</f>
        <v>791603</v>
      </c>
      <c r="E36" s="6">
        <f>ROUND(+'Fiscal Services'!V31,0)</f>
        <v>103</v>
      </c>
      <c r="F36" s="8">
        <f t="shared" si="0"/>
        <v>7685.47</v>
      </c>
      <c r="G36" s="6">
        <f>ROUND(+'Fiscal Services'!Q131,0)</f>
        <v>970954</v>
      </c>
      <c r="H36" s="6">
        <f>ROUND(+'Fiscal Services'!V131,0)</f>
        <v>103</v>
      </c>
      <c r="I36" s="8">
        <f t="shared" si="1"/>
        <v>9426.74</v>
      </c>
      <c r="J36" s="7"/>
      <c r="K36" s="9">
        <f t="shared" si="2"/>
        <v>0.2266</v>
      </c>
    </row>
    <row r="37" spans="2:11" x14ac:dyDescent="0.2">
      <c r="B37">
        <f>+'Fiscal Services'!A32</f>
        <v>81</v>
      </c>
      <c r="C37" t="str">
        <f>+'Fiscal Services'!B32</f>
        <v>MULTICARE GOOD SAMARITAN</v>
      </c>
      <c r="D37" s="6">
        <f>ROUND(+'Fiscal Services'!Q32,0)</f>
        <v>0</v>
      </c>
      <c r="E37" s="6">
        <f>ROUND(+'Fiscal Services'!V32,0)</f>
        <v>28945</v>
      </c>
      <c r="F37" s="8" t="str">
        <f t="shared" si="0"/>
        <v/>
      </c>
      <c r="G37" s="6">
        <f>ROUND(+'Fiscal Services'!Q132,0)</f>
        <v>2757917</v>
      </c>
      <c r="H37" s="6">
        <f>ROUND(+'Fiscal Services'!V132,0)</f>
        <v>30512</v>
      </c>
      <c r="I37" s="8">
        <f t="shared" si="1"/>
        <v>90.39</v>
      </c>
      <c r="J37" s="7"/>
      <c r="K37" s="9" t="str">
        <f t="shared" si="2"/>
        <v/>
      </c>
    </row>
    <row r="38" spans="2:11" x14ac:dyDescent="0.2">
      <c r="B38">
        <f>+'Fiscal Services'!A33</f>
        <v>82</v>
      </c>
      <c r="C38" t="str">
        <f>+'Fiscal Services'!B33</f>
        <v>GARFIELD COUNTY MEMORIAL HOSPITAL</v>
      </c>
      <c r="D38" s="6">
        <f>ROUND(+'Fiscal Services'!Q33,0)</f>
        <v>447070</v>
      </c>
      <c r="E38" s="6">
        <f>ROUND(+'Fiscal Services'!V33,0)</f>
        <v>130</v>
      </c>
      <c r="F38" s="8">
        <f t="shared" si="0"/>
        <v>3439</v>
      </c>
      <c r="G38" s="6">
        <f>ROUND(+'Fiscal Services'!Q133,0)</f>
        <v>408268</v>
      </c>
      <c r="H38" s="6">
        <f>ROUND(+'Fiscal Services'!V133,0)</f>
        <v>131</v>
      </c>
      <c r="I38" s="8">
        <f t="shared" si="1"/>
        <v>3116.55</v>
      </c>
      <c r="J38" s="7"/>
      <c r="K38" s="9">
        <f t="shared" si="2"/>
        <v>-9.3799999999999994E-2</v>
      </c>
    </row>
    <row r="39" spans="2:11" x14ac:dyDescent="0.2">
      <c r="B39">
        <f>+'Fiscal Services'!A34</f>
        <v>84</v>
      </c>
      <c r="C39" t="str">
        <f>+'Fiscal Services'!B34</f>
        <v>PROVIDENCE REGIONAL MEDICAL CENTER EVERETT</v>
      </c>
      <c r="D39" s="6">
        <f>ROUND(+'Fiscal Services'!Q34,0)</f>
        <v>1653513</v>
      </c>
      <c r="E39" s="6">
        <f>ROUND(+'Fiscal Services'!V34,0)</f>
        <v>75807</v>
      </c>
      <c r="F39" s="8">
        <f t="shared" si="0"/>
        <v>21.81</v>
      </c>
      <c r="G39" s="6">
        <f>ROUND(+'Fiscal Services'!Q134,0)</f>
        <v>2890126</v>
      </c>
      <c r="H39" s="6">
        <f>ROUND(+'Fiscal Services'!V134,0)</f>
        <v>49191</v>
      </c>
      <c r="I39" s="8">
        <f t="shared" si="1"/>
        <v>58.75</v>
      </c>
      <c r="J39" s="7"/>
      <c r="K39" s="9">
        <f t="shared" si="2"/>
        <v>1.6937</v>
      </c>
    </row>
    <row r="40" spans="2:11" x14ac:dyDescent="0.2">
      <c r="B40">
        <f>+'Fiscal Services'!A35</f>
        <v>85</v>
      </c>
      <c r="C40" t="str">
        <f>+'Fiscal Services'!B35</f>
        <v>JEFFERSON HEALTHCARE</v>
      </c>
      <c r="D40" s="6">
        <f>ROUND(+'Fiscal Services'!Q35,0)</f>
        <v>2465980</v>
      </c>
      <c r="E40" s="6">
        <f>ROUND(+'Fiscal Services'!V35,0)</f>
        <v>4691</v>
      </c>
      <c r="F40" s="8">
        <f t="shared" si="0"/>
        <v>525.67999999999995</v>
      </c>
      <c r="G40" s="6">
        <f>ROUND(+'Fiscal Services'!Q135,0)</f>
        <v>3730128</v>
      </c>
      <c r="H40" s="6">
        <f>ROUND(+'Fiscal Services'!V135,0)</f>
        <v>4845</v>
      </c>
      <c r="I40" s="8">
        <f t="shared" si="1"/>
        <v>769.89</v>
      </c>
      <c r="J40" s="7"/>
      <c r="K40" s="9">
        <f t="shared" si="2"/>
        <v>0.46460000000000001</v>
      </c>
    </row>
    <row r="41" spans="2:11" x14ac:dyDescent="0.2">
      <c r="B41">
        <f>+'Fiscal Services'!A36</f>
        <v>96</v>
      </c>
      <c r="C41" t="str">
        <f>+'Fiscal Services'!B36</f>
        <v>SKYLINE HOSPITAL</v>
      </c>
      <c r="D41" s="6">
        <f>ROUND(+'Fiscal Services'!Q36,0)</f>
        <v>771169</v>
      </c>
      <c r="E41" s="6">
        <f>ROUND(+'Fiscal Services'!V36,0)</f>
        <v>1282</v>
      </c>
      <c r="F41" s="8">
        <f t="shared" si="0"/>
        <v>601.54</v>
      </c>
      <c r="G41" s="6">
        <f>ROUND(+'Fiscal Services'!Q136,0)</f>
        <v>948181</v>
      </c>
      <c r="H41" s="6">
        <f>ROUND(+'Fiscal Services'!V136,0)</f>
        <v>1213</v>
      </c>
      <c r="I41" s="8">
        <f t="shared" si="1"/>
        <v>781.68</v>
      </c>
      <c r="J41" s="7"/>
      <c r="K41" s="9">
        <f t="shared" si="2"/>
        <v>0.29949999999999999</v>
      </c>
    </row>
    <row r="42" spans="2:11" x14ac:dyDescent="0.2">
      <c r="B42">
        <f>+'Fiscal Services'!A37</f>
        <v>102</v>
      </c>
      <c r="C42" t="str">
        <f>+'Fiscal Services'!B37</f>
        <v>YAKIMA REGIONAL MEDICAL AND CARDIAC CENTER</v>
      </c>
      <c r="D42" s="6">
        <f>ROUND(+'Fiscal Services'!Q37,0)</f>
        <v>3398263</v>
      </c>
      <c r="E42" s="6">
        <f>ROUND(+'Fiscal Services'!V37,0)</f>
        <v>13611</v>
      </c>
      <c r="F42" s="8">
        <f t="shared" si="0"/>
        <v>249.67</v>
      </c>
      <c r="G42" s="6">
        <f>ROUND(+'Fiscal Services'!Q137,0)</f>
        <v>2104554</v>
      </c>
      <c r="H42" s="6">
        <f>ROUND(+'Fiscal Services'!V137,0)</f>
        <v>12486</v>
      </c>
      <c r="I42" s="8">
        <f t="shared" si="1"/>
        <v>168.55</v>
      </c>
      <c r="J42" s="7"/>
      <c r="K42" s="9">
        <f t="shared" si="2"/>
        <v>-0.32490000000000002</v>
      </c>
    </row>
    <row r="43" spans="2:11" x14ac:dyDescent="0.2">
      <c r="B43">
        <f>+'Fiscal Services'!A38</f>
        <v>104</v>
      </c>
      <c r="C43" t="str">
        <f>+'Fiscal Services'!B38</f>
        <v>VALLEY GENERAL HOSPITAL</v>
      </c>
      <c r="D43" s="6">
        <f>ROUND(+'Fiscal Services'!Q38,0)</f>
        <v>0</v>
      </c>
      <c r="E43" s="6">
        <f>ROUND(+'Fiscal Services'!V38,0)</f>
        <v>0</v>
      </c>
      <c r="F43" s="8" t="str">
        <f t="shared" si="0"/>
        <v/>
      </c>
      <c r="G43" s="6">
        <f>ROUND(+'Fiscal Services'!Q138,0)</f>
        <v>0</v>
      </c>
      <c r="H43" s="6">
        <f>ROUND(+'Fiscal Services'!V138,0)</f>
        <v>0</v>
      </c>
      <c r="I43" s="8" t="str">
        <f t="shared" si="1"/>
        <v/>
      </c>
      <c r="J43" s="7"/>
      <c r="K43" s="9" t="str">
        <f t="shared" si="2"/>
        <v/>
      </c>
    </row>
    <row r="44" spans="2:11" x14ac:dyDescent="0.2">
      <c r="B44">
        <f>+'Fiscal Services'!A39</f>
        <v>106</v>
      </c>
      <c r="C44" t="str">
        <f>+'Fiscal Services'!B39</f>
        <v>CASCADE VALLEY HOSPITAL</v>
      </c>
      <c r="D44" s="6">
        <f>ROUND(+'Fiscal Services'!Q39,0)</f>
        <v>1888127</v>
      </c>
      <c r="E44" s="6">
        <f>ROUND(+'Fiscal Services'!V39,0)</f>
        <v>4364</v>
      </c>
      <c r="F44" s="8">
        <f t="shared" si="0"/>
        <v>432.66</v>
      </c>
      <c r="G44" s="6">
        <f>ROUND(+'Fiscal Services'!Q139,0)</f>
        <v>1895601</v>
      </c>
      <c r="H44" s="6">
        <f>ROUND(+'Fiscal Services'!V139,0)</f>
        <v>3957</v>
      </c>
      <c r="I44" s="8">
        <f t="shared" si="1"/>
        <v>479.05</v>
      </c>
      <c r="J44" s="7"/>
      <c r="K44" s="9">
        <f t="shared" si="2"/>
        <v>0.1072</v>
      </c>
    </row>
    <row r="45" spans="2:11" x14ac:dyDescent="0.2">
      <c r="B45">
        <f>+'Fiscal Services'!A40</f>
        <v>107</v>
      </c>
      <c r="C45" t="str">
        <f>+'Fiscal Services'!B40</f>
        <v>NORTH VALLEY HOSPITAL</v>
      </c>
      <c r="D45" s="6">
        <f>ROUND(+'Fiscal Services'!Q40,0)</f>
        <v>1208420</v>
      </c>
      <c r="E45" s="6">
        <f>ROUND(+'Fiscal Services'!V40,0)</f>
        <v>2329</v>
      </c>
      <c r="F45" s="8">
        <f t="shared" si="0"/>
        <v>518.86</v>
      </c>
      <c r="G45" s="6">
        <f>ROUND(+'Fiscal Services'!Q140,0)</f>
        <v>1358114</v>
      </c>
      <c r="H45" s="6">
        <f>ROUND(+'Fiscal Services'!V140,0)</f>
        <v>2549</v>
      </c>
      <c r="I45" s="8">
        <f t="shared" si="1"/>
        <v>532.79999999999995</v>
      </c>
      <c r="J45" s="7"/>
      <c r="K45" s="9">
        <f t="shared" si="2"/>
        <v>2.69E-2</v>
      </c>
    </row>
    <row r="46" spans="2:11" x14ac:dyDescent="0.2">
      <c r="B46">
        <f>+'Fiscal Services'!A41</f>
        <v>108</v>
      </c>
      <c r="C46" t="str">
        <f>+'Fiscal Services'!B41</f>
        <v>TRI-STATE MEMORIAL HOSPITAL</v>
      </c>
      <c r="D46" s="6">
        <f>ROUND(+'Fiscal Services'!Q41,0)</f>
        <v>1947606</v>
      </c>
      <c r="E46" s="6">
        <f>ROUND(+'Fiscal Services'!V41,0)</f>
        <v>5258</v>
      </c>
      <c r="F46" s="8">
        <f t="shared" si="0"/>
        <v>370.41</v>
      </c>
      <c r="G46" s="6">
        <f>ROUND(+'Fiscal Services'!Q141,0)</f>
        <v>2162265</v>
      </c>
      <c r="H46" s="6">
        <f>ROUND(+'Fiscal Services'!V141,0)</f>
        <v>5633</v>
      </c>
      <c r="I46" s="8">
        <f t="shared" si="1"/>
        <v>383.86</v>
      </c>
      <c r="J46" s="7"/>
      <c r="K46" s="9">
        <f t="shared" si="2"/>
        <v>3.6299999999999999E-2</v>
      </c>
    </row>
    <row r="47" spans="2:11" x14ac:dyDescent="0.2">
      <c r="B47">
        <f>+'Fiscal Services'!A42</f>
        <v>111</v>
      </c>
      <c r="C47" t="str">
        <f>+'Fiscal Services'!B42</f>
        <v>EAST ADAMS RURAL HEALTHCARE</v>
      </c>
      <c r="D47" s="6">
        <f>ROUND(+'Fiscal Services'!Q42,0)</f>
        <v>217773</v>
      </c>
      <c r="E47" s="6">
        <f>ROUND(+'Fiscal Services'!V42,0)</f>
        <v>285</v>
      </c>
      <c r="F47" s="8">
        <f t="shared" si="0"/>
        <v>764.12</v>
      </c>
      <c r="G47" s="6">
        <f>ROUND(+'Fiscal Services'!Q142,0)</f>
        <v>222099</v>
      </c>
      <c r="H47" s="6">
        <f>ROUND(+'Fiscal Services'!V142,0)</f>
        <v>318</v>
      </c>
      <c r="I47" s="8">
        <f t="shared" si="1"/>
        <v>698.42</v>
      </c>
      <c r="J47" s="7"/>
      <c r="K47" s="9">
        <f t="shared" si="2"/>
        <v>-8.5999999999999993E-2</v>
      </c>
    </row>
    <row r="48" spans="2:11" x14ac:dyDescent="0.2">
      <c r="B48">
        <f>+'Fiscal Services'!A43</f>
        <v>125</v>
      </c>
      <c r="C48" t="str">
        <f>+'Fiscal Services'!B43</f>
        <v>OTHELLO COMMUNITY HOSPITAL</v>
      </c>
      <c r="D48" s="6">
        <f>ROUND(+'Fiscal Services'!Q43,0)</f>
        <v>0</v>
      </c>
      <c r="E48" s="6">
        <f>ROUND(+'Fiscal Services'!V43,0)</f>
        <v>0</v>
      </c>
      <c r="F48" s="8" t="str">
        <f t="shared" si="0"/>
        <v/>
      </c>
      <c r="G48" s="6">
        <f>ROUND(+'Fiscal Services'!Q143,0)</f>
        <v>0</v>
      </c>
      <c r="H48" s="6">
        <f>ROUND(+'Fiscal Services'!V143,0)</f>
        <v>0</v>
      </c>
      <c r="I48" s="8" t="str">
        <f t="shared" si="1"/>
        <v/>
      </c>
      <c r="J48" s="7"/>
      <c r="K48" s="9" t="str">
        <f t="shared" si="2"/>
        <v/>
      </c>
    </row>
    <row r="49" spans="2:11" x14ac:dyDescent="0.2">
      <c r="B49">
        <f>+'Fiscal Services'!A44</f>
        <v>126</v>
      </c>
      <c r="C49" t="str">
        <f>+'Fiscal Services'!B44</f>
        <v>HIGHLINE MEDICAL CENTER</v>
      </c>
      <c r="D49" s="6">
        <f>ROUND(+'Fiscal Services'!Q44,0)</f>
        <v>9112957</v>
      </c>
      <c r="E49" s="6">
        <f>ROUND(+'Fiscal Services'!V44,0)</f>
        <v>17455</v>
      </c>
      <c r="F49" s="8">
        <f t="shared" si="0"/>
        <v>522.08000000000004</v>
      </c>
      <c r="G49" s="6">
        <f>ROUND(+'Fiscal Services'!Q144,0)</f>
        <v>4781279</v>
      </c>
      <c r="H49" s="6">
        <f>ROUND(+'Fiscal Services'!V144,0)</f>
        <v>9121</v>
      </c>
      <c r="I49" s="8">
        <f t="shared" si="1"/>
        <v>524.21</v>
      </c>
      <c r="J49" s="7"/>
      <c r="K49" s="9">
        <f t="shared" si="2"/>
        <v>4.1000000000000003E-3</v>
      </c>
    </row>
    <row r="50" spans="2:11" x14ac:dyDescent="0.2">
      <c r="B50">
        <f>+'Fiscal Services'!A45</f>
        <v>128</v>
      </c>
      <c r="C50" t="str">
        <f>+'Fiscal Services'!B45</f>
        <v>UNIVERSITY OF WASHINGTON MEDICAL CENTER</v>
      </c>
      <c r="D50" s="6">
        <f>ROUND(+'Fiscal Services'!Q45,0)</f>
        <v>35864456</v>
      </c>
      <c r="E50" s="6">
        <f>ROUND(+'Fiscal Services'!V45,0)</f>
        <v>50232</v>
      </c>
      <c r="F50" s="8">
        <f t="shared" si="0"/>
        <v>713.98</v>
      </c>
      <c r="G50" s="6">
        <f>ROUND(+'Fiscal Services'!Q145,0)</f>
        <v>36886315</v>
      </c>
      <c r="H50" s="6">
        <f>ROUND(+'Fiscal Services'!V145,0)</f>
        <v>51747</v>
      </c>
      <c r="I50" s="8">
        <f t="shared" si="1"/>
        <v>712.82</v>
      </c>
      <c r="J50" s="7"/>
      <c r="K50" s="9">
        <f t="shared" si="2"/>
        <v>-1.6000000000000001E-3</v>
      </c>
    </row>
    <row r="51" spans="2:11" x14ac:dyDescent="0.2">
      <c r="B51">
        <f>+'Fiscal Services'!A46</f>
        <v>129</v>
      </c>
      <c r="C51" t="str">
        <f>+'Fiscal Services'!B46</f>
        <v>QUINCY VALLEY MEDICAL CENTER</v>
      </c>
      <c r="D51" s="6">
        <f>ROUND(+'Fiscal Services'!Q46,0)</f>
        <v>801764</v>
      </c>
      <c r="E51" s="6">
        <f>ROUND(+'Fiscal Services'!V46,0)</f>
        <v>391</v>
      </c>
      <c r="F51" s="8">
        <f t="shared" si="0"/>
        <v>2050.5500000000002</v>
      </c>
      <c r="G51" s="6">
        <f>ROUND(+'Fiscal Services'!Q146,0)</f>
        <v>0</v>
      </c>
      <c r="H51" s="6">
        <f>ROUND(+'Fiscal Services'!V146,0)</f>
        <v>0</v>
      </c>
      <c r="I51" s="8" t="str">
        <f t="shared" si="1"/>
        <v/>
      </c>
      <c r="J51" s="7"/>
      <c r="K51" s="9" t="str">
        <f t="shared" si="2"/>
        <v/>
      </c>
    </row>
    <row r="52" spans="2:11" x14ac:dyDescent="0.2">
      <c r="B52">
        <f>+'Fiscal Services'!A47</f>
        <v>130</v>
      </c>
      <c r="C52" t="str">
        <f>+'Fiscal Services'!B47</f>
        <v>UW MEDICINE/NORTHWEST HOSPITAL</v>
      </c>
      <c r="D52" s="6">
        <f>ROUND(+'Fiscal Services'!Q47,0)</f>
        <v>7060693</v>
      </c>
      <c r="E52" s="6">
        <f>ROUND(+'Fiscal Services'!V47,0)</f>
        <v>22493</v>
      </c>
      <c r="F52" s="8">
        <f t="shared" si="0"/>
        <v>313.91000000000003</v>
      </c>
      <c r="G52" s="6">
        <f>ROUND(+'Fiscal Services'!Q147,0)</f>
        <v>8217705</v>
      </c>
      <c r="H52" s="6">
        <f>ROUND(+'Fiscal Services'!V147,0)</f>
        <v>23935</v>
      </c>
      <c r="I52" s="8">
        <f t="shared" si="1"/>
        <v>343.33</v>
      </c>
      <c r="J52" s="7"/>
      <c r="K52" s="9">
        <f t="shared" si="2"/>
        <v>9.3700000000000006E-2</v>
      </c>
    </row>
    <row r="53" spans="2:11" x14ac:dyDescent="0.2">
      <c r="B53">
        <f>+'Fiscal Services'!A48</f>
        <v>131</v>
      </c>
      <c r="C53" t="str">
        <f>+'Fiscal Services'!B48</f>
        <v>OVERLAKE HOSPITAL MEDICAL CENTER</v>
      </c>
      <c r="D53" s="6">
        <f>ROUND(+'Fiscal Services'!Q48,0)</f>
        <v>11598048</v>
      </c>
      <c r="E53" s="6">
        <f>ROUND(+'Fiscal Services'!V48,0)</f>
        <v>38887</v>
      </c>
      <c r="F53" s="8">
        <f t="shared" si="0"/>
        <v>298.25</v>
      </c>
      <c r="G53" s="6">
        <f>ROUND(+'Fiscal Services'!Q148,0)</f>
        <v>12226426</v>
      </c>
      <c r="H53" s="6">
        <f>ROUND(+'Fiscal Services'!V148,0)</f>
        <v>36167</v>
      </c>
      <c r="I53" s="8">
        <f t="shared" si="1"/>
        <v>338.05</v>
      </c>
      <c r="J53" s="7"/>
      <c r="K53" s="9">
        <f t="shared" si="2"/>
        <v>0.13339999999999999</v>
      </c>
    </row>
    <row r="54" spans="2:11" x14ac:dyDescent="0.2">
      <c r="B54">
        <f>+'Fiscal Services'!A49</f>
        <v>132</v>
      </c>
      <c r="C54" t="str">
        <f>+'Fiscal Services'!B49</f>
        <v>ST CLARE HOSPITAL</v>
      </c>
      <c r="D54" s="6">
        <f>ROUND(+'Fiscal Services'!Q49,0)</f>
        <v>2853847</v>
      </c>
      <c r="E54" s="6">
        <f>ROUND(+'Fiscal Services'!V49,0)</f>
        <v>12826</v>
      </c>
      <c r="F54" s="8">
        <f t="shared" si="0"/>
        <v>222.5</v>
      </c>
      <c r="G54" s="6">
        <f>ROUND(+'Fiscal Services'!Q149,0)</f>
        <v>2881750</v>
      </c>
      <c r="H54" s="6">
        <f>ROUND(+'Fiscal Services'!V149,0)</f>
        <v>11781</v>
      </c>
      <c r="I54" s="8">
        <f t="shared" si="1"/>
        <v>244.61</v>
      </c>
      <c r="J54" s="7"/>
      <c r="K54" s="9">
        <f t="shared" si="2"/>
        <v>9.9400000000000002E-2</v>
      </c>
    </row>
    <row r="55" spans="2:11" x14ac:dyDescent="0.2">
      <c r="B55">
        <f>+'Fiscal Services'!A50</f>
        <v>134</v>
      </c>
      <c r="C55" t="str">
        <f>+'Fiscal Services'!B50</f>
        <v>ISLAND HOSPITAL</v>
      </c>
      <c r="D55" s="6">
        <f>ROUND(+'Fiscal Services'!Q50,0)</f>
        <v>3735798</v>
      </c>
      <c r="E55" s="6">
        <f>ROUND(+'Fiscal Services'!V50,0)</f>
        <v>9561</v>
      </c>
      <c r="F55" s="8">
        <f t="shared" si="0"/>
        <v>390.73</v>
      </c>
      <c r="G55" s="6">
        <f>ROUND(+'Fiscal Services'!Q150,0)</f>
        <v>3867998</v>
      </c>
      <c r="H55" s="6">
        <f>ROUND(+'Fiscal Services'!V150,0)</f>
        <v>9429</v>
      </c>
      <c r="I55" s="8">
        <f t="shared" si="1"/>
        <v>410.22</v>
      </c>
      <c r="J55" s="7"/>
      <c r="K55" s="9">
        <f t="shared" si="2"/>
        <v>4.99E-2</v>
      </c>
    </row>
    <row r="56" spans="2:11" x14ac:dyDescent="0.2">
      <c r="B56">
        <f>+'Fiscal Services'!A51</f>
        <v>137</v>
      </c>
      <c r="C56" t="str">
        <f>+'Fiscal Services'!B51</f>
        <v>LINCOLN HOSPITAL</v>
      </c>
      <c r="D56" s="6">
        <f>ROUND(+'Fiscal Services'!Q51,0)</f>
        <v>1657949</v>
      </c>
      <c r="E56" s="6">
        <f>ROUND(+'Fiscal Services'!V51,0)</f>
        <v>1220</v>
      </c>
      <c r="F56" s="8">
        <f t="shared" si="0"/>
        <v>1358.97</v>
      </c>
      <c r="G56" s="6">
        <f>ROUND(+'Fiscal Services'!Q151,0)</f>
        <v>1101556</v>
      </c>
      <c r="H56" s="6">
        <f>ROUND(+'Fiscal Services'!V151,0)</f>
        <v>1029</v>
      </c>
      <c r="I56" s="8">
        <f t="shared" si="1"/>
        <v>1070.51</v>
      </c>
      <c r="J56" s="7"/>
      <c r="K56" s="9">
        <f t="shared" si="2"/>
        <v>-0.21229999999999999</v>
      </c>
    </row>
    <row r="57" spans="2:11" x14ac:dyDescent="0.2">
      <c r="B57">
        <f>+'Fiscal Services'!A52</f>
        <v>138</v>
      </c>
      <c r="C57" t="str">
        <f>+'Fiscal Services'!B52</f>
        <v>SWEDISH EDMONDS</v>
      </c>
      <c r="D57" s="6">
        <f>ROUND(+'Fiscal Services'!Q52,0)</f>
        <v>6496322</v>
      </c>
      <c r="E57" s="6">
        <f>ROUND(+'Fiscal Services'!V52,0)</f>
        <v>9622</v>
      </c>
      <c r="F57" s="8">
        <f t="shared" si="0"/>
        <v>675.15</v>
      </c>
      <c r="G57" s="6">
        <f>ROUND(+'Fiscal Services'!Q152,0)</f>
        <v>5904386</v>
      </c>
      <c r="H57" s="6">
        <f>ROUND(+'Fiscal Services'!V152,0)</f>
        <v>17222</v>
      </c>
      <c r="I57" s="8">
        <f t="shared" si="1"/>
        <v>342.84</v>
      </c>
      <c r="J57" s="7"/>
      <c r="K57" s="9">
        <f t="shared" si="2"/>
        <v>-0.49220000000000003</v>
      </c>
    </row>
    <row r="58" spans="2:11" x14ac:dyDescent="0.2">
      <c r="B58">
        <f>+'Fiscal Services'!A53</f>
        <v>139</v>
      </c>
      <c r="C58" t="str">
        <f>+'Fiscal Services'!B53</f>
        <v>PROVIDENCE HOLY FAMILY HOSPITAL</v>
      </c>
      <c r="D58" s="6">
        <f>ROUND(+'Fiscal Services'!Q53,0)</f>
        <v>73265</v>
      </c>
      <c r="E58" s="6">
        <f>ROUND(+'Fiscal Services'!V53,0)</f>
        <v>20054</v>
      </c>
      <c r="F58" s="8">
        <f t="shared" si="0"/>
        <v>3.65</v>
      </c>
      <c r="G58" s="6">
        <f>ROUND(+'Fiscal Services'!Q153,0)</f>
        <v>76631</v>
      </c>
      <c r="H58" s="6">
        <f>ROUND(+'Fiscal Services'!V153,0)</f>
        <v>18640</v>
      </c>
      <c r="I58" s="8">
        <f t="shared" si="1"/>
        <v>4.1100000000000003</v>
      </c>
      <c r="J58" s="7"/>
      <c r="K58" s="9">
        <f t="shared" si="2"/>
        <v>0.126</v>
      </c>
    </row>
    <row r="59" spans="2:11" x14ac:dyDescent="0.2">
      <c r="B59">
        <f>+'Fiscal Services'!A54</f>
        <v>140</v>
      </c>
      <c r="C59" t="str">
        <f>+'Fiscal Services'!B54</f>
        <v>KITTITAS VALLEY HEALTHCARE</v>
      </c>
      <c r="D59" s="6">
        <f>ROUND(+'Fiscal Services'!Q54,0)</f>
        <v>1552834</v>
      </c>
      <c r="E59" s="6">
        <f>ROUND(+'Fiscal Services'!V54,0)</f>
        <v>4943</v>
      </c>
      <c r="F59" s="8">
        <f t="shared" si="0"/>
        <v>314.14999999999998</v>
      </c>
      <c r="G59" s="6">
        <f>ROUND(+'Fiscal Services'!Q154,0)</f>
        <v>1515284</v>
      </c>
      <c r="H59" s="6">
        <f>ROUND(+'Fiscal Services'!V154,0)</f>
        <v>5064</v>
      </c>
      <c r="I59" s="8">
        <f t="shared" si="1"/>
        <v>299.23</v>
      </c>
      <c r="J59" s="7"/>
      <c r="K59" s="9">
        <f t="shared" si="2"/>
        <v>-4.7500000000000001E-2</v>
      </c>
    </row>
    <row r="60" spans="2:11" x14ac:dyDescent="0.2">
      <c r="B60">
        <f>+'Fiscal Services'!A55</f>
        <v>141</v>
      </c>
      <c r="C60" t="str">
        <f>+'Fiscal Services'!B55</f>
        <v>DAYTON GENERAL HOSPITAL</v>
      </c>
      <c r="D60" s="6">
        <f>ROUND(+'Fiscal Services'!Q55,0)</f>
        <v>627988</v>
      </c>
      <c r="E60" s="6">
        <f>ROUND(+'Fiscal Services'!V55,0)</f>
        <v>122</v>
      </c>
      <c r="F60" s="8">
        <f t="shared" si="0"/>
        <v>5147.4399999999996</v>
      </c>
      <c r="G60" s="6">
        <f>ROUND(+'Fiscal Services'!Q155,0)</f>
        <v>0</v>
      </c>
      <c r="H60" s="6">
        <f>ROUND(+'Fiscal Services'!V155,0)</f>
        <v>0</v>
      </c>
      <c r="I60" s="8" t="str">
        <f t="shared" si="1"/>
        <v/>
      </c>
      <c r="J60" s="7"/>
      <c r="K60" s="9" t="str">
        <f t="shared" si="2"/>
        <v/>
      </c>
    </row>
    <row r="61" spans="2:11" x14ac:dyDescent="0.2">
      <c r="B61">
        <f>+'Fiscal Services'!A56</f>
        <v>142</v>
      </c>
      <c r="C61" t="str">
        <f>+'Fiscal Services'!B56</f>
        <v>HARRISON MEDICAL CENTER</v>
      </c>
      <c r="D61" s="6">
        <f>ROUND(+'Fiscal Services'!Q56,0)</f>
        <v>7922457</v>
      </c>
      <c r="E61" s="6">
        <f>ROUND(+'Fiscal Services'!V56,0)</f>
        <v>28256</v>
      </c>
      <c r="F61" s="8">
        <f t="shared" si="0"/>
        <v>280.38</v>
      </c>
      <c r="G61" s="6">
        <f>ROUND(+'Fiscal Services'!Q156,0)</f>
        <v>8815976</v>
      </c>
      <c r="H61" s="6">
        <f>ROUND(+'Fiscal Services'!V156,0)</f>
        <v>27923</v>
      </c>
      <c r="I61" s="8">
        <f t="shared" si="1"/>
        <v>315.72000000000003</v>
      </c>
      <c r="J61" s="7"/>
      <c r="K61" s="9">
        <f t="shared" si="2"/>
        <v>0.126</v>
      </c>
    </row>
    <row r="62" spans="2:11" x14ac:dyDescent="0.2">
      <c r="B62">
        <f>+'Fiscal Services'!A57</f>
        <v>145</v>
      </c>
      <c r="C62" t="str">
        <f>+'Fiscal Services'!B57</f>
        <v>PEACEHEALTH ST JOSEPH HOSPITAL</v>
      </c>
      <c r="D62" s="6">
        <f>ROUND(+'Fiscal Services'!Q57,0)</f>
        <v>10458397</v>
      </c>
      <c r="E62" s="6">
        <f>ROUND(+'Fiscal Services'!V57,0)</f>
        <v>33112</v>
      </c>
      <c r="F62" s="8">
        <f t="shared" si="0"/>
        <v>315.85000000000002</v>
      </c>
      <c r="G62" s="6">
        <f>ROUND(+'Fiscal Services'!Q157,0)</f>
        <v>11014163</v>
      </c>
      <c r="H62" s="6">
        <f>ROUND(+'Fiscal Services'!V157,0)</f>
        <v>32561</v>
      </c>
      <c r="I62" s="8">
        <f t="shared" si="1"/>
        <v>338.26</v>
      </c>
      <c r="J62" s="7"/>
      <c r="K62" s="9">
        <f t="shared" si="2"/>
        <v>7.0999999999999994E-2</v>
      </c>
    </row>
    <row r="63" spans="2:11" x14ac:dyDescent="0.2">
      <c r="B63">
        <f>+'Fiscal Services'!A58</f>
        <v>147</v>
      </c>
      <c r="C63" t="str">
        <f>+'Fiscal Services'!B58</f>
        <v>MID VALLEY HOSPITAL</v>
      </c>
      <c r="D63" s="6">
        <f>ROUND(+'Fiscal Services'!Q58,0)</f>
        <v>1712663</v>
      </c>
      <c r="E63" s="6">
        <f>ROUND(+'Fiscal Services'!V58,0)</f>
        <v>2585</v>
      </c>
      <c r="F63" s="8">
        <f t="shared" si="0"/>
        <v>662.54</v>
      </c>
      <c r="G63" s="6">
        <f>ROUND(+'Fiscal Services'!Q158,0)</f>
        <v>1656511</v>
      </c>
      <c r="H63" s="6">
        <f>ROUND(+'Fiscal Services'!V158,0)</f>
        <v>2557</v>
      </c>
      <c r="I63" s="8">
        <f t="shared" si="1"/>
        <v>647.83000000000004</v>
      </c>
      <c r="J63" s="7"/>
      <c r="K63" s="9">
        <f t="shared" si="2"/>
        <v>-2.2200000000000001E-2</v>
      </c>
    </row>
    <row r="64" spans="2:11" x14ac:dyDescent="0.2">
      <c r="B64">
        <f>+'Fiscal Services'!A59</f>
        <v>148</v>
      </c>
      <c r="C64" t="str">
        <f>+'Fiscal Services'!B59</f>
        <v>KINDRED HOSPITAL SEATTLE - NORTHGATE</v>
      </c>
      <c r="D64" s="6">
        <f>ROUND(+'Fiscal Services'!Q59,0)</f>
        <v>1145722</v>
      </c>
      <c r="E64" s="6">
        <f>ROUND(+'Fiscal Services'!V59,0)</f>
        <v>1133</v>
      </c>
      <c r="F64" s="8">
        <f t="shared" si="0"/>
        <v>1011.23</v>
      </c>
      <c r="G64" s="6">
        <f>ROUND(+'Fiscal Services'!Q159,0)</f>
        <v>1239889</v>
      </c>
      <c r="H64" s="6">
        <f>ROUND(+'Fiscal Services'!V159,0)</f>
        <v>898</v>
      </c>
      <c r="I64" s="8">
        <f t="shared" si="1"/>
        <v>1380.72</v>
      </c>
      <c r="J64" s="7"/>
      <c r="K64" s="9">
        <f t="shared" si="2"/>
        <v>0.3654</v>
      </c>
    </row>
    <row r="65" spans="2:11" x14ac:dyDescent="0.2">
      <c r="B65">
        <f>+'Fiscal Services'!A60</f>
        <v>150</v>
      </c>
      <c r="C65" t="str">
        <f>+'Fiscal Services'!B60</f>
        <v>COULEE MEDICAL CENTER</v>
      </c>
      <c r="D65" s="6">
        <f>ROUND(+'Fiscal Services'!Q60,0)</f>
        <v>1351491</v>
      </c>
      <c r="E65" s="6">
        <f>ROUND(+'Fiscal Services'!V60,0)</f>
        <v>1419</v>
      </c>
      <c r="F65" s="8">
        <f t="shared" si="0"/>
        <v>952.42</v>
      </c>
      <c r="G65" s="6">
        <f>ROUND(+'Fiscal Services'!Q160,0)</f>
        <v>1326693</v>
      </c>
      <c r="H65" s="6">
        <f>ROUND(+'Fiscal Services'!V160,0)</f>
        <v>1288</v>
      </c>
      <c r="I65" s="8">
        <f t="shared" si="1"/>
        <v>1030.04</v>
      </c>
      <c r="J65" s="7"/>
      <c r="K65" s="9">
        <f t="shared" si="2"/>
        <v>8.1500000000000003E-2</v>
      </c>
    </row>
    <row r="66" spans="2:11" x14ac:dyDescent="0.2">
      <c r="B66">
        <f>+'Fiscal Services'!A61</f>
        <v>152</v>
      </c>
      <c r="C66" t="str">
        <f>+'Fiscal Services'!B61</f>
        <v>MASON GENERAL HOSPITAL</v>
      </c>
      <c r="D66" s="6">
        <f>ROUND(+'Fiscal Services'!Q61,0)</f>
        <v>3614389</v>
      </c>
      <c r="E66" s="6">
        <f>ROUND(+'Fiscal Services'!V61,0)</f>
        <v>4217</v>
      </c>
      <c r="F66" s="8">
        <f t="shared" si="0"/>
        <v>857.1</v>
      </c>
      <c r="G66" s="6">
        <f>ROUND(+'Fiscal Services'!Q161,0)</f>
        <v>3807741</v>
      </c>
      <c r="H66" s="6">
        <f>ROUND(+'Fiscal Services'!V161,0)</f>
        <v>4287</v>
      </c>
      <c r="I66" s="8">
        <f t="shared" si="1"/>
        <v>888.21</v>
      </c>
      <c r="J66" s="7"/>
      <c r="K66" s="9">
        <f t="shared" si="2"/>
        <v>3.6299999999999999E-2</v>
      </c>
    </row>
    <row r="67" spans="2:11" x14ac:dyDescent="0.2">
      <c r="B67">
        <f>+'Fiscal Services'!A62</f>
        <v>153</v>
      </c>
      <c r="C67" t="str">
        <f>+'Fiscal Services'!B62</f>
        <v>WHITMAN HOSPITAL AND MEDICAL CENTER</v>
      </c>
      <c r="D67" s="6">
        <f>ROUND(+'Fiscal Services'!Q62,0)</f>
        <v>1235685</v>
      </c>
      <c r="E67" s="6">
        <f>ROUND(+'Fiscal Services'!V62,0)</f>
        <v>1426</v>
      </c>
      <c r="F67" s="8">
        <f t="shared" si="0"/>
        <v>866.54</v>
      </c>
      <c r="G67" s="6">
        <f>ROUND(+'Fiscal Services'!Q162,0)</f>
        <v>1263285</v>
      </c>
      <c r="H67" s="6">
        <f>ROUND(+'Fiscal Services'!V162,0)</f>
        <v>1377</v>
      </c>
      <c r="I67" s="8">
        <f t="shared" si="1"/>
        <v>917.42</v>
      </c>
      <c r="J67" s="7"/>
      <c r="K67" s="9">
        <f t="shared" si="2"/>
        <v>5.8700000000000002E-2</v>
      </c>
    </row>
    <row r="68" spans="2:11" x14ac:dyDescent="0.2">
      <c r="B68">
        <f>+'Fiscal Services'!A63</f>
        <v>155</v>
      </c>
      <c r="C68" t="str">
        <f>+'Fiscal Services'!B63</f>
        <v>UW MEDICINE/VALLEY MEDICAL CENTER</v>
      </c>
      <c r="D68" s="6">
        <f>ROUND(+'Fiscal Services'!Q63,0)</f>
        <v>7953431</v>
      </c>
      <c r="E68" s="6">
        <f>ROUND(+'Fiscal Services'!V63,0)</f>
        <v>17416</v>
      </c>
      <c r="F68" s="8">
        <f t="shared" si="0"/>
        <v>456.67</v>
      </c>
      <c r="G68" s="6">
        <f>ROUND(+'Fiscal Services'!Q163,0)</f>
        <v>18654263</v>
      </c>
      <c r="H68" s="6">
        <f>ROUND(+'Fiscal Services'!V163,0)</f>
        <v>37373</v>
      </c>
      <c r="I68" s="8">
        <f t="shared" si="1"/>
        <v>499.14</v>
      </c>
      <c r="J68" s="7"/>
      <c r="K68" s="9">
        <f t="shared" si="2"/>
        <v>9.2999999999999999E-2</v>
      </c>
    </row>
    <row r="69" spans="2:11" x14ac:dyDescent="0.2">
      <c r="B69">
        <f>+'Fiscal Services'!A64</f>
        <v>156</v>
      </c>
      <c r="C69" t="str">
        <f>+'Fiscal Services'!B64</f>
        <v>WHIDBEY GENERAL HOSPITAL</v>
      </c>
      <c r="D69" s="6">
        <f>ROUND(+'Fiscal Services'!Q64,0)</f>
        <v>2980977</v>
      </c>
      <c r="E69" s="6">
        <f>ROUND(+'Fiscal Services'!V64,0)</f>
        <v>8294</v>
      </c>
      <c r="F69" s="8">
        <f t="shared" si="0"/>
        <v>359.41</v>
      </c>
      <c r="G69" s="6">
        <f>ROUND(+'Fiscal Services'!Q164,0)</f>
        <v>0</v>
      </c>
      <c r="H69" s="6">
        <f>ROUND(+'Fiscal Services'!V164,0)</f>
        <v>0</v>
      </c>
      <c r="I69" s="8" t="str">
        <f t="shared" si="1"/>
        <v/>
      </c>
      <c r="J69" s="7"/>
      <c r="K69" s="9" t="str">
        <f t="shared" si="2"/>
        <v/>
      </c>
    </row>
    <row r="70" spans="2:11" x14ac:dyDescent="0.2">
      <c r="B70">
        <f>+'Fiscal Services'!A65</f>
        <v>157</v>
      </c>
      <c r="C70" t="str">
        <f>+'Fiscal Services'!B65</f>
        <v>ST LUKES REHABILIATION INSTITUTE</v>
      </c>
      <c r="D70" s="6">
        <f>ROUND(+'Fiscal Services'!Q65,0)</f>
        <v>984257</v>
      </c>
      <c r="E70" s="6">
        <f>ROUND(+'Fiscal Services'!V65,0)</f>
        <v>2559</v>
      </c>
      <c r="F70" s="8">
        <f t="shared" si="0"/>
        <v>384.63</v>
      </c>
      <c r="G70" s="6">
        <f>ROUND(+'Fiscal Services'!Q165,0)</f>
        <v>1045975</v>
      </c>
      <c r="H70" s="6">
        <f>ROUND(+'Fiscal Services'!V165,0)</f>
        <v>2467</v>
      </c>
      <c r="I70" s="8">
        <f t="shared" si="1"/>
        <v>423.99</v>
      </c>
      <c r="J70" s="7"/>
      <c r="K70" s="9">
        <f t="shared" si="2"/>
        <v>0.1023</v>
      </c>
    </row>
    <row r="71" spans="2:11" x14ac:dyDescent="0.2">
      <c r="B71">
        <f>+'Fiscal Services'!A66</f>
        <v>158</v>
      </c>
      <c r="C71" t="str">
        <f>+'Fiscal Services'!B66</f>
        <v>CASCADE MEDICAL CENTER</v>
      </c>
      <c r="D71" s="6">
        <f>ROUND(+'Fiscal Services'!Q66,0)</f>
        <v>757640</v>
      </c>
      <c r="E71" s="6">
        <f>ROUND(+'Fiscal Services'!V66,0)</f>
        <v>472</v>
      </c>
      <c r="F71" s="8">
        <f t="shared" si="0"/>
        <v>1605.17</v>
      </c>
      <c r="G71" s="6">
        <f>ROUND(+'Fiscal Services'!Q166,0)</f>
        <v>797908</v>
      </c>
      <c r="H71" s="6">
        <f>ROUND(+'Fiscal Services'!V166,0)</f>
        <v>573</v>
      </c>
      <c r="I71" s="8">
        <f t="shared" si="1"/>
        <v>1392.51</v>
      </c>
      <c r="J71" s="7"/>
      <c r="K71" s="9">
        <f t="shared" si="2"/>
        <v>-0.13250000000000001</v>
      </c>
    </row>
    <row r="72" spans="2:11" x14ac:dyDescent="0.2">
      <c r="B72">
        <f>+'Fiscal Services'!A67</f>
        <v>159</v>
      </c>
      <c r="C72" t="str">
        <f>+'Fiscal Services'!B67</f>
        <v>PROVIDENCE ST PETER HOSPITAL</v>
      </c>
      <c r="D72" s="6">
        <f>ROUND(+'Fiscal Services'!Q67,0)</f>
        <v>16149111</v>
      </c>
      <c r="E72" s="6">
        <f>ROUND(+'Fiscal Services'!V67,0)</f>
        <v>36893</v>
      </c>
      <c r="F72" s="8">
        <f t="shared" si="0"/>
        <v>437.73</v>
      </c>
      <c r="G72" s="6">
        <f>ROUND(+'Fiscal Services'!Q167,0)</f>
        <v>835087</v>
      </c>
      <c r="H72" s="6">
        <f>ROUND(+'Fiscal Services'!V167,0)</f>
        <v>33274</v>
      </c>
      <c r="I72" s="8">
        <f t="shared" si="1"/>
        <v>25.1</v>
      </c>
      <c r="J72" s="7"/>
      <c r="K72" s="9">
        <f t="shared" si="2"/>
        <v>-0.94269999999999998</v>
      </c>
    </row>
    <row r="73" spans="2:11" x14ac:dyDescent="0.2">
      <c r="B73">
        <f>+'Fiscal Services'!A68</f>
        <v>161</v>
      </c>
      <c r="C73" t="str">
        <f>+'Fiscal Services'!B68</f>
        <v>KADLEC REGIONAL MEDICAL CENTER</v>
      </c>
      <c r="D73" s="6">
        <f>ROUND(+'Fiscal Services'!Q68,0)</f>
        <v>10086203</v>
      </c>
      <c r="E73" s="6">
        <f>ROUND(+'Fiscal Services'!V68,0)</f>
        <v>31196</v>
      </c>
      <c r="F73" s="8">
        <f t="shared" si="0"/>
        <v>323.32</v>
      </c>
      <c r="G73" s="6">
        <f>ROUND(+'Fiscal Services'!Q168,0)</f>
        <v>10938679</v>
      </c>
      <c r="H73" s="6">
        <f>ROUND(+'Fiscal Services'!V168,0)</f>
        <v>35689</v>
      </c>
      <c r="I73" s="8">
        <f t="shared" si="1"/>
        <v>306.5</v>
      </c>
      <c r="J73" s="7"/>
      <c r="K73" s="9">
        <f t="shared" si="2"/>
        <v>-5.1999999999999998E-2</v>
      </c>
    </row>
    <row r="74" spans="2:11" x14ac:dyDescent="0.2">
      <c r="B74">
        <f>+'Fiscal Services'!A69</f>
        <v>162</v>
      </c>
      <c r="C74" t="str">
        <f>+'Fiscal Services'!B69</f>
        <v>PROVIDENCE SACRED HEART MEDICAL CENTER</v>
      </c>
      <c r="D74" s="6">
        <f>ROUND(+'Fiscal Services'!Q69,0)</f>
        <v>805274</v>
      </c>
      <c r="E74" s="6">
        <f>ROUND(+'Fiscal Services'!V69,0)</f>
        <v>63456</v>
      </c>
      <c r="F74" s="8">
        <f t="shared" si="0"/>
        <v>12.69</v>
      </c>
      <c r="G74" s="6">
        <f>ROUND(+'Fiscal Services'!Q169,0)</f>
        <v>782943</v>
      </c>
      <c r="H74" s="6">
        <f>ROUND(+'Fiscal Services'!V169,0)</f>
        <v>61703</v>
      </c>
      <c r="I74" s="8">
        <f t="shared" si="1"/>
        <v>12.69</v>
      </c>
      <c r="J74" s="7"/>
      <c r="K74" s="9">
        <f t="shared" si="2"/>
        <v>0</v>
      </c>
    </row>
    <row r="75" spans="2:11" x14ac:dyDescent="0.2">
      <c r="B75">
        <f>+'Fiscal Services'!A70</f>
        <v>164</v>
      </c>
      <c r="C75" t="str">
        <f>+'Fiscal Services'!B70</f>
        <v>EVERGREENHEALTH MEDICAL CENTER</v>
      </c>
      <c r="D75" s="6">
        <f>ROUND(+'Fiscal Services'!Q70,0)</f>
        <v>11598511</v>
      </c>
      <c r="E75" s="6">
        <f>ROUND(+'Fiscal Services'!V70,0)</f>
        <v>32912</v>
      </c>
      <c r="F75" s="8">
        <f t="shared" ref="F75:F107" si="3">IF(D75=0,"",IF(E75=0,"",ROUND(D75/E75,2)))</f>
        <v>352.41</v>
      </c>
      <c r="G75" s="6">
        <f>ROUND(+'Fiscal Services'!Q170,0)</f>
        <v>12740450</v>
      </c>
      <c r="H75" s="6">
        <f>ROUND(+'Fiscal Services'!V170,0)</f>
        <v>33213</v>
      </c>
      <c r="I75" s="8">
        <f t="shared" ref="I75:I107" si="4">IF(G75=0,"",IF(H75=0,"",ROUND(G75/H75,2)))</f>
        <v>383.6</v>
      </c>
      <c r="J75" s="7"/>
      <c r="K75" s="9">
        <f t="shared" ref="K75:K107" si="5">IF(D75=0,"",IF(E75=0,"",IF(G75=0,"",IF(H75=0,"",ROUND(I75/F75-1,4)))))</f>
        <v>8.8499999999999995E-2</v>
      </c>
    </row>
    <row r="76" spans="2:11" x14ac:dyDescent="0.2">
      <c r="B76">
        <f>+'Fiscal Services'!A71</f>
        <v>165</v>
      </c>
      <c r="C76" t="str">
        <f>+'Fiscal Services'!B71</f>
        <v>LAKE CHELAN COMMUNITY HOSPITAL</v>
      </c>
      <c r="D76" s="6">
        <f>ROUND(+'Fiscal Services'!Q71,0)</f>
        <v>793691</v>
      </c>
      <c r="E76" s="6">
        <f>ROUND(+'Fiscal Services'!V71,0)</f>
        <v>1504</v>
      </c>
      <c r="F76" s="8">
        <f t="shared" si="3"/>
        <v>527.72</v>
      </c>
      <c r="G76" s="6">
        <f>ROUND(+'Fiscal Services'!Q171,0)</f>
        <v>835151</v>
      </c>
      <c r="H76" s="6">
        <f>ROUND(+'Fiscal Services'!V171,0)</f>
        <v>1122</v>
      </c>
      <c r="I76" s="8">
        <f t="shared" si="4"/>
        <v>744.34</v>
      </c>
      <c r="J76" s="7"/>
      <c r="K76" s="9">
        <f t="shared" si="5"/>
        <v>0.41049999999999998</v>
      </c>
    </row>
    <row r="77" spans="2:11" x14ac:dyDescent="0.2">
      <c r="B77">
        <f>+'Fiscal Services'!A72</f>
        <v>167</v>
      </c>
      <c r="C77" t="str">
        <f>+'Fiscal Services'!B72</f>
        <v>FERRY COUNTY MEMORIAL HOSPITAL</v>
      </c>
      <c r="D77" s="6">
        <f>ROUND(+'Fiscal Services'!Q72,0)</f>
        <v>0</v>
      </c>
      <c r="E77" s="6">
        <f>ROUND(+'Fiscal Services'!V72,0)</f>
        <v>0</v>
      </c>
      <c r="F77" s="8" t="str">
        <f t="shared" si="3"/>
        <v/>
      </c>
      <c r="G77" s="6">
        <f>ROUND(+'Fiscal Services'!Q172,0)</f>
        <v>0</v>
      </c>
      <c r="H77" s="6">
        <f>ROUND(+'Fiscal Services'!V172,0)</f>
        <v>0</v>
      </c>
      <c r="I77" s="8" t="str">
        <f t="shared" si="4"/>
        <v/>
      </c>
      <c r="J77" s="7"/>
      <c r="K77" s="9" t="str">
        <f t="shared" si="5"/>
        <v/>
      </c>
    </row>
    <row r="78" spans="2:11" x14ac:dyDescent="0.2">
      <c r="B78">
        <f>+'Fiscal Services'!A73</f>
        <v>168</v>
      </c>
      <c r="C78" t="str">
        <f>+'Fiscal Services'!B73</f>
        <v>CENTRAL WASHINGTON HOSPITAL</v>
      </c>
      <c r="D78" s="6">
        <f>ROUND(+'Fiscal Services'!Q73,0)</f>
        <v>5738293</v>
      </c>
      <c r="E78" s="6">
        <f>ROUND(+'Fiscal Services'!V73,0)</f>
        <v>19877</v>
      </c>
      <c r="F78" s="8">
        <f t="shared" si="3"/>
        <v>288.69</v>
      </c>
      <c r="G78" s="6">
        <f>ROUND(+'Fiscal Services'!Q173,0)</f>
        <v>3977632</v>
      </c>
      <c r="H78" s="6">
        <f>ROUND(+'Fiscal Services'!V173,0)</f>
        <v>20242</v>
      </c>
      <c r="I78" s="8">
        <f t="shared" si="4"/>
        <v>196.5</v>
      </c>
      <c r="J78" s="7"/>
      <c r="K78" s="9">
        <f t="shared" si="5"/>
        <v>-0.31929999999999997</v>
      </c>
    </row>
    <row r="79" spans="2:11" x14ac:dyDescent="0.2">
      <c r="B79">
        <f>+'Fiscal Services'!A74</f>
        <v>170</v>
      </c>
      <c r="C79" t="str">
        <f>+'Fiscal Services'!B74</f>
        <v>PEACEHEALTH SOUTHWEST MEDICAL CENTER</v>
      </c>
      <c r="D79" s="6">
        <f>ROUND(+'Fiscal Services'!Q74,0)</f>
        <v>11161324</v>
      </c>
      <c r="E79" s="6">
        <f>ROUND(+'Fiscal Services'!V74,0)</f>
        <v>50767</v>
      </c>
      <c r="F79" s="8">
        <f t="shared" si="3"/>
        <v>219.85</v>
      </c>
      <c r="G79" s="6">
        <f>ROUND(+'Fiscal Services'!Q174,0)</f>
        <v>10824216</v>
      </c>
      <c r="H79" s="6">
        <f>ROUND(+'Fiscal Services'!V174,0)</f>
        <v>48533</v>
      </c>
      <c r="I79" s="8">
        <f t="shared" si="4"/>
        <v>223.03</v>
      </c>
      <c r="J79" s="7"/>
      <c r="K79" s="9">
        <f t="shared" si="5"/>
        <v>1.4500000000000001E-2</v>
      </c>
    </row>
    <row r="80" spans="2:11" x14ac:dyDescent="0.2">
      <c r="B80">
        <f>+'Fiscal Services'!A75</f>
        <v>172</v>
      </c>
      <c r="C80" t="str">
        <f>+'Fiscal Services'!B75</f>
        <v>PULLMAN REGIONAL HOSPITAL</v>
      </c>
      <c r="D80" s="6">
        <f>ROUND(+'Fiscal Services'!Q75,0)</f>
        <v>1478028</v>
      </c>
      <c r="E80" s="6">
        <f>ROUND(+'Fiscal Services'!V75,0)</f>
        <v>3623</v>
      </c>
      <c r="F80" s="8">
        <f t="shared" si="3"/>
        <v>407.96</v>
      </c>
      <c r="G80" s="6">
        <f>ROUND(+'Fiscal Services'!Q175,0)</f>
        <v>1552686</v>
      </c>
      <c r="H80" s="6">
        <f>ROUND(+'Fiscal Services'!V175,0)</f>
        <v>3914</v>
      </c>
      <c r="I80" s="8">
        <f t="shared" si="4"/>
        <v>396.7</v>
      </c>
      <c r="J80" s="7"/>
      <c r="K80" s="9">
        <f t="shared" si="5"/>
        <v>-2.76E-2</v>
      </c>
    </row>
    <row r="81" spans="2:11" x14ac:dyDescent="0.2">
      <c r="B81">
        <f>+'Fiscal Services'!A76</f>
        <v>173</v>
      </c>
      <c r="C81" t="str">
        <f>+'Fiscal Services'!B76</f>
        <v>MORTON GENERAL HOSPITAL</v>
      </c>
      <c r="D81" s="6">
        <f>ROUND(+'Fiscal Services'!Q76,0)</f>
        <v>1545219</v>
      </c>
      <c r="E81" s="6">
        <f>ROUND(+'Fiscal Services'!V76,0)</f>
        <v>1101</v>
      </c>
      <c r="F81" s="8">
        <f t="shared" si="3"/>
        <v>1403.47</v>
      </c>
      <c r="G81" s="6">
        <f>ROUND(+'Fiscal Services'!Q176,0)</f>
        <v>1592405</v>
      </c>
      <c r="H81" s="6">
        <f>ROUND(+'Fiscal Services'!V176,0)</f>
        <v>1070</v>
      </c>
      <c r="I81" s="8">
        <f t="shared" si="4"/>
        <v>1488.23</v>
      </c>
      <c r="J81" s="7"/>
      <c r="K81" s="9">
        <f t="shared" si="5"/>
        <v>6.0400000000000002E-2</v>
      </c>
    </row>
    <row r="82" spans="2:11" x14ac:dyDescent="0.2">
      <c r="B82">
        <f>+'Fiscal Services'!A77</f>
        <v>175</v>
      </c>
      <c r="C82" t="str">
        <f>+'Fiscal Services'!B77</f>
        <v>MARY BRIDGE CHILDRENS HEALTH CENTER</v>
      </c>
      <c r="D82" s="6">
        <f>ROUND(+'Fiscal Services'!Q77,0)</f>
        <v>0</v>
      </c>
      <c r="E82" s="6">
        <f>ROUND(+'Fiscal Services'!V77,0)</f>
        <v>9620</v>
      </c>
      <c r="F82" s="8" t="str">
        <f t="shared" si="3"/>
        <v/>
      </c>
      <c r="G82" s="6">
        <f>ROUND(+'Fiscal Services'!Q177,0)</f>
        <v>0</v>
      </c>
      <c r="H82" s="6">
        <f>ROUND(+'Fiscal Services'!V177,0)</f>
        <v>10786</v>
      </c>
      <c r="I82" s="8" t="str">
        <f t="shared" si="4"/>
        <v/>
      </c>
      <c r="J82" s="7"/>
      <c r="K82" s="9" t="str">
        <f t="shared" si="5"/>
        <v/>
      </c>
    </row>
    <row r="83" spans="2:11" x14ac:dyDescent="0.2">
      <c r="B83">
        <f>+'Fiscal Services'!A78</f>
        <v>176</v>
      </c>
      <c r="C83" t="str">
        <f>+'Fiscal Services'!B78</f>
        <v>TACOMA GENERAL/ALLENMORE HOSPITAL</v>
      </c>
      <c r="D83" s="6">
        <f>ROUND(+'Fiscal Services'!Q78,0)</f>
        <v>1327498</v>
      </c>
      <c r="E83" s="6">
        <f>ROUND(+'Fiscal Services'!V78,0)</f>
        <v>48651</v>
      </c>
      <c r="F83" s="8">
        <f t="shared" si="3"/>
        <v>27.29</v>
      </c>
      <c r="G83" s="6">
        <f>ROUND(+'Fiscal Services'!Q178,0)</f>
        <v>1999876</v>
      </c>
      <c r="H83" s="6">
        <f>ROUND(+'Fiscal Services'!V178,0)</f>
        <v>41823</v>
      </c>
      <c r="I83" s="8">
        <f t="shared" si="4"/>
        <v>47.82</v>
      </c>
      <c r="J83" s="7"/>
      <c r="K83" s="9">
        <f t="shared" si="5"/>
        <v>0.75229999999999997</v>
      </c>
    </row>
    <row r="84" spans="2:11" x14ac:dyDescent="0.2">
      <c r="B84">
        <f>+'Fiscal Services'!A79</f>
        <v>180</v>
      </c>
      <c r="C84" t="str">
        <f>+'Fiscal Services'!B79</f>
        <v>VALLEY HOSPITAL</v>
      </c>
      <c r="D84" s="6">
        <f>ROUND(+'Fiscal Services'!Q79,0)</f>
        <v>3029729</v>
      </c>
      <c r="E84" s="6">
        <f>ROUND(+'Fiscal Services'!V79,0)</f>
        <v>10946</v>
      </c>
      <c r="F84" s="8">
        <f t="shared" si="3"/>
        <v>276.79000000000002</v>
      </c>
      <c r="G84" s="6">
        <f>ROUND(+'Fiscal Services'!Q179,0)</f>
        <v>3313733</v>
      </c>
      <c r="H84" s="6">
        <f>ROUND(+'Fiscal Services'!V179,0)</f>
        <v>11479</v>
      </c>
      <c r="I84" s="8">
        <f t="shared" si="4"/>
        <v>288.68</v>
      </c>
      <c r="J84" s="7"/>
      <c r="K84" s="9">
        <f t="shared" si="5"/>
        <v>4.2999999999999997E-2</v>
      </c>
    </row>
    <row r="85" spans="2:11" x14ac:dyDescent="0.2">
      <c r="B85">
        <f>+'Fiscal Services'!A80</f>
        <v>183</v>
      </c>
      <c r="C85" t="str">
        <f>+'Fiscal Services'!B80</f>
        <v>MULTICARE AUBURN MEDICAL CENTER</v>
      </c>
      <c r="D85" s="6">
        <f>ROUND(+'Fiscal Services'!Q80,0)</f>
        <v>3818541</v>
      </c>
      <c r="E85" s="6">
        <f>ROUND(+'Fiscal Services'!V80,0)</f>
        <v>11784</v>
      </c>
      <c r="F85" s="8">
        <f t="shared" si="3"/>
        <v>324.04000000000002</v>
      </c>
      <c r="G85" s="6">
        <f>ROUND(+'Fiscal Services'!Q180,0)</f>
        <v>1571201</v>
      </c>
      <c r="H85" s="6">
        <f>ROUND(+'Fiscal Services'!V180,0)</f>
        <v>10417</v>
      </c>
      <c r="I85" s="8">
        <f t="shared" si="4"/>
        <v>150.83000000000001</v>
      </c>
      <c r="J85" s="7"/>
      <c r="K85" s="9">
        <f t="shared" si="5"/>
        <v>-0.53449999999999998</v>
      </c>
    </row>
    <row r="86" spans="2:11" x14ac:dyDescent="0.2">
      <c r="B86">
        <f>+'Fiscal Services'!A81</f>
        <v>186</v>
      </c>
      <c r="C86" t="str">
        <f>+'Fiscal Services'!B81</f>
        <v>SUMMIT PACIFIC MEDICAL CENTER</v>
      </c>
      <c r="D86" s="6">
        <f>ROUND(+'Fiscal Services'!Q81,0)</f>
        <v>1009380</v>
      </c>
      <c r="E86" s="6">
        <f>ROUND(+'Fiscal Services'!V81,0)</f>
        <v>1238</v>
      </c>
      <c r="F86" s="8">
        <f t="shared" si="3"/>
        <v>815.33</v>
      </c>
      <c r="G86" s="6">
        <f>ROUND(+'Fiscal Services'!Q181,0)</f>
        <v>1005087</v>
      </c>
      <c r="H86" s="6">
        <f>ROUND(+'Fiscal Services'!V181,0)</f>
        <v>1042</v>
      </c>
      <c r="I86" s="8">
        <f t="shared" si="4"/>
        <v>964.57</v>
      </c>
      <c r="J86" s="7"/>
      <c r="K86" s="9">
        <f t="shared" si="5"/>
        <v>0.183</v>
      </c>
    </row>
    <row r="87" spans="2:11" x14ac:dyDescent="0.2">
      <c r="B87">
        <f>+'Fiscal Services'!A82</f>
        <v>191</v>
      </c>
      <c r="C87" t="str">
        <f>+'Fiscal Services'!B82</f>
        <v>PROVIDENCE CENTRALIA HOSPITAL</v>
      </c>
      <c r="D87" s="6">
        <f>ROUND(+'Fiscal Services'!Q82,0)</f>
        <v>2736976</v>
      </c>
      <c r="E87" s="6">
        <f>ROUND(+'Fiscal Services'!V82,0)</f>
        <v>12024</v>
      </c>
      <c r="F87" s="8">
        <f t="shared" si="3"/>
        <v>227.63</v>
      </c>
      <c r="G87" s="6">
        <f>ROUND(+'Fiscal Services'!Q182,0)</f>
        <v>40</v>
      </c>
      <c r="H87" s="6">
        <f>ROUND(+'Fiscal Services'!V182,0)</f>
        <v>12339</v>
      </c>
      <c r="I87" s="8">
        <f t="shared" si="4"/>
        <v>0</v>
      </c>
      <c r="J87" s="7"/>
      <c r="K87" s="9">
        <f t="shared" si="5"/>
        <v>-1</v>
      </c>
    </row>
    <row r="88" spans="2:11" x14ac:dyDescent="0.2">
      <c r="B88">
        <f>+'Fiscal Services'!A83</f>
        <v>193</v>
      </c>
      <c r="C88" t="str">
        <f>+'Fiscal Services'!B83</f>
        <v>PROVIDENCE MOUNT CARMEL HOSPITAL</v>
      </c>
      <c r="D88" s="6">
        <f>ROUND(+'Fiscal Services'!Q83,0)</f>
        <v>106059</v>
      </c>
      <c r="E88" s="6">
        <f>ROUND(+'Fiscal Services'!V83,0)</f>
        <v>3409</v>
      </c>
      <c r="F88" s="8">
        <f t="shared" si="3"/>
        <v>31.11</v>
      </c>
      <c r="G88" s="6">
        <f>ROUND(+'Fiscal Services'!Q183,0)</f>
        <v>62624</v>
      </c>
      <c r="H88" s="6">
        <f>ROUND(+'Fiscal Services'!V183,0)</f>
        <v>3543</v>
      </c>
      <c r="I88" s="8">
        <f t="shared" si="4"/>
        <v>17.68</v>
      </c>
      <c r="J88" s="7"/>
      <c r="K88" s="9">
        <f t="shared" si="5"/>
        <v>-0.43169999999999997</v>
      </c>
    </row>
    <row r="89" spans="2:11" x14ac:dyDescent="0.2">
      <c r="B89">
        <f>+'Fiscal Services'!A84</f>
        <v>194</v>
      </c>
      <c r="C89" t="str">
        <f>+'Fiscal Services'!B84</f>
        <v>PROVIDENCE ST JOSEPHS HOSPITAL</v>
      </c>
      <c r="D89" s="6">
        <f>ROUND(+'Fiscal Services'!Q84,0)</f>
        <v>0</v>
      </c>
      <c r="E89" s="6">
        <f>ROUND(+'Fiscal Services'!V84,0)</f>
        <v>1183</v>
      </c>
      <c r="F89" s="8" t="str">
        <f t="shared" si="3"/>
        <v/>
      </c>
      <c r="G89" s="6">
        <f>ROUND(+'Fiscal Services'!Q184,0)</f>
        <v>10473</v>
      </c>
      <c r="H89" s="6">
        <f>ROUND(+'Fiscal Services'!V184,0)</f>
        <v>1316</v>
      </c>
      <c r="I89" s="8">
        <f t="shared" si="4"/>
        <v>7.96</v>
      </c>
      <c r="J89" s="7"/>
      <c r="K89" s="9" t="str">
        <f t="shared" si="5"/>
        <v/>
      </c>
    </row>
    <row r="90" spans="2:11" x14ac:dyDescent="0.2">
      <c r="B90">
        <f>+'Fiscal Services'!A85</f>
        <v>195</v>
      </c>
      <c r="C90" t="str">
        <f>+'Fiscal Services'!B85</f>
        <v>SNOQUALMIE VALLEY HOSPITAL</v>
      </c>
      <c r="D90" s="6">
        <f>ROUND(+'Fiscal Services'!Q85,0)</f>
        <v>851459</v>
      </c>
      <c r="E90" s="6">
        <f>ROUND(+'Fiscal Services'!V85,0)</f>
        <v>2523</v>
      </c>
      <c r="F90" s="8">
        <f t="shared" si="3"/>
        <v>337.48</v>
      </c>
      <c r="G90" s="6">
        <f>ROUND(+'Fiscal Services'!Q185,0)</f>
        <v>932243</v>
      </c>
      <c r="H90" s="6">
        <f>ROUND(+'Fiscal Services'!V185,0)</f>
        <v>1874</v>
      </c>
      <c r="I90" s="8">
        <f t="shared" si="4"/>
        <v>497.46</v>
      </c>
      <c r="J90" s="7"/>
      <c r="K90" s="9">
        <f t="shared" si="5"/>
        <v>0.47399999999999998</v>
      </c>
    </row>
    <row r="91" spans="2:11" x14ac:dyDescent="0.2">
      <c r="B91">
        <f>+'Fiscal Services'!A86</f>
        <v>197</v>
      </c>
      <c r="C91" t="str">
        <f>+'Fiscal Services'!B86</f>
        <v>CAPITAL MEDICAL CENTER</v>
      </c>
      <c r="D91" s="6">
        <f>ROUND(+'Fiscal Services'!Q86,0)</f>
        <v>3327194</v>
      </c>
      <c r="E91" s="6">
        <f>ROUND(+'Fiscal Services'!V86,0)</f>
        <v>10176</v>
      </c>
      <c r="F91" s="8">
        <f t="shared" si="3"/>
        <v>326.95999999999998</v>
      </c>
      <c r="G91" s="6">
        <f>ROUND(+'Fiscal Services'!Q186,0)</f>
        <v>3506293</v>
      </c>
      <c r="H91" s="6">
        <f>ROUND(+'Fiscal Services'!V186,0)</f>
        <v>10620</v>
      </c>
      <c r="I91" s="8">
        <f t="shared" si="4"/>
        <v>330.16</v>
      </c>
      <c r="J91" s="7"/>
      <c r="K91" s="9">
        <f t="shared" si="5"/>
        <v>9.7999999999999997E-3</v>
      </c>
    </row>
    <row r="92" spans="2:11" x14ac:dyDescent="0.2">
      <c r="B92">
        <f>+'Fiscal Services'!A87</f>
        <v>198</v>
      </c>
      <c r="C92" t="str">
        <f>+'Fiscal Services'!B87</f>
        <v>SUNNYSIDE COMMUNITY HOSPITAL</v>
      </c>
      <c r="D92" s="6">
        <f>ROUND(+'Fiscal Services'!Q87,0)</f>
        <v>2270446</v>
      </c>
      <c r="E92" s="6">
        <f>ROUND(+'Fiscal Services'!V87,0)</f>
        <v>3877</v>
      </c>
      <c r="F92" s="8">
        <f t="shared" si="3"/>
        <v>585.62</v>
      </c>
      <c r="G92" s="6">
        <f>ROUND(+'Fiscal Services'!Q187,0)</f>
        <v>0</v>
      </c>
      <c r="H92" s="6">
        <f>ROUND(+'Fiscal Services'!V187,0)</f>
        <v>0</v>
      </c>
      <c r="I92" s="8" t="str">
        <f t="shared" si="4"/>
        <v/>
      </c>
      <c r="J92" s="7"/>
      <c r="K92" s="9" t="str">
        <f t="shared" si="5"/>
        <v/>
      </c>
    </row>
    <row r="93" spans="2:11" x14ac:dyDescent="0.2">
      <c r="B93">
        <f>+'Fiscal Services'!A88</f>
        <v>199</v>
      </c>
      <c r="C93" t="str">
        <f>+'Fiscal Services'!B88</f>
        <v>TOPPENISH COMMUNITY HOSPITAL</v>
      </c>
      <c r="D93" s="6">
        <f>ROUND(+'Fiscal Services'!Q88,0)</f>
        <v>748651</v>
      </c>
      <c r="E93" s="6">
        <f>ROUND(+'Fiscal Services'!V88,0)</f>
        <v>2956</v>
      </c>
      <c r="F93" s="8">
        <f t="shared" si="3"/>
        <v>253.26</v>
      </c>
      <c r="G93" s="6">
        <f>ROUND(+'Fiscal Services'!Q188,0)</f>
        <v>674702</v>
      </c>
      <c r="H93" s="6">
        <f>ROUND(+'Fiscal Services'!V188,0)</f>
        <v>2554</v>
      </c>
      <c r="I93" s="8">
        <f t="shared" si="4"/>
        <v>264.17</v>
      </c>
      <c r="J93" s="7"/>
      <c r="K93" s="9">
        <f t="shared" si="5"/>
        <v>4.3099999999999999E-2</v>
      </c>
    </row>
    <row r="94" spans="2:11" x14ac:dyDescent="0.2">
      <c r="B94">
        <f>+'Fiscal Services'!A89</f>
        <v>201</v>
      </c>
      <c r="C94" t="str">
        <f>+'Fiscal Services'!B89</f>
        <v>ST FRANCIS COMMUNITY HOSPITAL</v>
      </c>
      <c r="D94" s="6">
        <f>ROUND(+'Fiscal Services'!Q89,0)</f>
        <v>4859499</v>
      </c>
      <c r="E94" s="6">
        <f>ROUND(+'Fiscal Services'!V89,0)</f>
        <v>16708</v>
      </c>
      <c r="F94" s="8">
        <f t="shared" si="3"/>
        <v>290.85000000000002</v>
      </c>
      <c r="G94" s="6">
        <f>ROUND(+'Fiscal Services'!Q189,0)</f>
        <v>4861415</v>
      </c>
      <c r="H94" s="6">
        <f>ROUND(+'Fiscal Services'!V189,0)</f>
        <v>15975</v>
      </c>
      <c r="I94" s="8">
        <f t="shared" si="4"/>
        <v>304.31</v>
      </c>
      <c r="J94" s="7"/>
      <c r="K94" s="9">
        <f t="shared" si="5"/>
        <v>4.6300000000000001E-2</v>
      </c>
    </row>
    <row r="95" spans="2:11" x14ac:dyDescent="0.2">
      <c r="B95">
        <f>+'Fiscal Services'!A90</f>
        <v>202</v>
      </c>
      <c r="C95" t="str">
        <f>+'Fiscal Services'!B90</f>
        <v>REGIONAL HOSPITAL</v>
      </c>
      <c r="D95" s="6">
        <f>ROUND(+'Fiscal Services'!Q90,0)</f>
        <v>370366</v>
      </c>
      <c r="E95" s="6">
        <f>ROUND(+'Fiscal Services'!V90,0)</f>
        <v>694</v>
      </c>
      <c r="F95" s="8">
        <f t="shared" si="3"/>
        <v>533.66999999999996</v>
      </c>
      <c r="G95" s="6">
        <f>ROUND(+'Fiscal Services'!Q190,0)</f>
        <v>207401</v>
      </c>
      <c r="H95" s="6">
        <f>ROUND(+'Fiscal Services'!V190,0)</f>
        <v>707</v>
      </c>
      <c r="I95" s="8">
        <f t="shared" si="4"/>
        <v>293.35000000000002</v>
      </c>
      <c r="J95" s="7"/>
      <c r="K95" s="9">
        <f t="shared" si="5"/>
        <v>-0.45029999999999998</v>
      </c>
    </row>
    <row r="96" spans="2:11" x14ac:dyDescent="0.2">
      <c r="B96">
        <f>+'Fiscal Services'!A91</f>
        <v>204</v>
      </c>
      <c r="C96" t="str">
        <f>+'Fiscal Services'!B91</f>
        <v>SEATTLE CANCER CARE ALLIANCE</v>
      </c>
      <c r="D96" s="6">
        <f>ROUND(+'Fiscal Services'!Q91,0)</f>
        <v>11511278</v>
      </c>
      <c r="E96" s="6">
        <f>ROUND(+'Fiscal Services'!V91,0)</f>
        <v>14038</v>
      </c>
      <c r="F96" s="8">
        <f t="shared" si="3"/>
        <v>820.01</v>
      </c>
      <c r="G96" s="6">
        <f>ROUND(+'Fiscal Services'!Q191,0)</f>
        <v>12431268</v>
      </c>
      <c r="H96" s="6">
        <f>ROUND(+'Fiscal Services'!V191,0)</f>
        <v>13817</v>
      </c>
      <c r="I96" s="8">
        <f t="shared" si="4"/>
        <v>899.71</v>
      </c>
      <c r="J96" s="7"/>
      <c r="K96" s="9">
        <f t="shared" si="5"/>
        <v>9.7199999999999995E-2</v>
      </c>
    </row>
    <row r="97" spans="2:11" x14ac:dyDescent="0.2">
      <c r="B97">
        <f>+'Fiscal Services'!A92</f>
        <v>205</v>
      </c>
      <c r="C97" t="str">
        <f>+'Fiscal Services'!B92</f>
        <v>WENATCHEE VALLEY HOSPITAL</v>
      </c>
      <c r="D97" s="6">
        <f>ROUND(+'Fiscal Services'!Q92,0)</f>
        <v>2422078</v>
      </c>
      <c r="E97" s="6">
        <f>ROUND(+'Fiscal Services'!V92,0)</f>
        <v>0</v>
      </c>
      <c r="F97" s="8" t="str">
        <f t="shared" si="3"/>
        <v/>
      </c>
      <c r="G97" s="6">
        <f>ROUND(+'Fiscal Services'!Q192,0)</f>
        <v>1588098</v>
      </c>
      <c r="H97" s="6">
        <f>ROUND(+'Fiscal Services'!V192,0)</f>
        <v>12549</v>
      </c>
      <c r="I97" s="8">
        <f t="shared" si="4"/>
        <v>126.55</v>
      </c>
      <c r="J97" s="7"/>
      <c r="K97" s="9" t="str">
        <f t="shared" si="5"/>
        <v/>
      </c>
    </row>
    <row r="98" spans="2:11" x14ac:dyDescent="0.2">
      <c r="B98">
        <f>+'Fiscal Services'!A93</f>
        <v>206</v>
      </c>
      <c r="C98" t="str">
        <f>+'Fiscal Services'!B93</f>
        <v>PEACEHEALTH UNITED GENERAL MEDICAL CENTER</v>
      </c>
      <c r="D98" s="6">
        <f>ROUND(+'Fiscal Services'!Q93,0)</f>
        <v>1991818</v>
      </c>
      <c r="E98" s="6">
        <f>ROUND(+'Fiscal Services'!V93,0)</f>
        <v>3520</v>
      </c>
      <c r="F98" s="8">
        <f t="shared" si="3"/>
        <v>565.86</v>
      </c>
      <c r="G98" s="6">
        <f>ROUND(+'Fiscal Services'!Q193,0)</f>
        <v>2170375</v>
      </c>
      <c r="H98" s="6">
        <f>ROUND(+'Fiscal Services'!V193,0)</f>
        <v>3615</v>
      </c>
      <c r="I98" s="8">
        <f t="shared" si="4"/>
        <v>600.38</v>
      </c>
      <c r="J98" s="7"/>
      <c r="K98" s="9">
        <f t="shared" si="5"/>
        <v>6.0999999999999999E-2</v>
      </c>
    </row>
    <row r="99" spans="2:11" x14ac:dyDescent="0.2">
      <c r="B99">
        <f>+'Fiscal Services'!A94</f>
        <v>207</v>
      </c>
      <c r="C99" t="str">
        <f>+'Fiscal Services'!B94</f>
        <v>SKAGIT VALLEY HOSPITAL</v>
      </c>
      <c r="D99" s="6">
        <f>ROUND(+'Fiscal Services'!Q94,0)</f>
        <v>7235406</v>
      </c>
      <c r="E99" s="6">
        <f>ROUND(+'Fiscal Services'!V94,0)</f>
        <v>21062</v>
      </c>
      <c r="F99" s="8">
        <f t="shared" si="3"/>
        <v>343.53</v>
      </c>
      <c r="G99" s="6">
        <f>ROUND(+'Fiscal Services'!Q194,0)</f>
        <v>8441941</v>
      </c>
      <c r="H99" s="6">
        <f>ROUND(+'Fiscal Services'!V194,0)</f>
        <v>20806</v>
      </c>
      <c r="I99" s="8">
        <f t="shared" si="4"/>
        <v>405.75</v>
      </c>
      <c r="J99" s="7"/>
      <c r="K99" s="9">
        <f t="shared" si="5"/>
        <v>0.18110000000000001</v>
      </c>
    </row>
    <row r="100" spans="2:11" x14ac:dyDescent="0.2">
      <c r="B100">
        <f>+'Fiscal Services'!A95</f>
        <v>208</v>
      </c>
      <c r="C100" t="str">
        <f>+'Fiscal Services'!B95</f>
        <v>LEGACY SALMON CREEK HOSPITAL</v>
      </c>
      <c r="D100" s="6">
        <f>ROUND(+'Fiscal Services'!Q95,0)</f>
        <v>26921303</v>
      </c>
      <c r="E100" s="6">
        <f>ROUND(+'Fiscal Services'!V95,0)</f>
        <v>18153</v>
      </c>
      <c r="F100" s="8">
        <f t="shared" si="3"/>
        <v>1483.02</v>
      </c>
      <c r="G100" s="6">
        <f>ROUND(+'Fiscal Services'!Q195,0)</f>
        <v>27048587</v>
      </c>
      <c r="H100" s="6">
        <f>ROUND(+'Fiscal Services'!V195,0)</f>
        <v>18334</v>
      </c>
      <c r="I100" s="8">
        <f t="shared" si="4"/>
        <v>1475.32</v>
      </c>
      <c r="J100" s="7"/>
      <c r="K100" s="9">
        <f t="shared" si="5"/>
        <v>-5.1999999999999998E-3</v>
      </c>
    </row>
    <row r="101" spans="2:11" x14ac:dyDescent="0.2">
      <c r="B101">
        <f>+'Fiscal Services'!A96</f>
        <v>209</v>
      </c>
      <c r="C101" t="str">
        <f>+'Fiscal Services'!B96</f>
        <v>ST ANTHONY HOSPITAL</v>
      </c>
      <c r="D101" s="6">
        <f>ROUND(+'Fiscal Services'!Q96,0)</f>
        <v>3295772</v>
      </c>
      <c r="E101" s="6">
        <f>ROUND(+'Fiscal Services'!V96,0)</f>
        <v>9478</v>
      </c>
      <c r="F101" s="8">
        <f t="shared" si="3"/>
        <v>347.73</v>
      </c>
      <c r="G101" s="6">
        <f>ROUND(+'Fiscal Services'!Q196,0)</f>
        <v>3262683</v>
      </c>
      <c r="H101" s="6">
        <f>ROUND(+'Fiscal Services'!V196,0)</f>
        <v>9231</v>
      </c>
      <c r="I101" s="8">
        <f t="shared" si="4"/>
        <v>353.45</v>
      </c>
      <c r="J101" s="7"/>
      <c r="K101" s="9">
        <f t="shared" si="5"/>
        <v>1.6400000000000001E-2</v>
      </c>
    </row>
    <row r="102" spans="2:11" x14ac:dyDescent="0.2">
      <c r="B102">
        <f>+'Fiscal Services'!A97</f>
        <v>210</v>
      </c>
      <c r="C102" t="str">
        <f>+'Fiscal Services'!B97</f>
        <v>SWEDISH MEDICAL CENTER - ISSAQUAH CAMPUS</v>
      </c>
      <c r="D102" s="6">
        <f>ROUND(+'Fiscal Services'!Q97,0)</f>
        <v>761965</v>
      </c>
      <c r="E102" s="6">
        <f>ROUND(+'Fiscal Services'!V97,0)</f>
        <v>10561</v>
      </c>
      <c r="F102" s="8">
        <f t="shared" si="3"/>
        <v>72.150000000000006</v>
      </c>
      <c r="G102" s="6">
        <f>ROUND(+'Fiscal Services'!Q197,0)</f>
        <v>867881</v>
      </c>
      <c r="H102" s="6">
        <f>ROUND(+'Fiscal Services'!V197,0)</f>
        <v>12277</v>
      </c>
      <c r="I102" s="8">
        <f t="shared" si="4"/>
        <v>70.69</v>
      </c>
      <c r="J102" s="7"/>
      <c r="K102" s="9">
        <f t="shared" si="5"/>
        <v>-2.0199999999999999E-2</v>
      </c>
    </row>
    <row r="103" spans="2:11" x14ac:dyDescent="0.2">
      <c r="B103">
        <f>+'Fiscal Services'!A98</f>
        <v>211</v>
      </c>
      <c r="C103" t="str">
        <f>+'Fiscal Services'!B98</f>
        <v>PEACEHEALTH PEACE ISLAND MEDICAL CENTER</v>
      </c>
      <c r="D103" s="6">
        <f>ROUND(+'Fiscal Services'!Q98,0)</f>
        <v>761965</v>
      </c>
      <c r="E103" s="6">
        <f>ROUND(+'Fiscal Services'!V98,0)</f>
        <v>0</v>
      </c>
      <c r="F103" s="8" t="str">
        <f t="shared" si="3"/>
        <v/>
      </c>
      <c r="G103" s="6">
        <f>ROUND(+'Fiscal Services'!Q198,0)</f>
        <v>0</v>
      </c>
      <c r="H103" s="6">
        <f>ROUND(+'Fiscal Services'!V198,0)</f>
        <v>433</v>
      </c>
      <c r="I103" s="8" t="str">
        <f t="shared" si="4"/>
        <v/>
      </c>
      <c r="J103" s="7"/>
      <c r="K103" s="9" t="str">
        <f t="shared" si="5"/>
        <v/>
      </c>
    </row>
    <row r="104" spans="2:11" x14ac:dyDescent="0.2">
      <c r="B104">
        <f>+'Fiscal Services'!A99</f>
        <v>904</v>
      </c>
      <c r="C104" t="str">
        <f>+'Fiscal Services'!B99</f>
        <v>BHC FAIRFAX HOSPITAL</v>
      </c>
      <c r="D104" s="6">
        <f>ROUND(+'Fiscal Services'!Q99,0)</f>
        <v>1581209</v>
      </c>
      <c r="E104" s="6">
        <f>ROUND(+'Fiscal Services'!V99,0)</f>
        <v>2399</v>
      </c>
      <c r="F104" s="8">
        <f t="shared" si="3"/>
        <v>659.11</v>
      </c>
      <c r="G104" s="6">
        <f>ROUND(+'Fiscal Services'!Q199,0)</f>
        <v>1736358</v>
      </c>
      <c r="H104" s="6">
        <f>ROUND(+'Fiscal Services'!V199,0)</f>
        <v>2354</v>
      </c>
      <c r="I104" s="8">
        <f t="shared" si="4"/>
        <v>737.62</v>
      </c>
      <c r="J104" s="7"/>
      <c r="K104" s="9">
        <f t="shared" si="5"/>
        <v>0.1191</v>
      </c>
    </row>
    <row r="105" spans="2:11" x14ac:dyDescent="0.2">
      <c r="B105">
        <f>+'Fiscal Services'!A100</f>
        <v>915</v>
      </c>
      <c r="C105" t="str">
        <f>+'Fiscal Services'!B100</f>
        <v>LOURDES COUNSELING CENTER</v>
      </c>
      <c r="D105" s="6">
        <f>ROUND(+'Fiscal Services'!Q100,0)</f>
        <v>591349</v>
      </c>
      <c r="E105" s="6">
        <f>ROUND(+'Fiscal Services'!V100,0)</f>
        <v>846</v>
      </c>
      <c r="F105" s="8">
        <f t="shared" si="3"/>
        <v>698.99</v>
      </c>
      <c r="G105" s="6">
        <f>ROUND(+'Fiscal Services'!Q200,0)</f>
        <v>557335</v>
      </c>
      <c r="H105" s="6">
        <f>ROUND(+'Fiscal Services'!V200,0)</f>
        <v>744</v>
      </c>
      <c r="I105" s="8">
        <f t="shared" si="4"/>
        <v>749.11</v>
      </c>
      <c r="J105" s="7"/>
      <c r="K105" s="9">
        <f t="shared" si="5"/>
        <v>7.17E-2</v>
      </c>
    </row>
    <row r="106" spans="2:11" x14ac:dyDescent="0.2">
      <c r="B106">
        <f>+'Fiscal Services'!A101</f>
        <v>919</v>
      </c>
      <c r="C106" t="str">
        <f>+'Fiscal Services'!B101</f>
        <v>NAVOS</v>
      </c>
      <c r="D106" s="6">
        <f>ROUND(+'Fiscal Services'!Q101,0)</f>
        <v>145476</v>
      </c>
      <c r="E106" s="6">
        <f>ROUND(+'Fiscal Services'!V101,0)</f>
        <v>962</v>
      </c>
      <c r="F106" s="8">
        <f t="shared" si="3"/>
        <v>151.22</v>
      </c>
      <c r="G106" s="6">
        <f>ROUND(+'Fiscal Services'!Q201,0)</f>
        <v>236204</v>
      </c>
      <c r="H106" s="6">
        <f>ROUND(+'Fiscal Services'!V201,0)</f>
        <v>1090</v>
      </c>
      <c r="I106" s="8">
        <f t="shared" si="4"/>
        <v>216.7</v>
      </c>
      <c r="J106" s="7"/>
      <c r="K106" s="9">
        <f t="shared" si="5"/>
        <v>0.433</v>
      </c>
    </row>
    <row r="107" spans="2:11" x14ac:dyDescent="0.2">
      <c r="B107">
        <f>+'Fiscal Services'!A102</f>
        <v>921</v>
      </c>
      <c r="C107" t="str">
        <f>+'Fiscal Services'!B102</f>
        <v>Cascade Behavioral Health</v>
      </c>
      <c r="D107" s="6">
        <f>ROUND(+'Fiscal Services'!Q102,0)</f>
        <v>0</v>
      </c>
      <c r="E107" s="6" t="e">
        <f>ROUND(+'Fiscal Services'!V102,0)</f>
        <v>#VALUE!</v>
      </c>
      <c r="F107" s="8" t="str">
        <f t="shared" si="3"/>
        <v/>
      </c>
      <c r="G107" s="6">
        <f>ROUND(+'Fiscal Services'!Q202,0)</f>
        <v>71056</v>
      </c>
      <c r="H107" s="6">
        <f>ROUND(+'Fiscal Services'!V202,0)</f>
        <v>93</v>
      </c>
      <c r="I107" s="8">
        <f t="shared" si="4"/>
        <v>764.04</v>
      </c>
      <c r="J107" s="7"/>
      <c r="K107" s="9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G23" sqref="G23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7.88671875" bestFit="1" customWidth="1"/>
    <col min="6" max="6" width="8.88671875" bestFit="1" customWidth="1"/>
    <col min="7" max="7" width="10.109375" bestFit="1" customWidth="1"/>
    <col min="8" max="8" width="7.88671875" bestFit="1" customWidth="1"/>
    <col min="9" max="9" width="8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26</v>
      </c>
      <c r="B1" s="4"/>
      <c r="C1" s="4"/>
      <c r="D1" s="4"/>
      <c r="E1" s="4"/>
      <c r="F1" s="4"/>
      <c r="G1" s="4"/>
      <c r="H1" s="4"/>
      <c r="I1" s="4"/>
      <c r="J1" s="4"/>
      <c r="K1" s="2" t="s">
        <v>32</v>
      </c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>
        <v>482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43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4">
        <f>'Fiscal Services'!D5</f>
        <v>2012</v>
      </c>
      <c r="F7" s="2">
        <f>+E7</f>
        <v>2012</v>
      </c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D8" s="1" t="s">
        <v>8</v>
      </c>
      <c r="F8" s="1" t="s">
        <v>2</v>
      </c>
      <c r="G8" s="1" t="s">
        <v>8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9</v>
      </c>
      <c r="E9" s="1" t="s">
        <v>24</v>
      </c>
      <c r="F9" s="1" t="s">
        <v>25</v>
      </c>
      <c r="G9" s="1" t="s">
        <v>9</v>
      </c>
      <c r="H9" s="1" t="s">
        <v>24</v>
      </c>
      <c r="I9" s="1" t="s">
        <v>25</v>
      </c>
      <c r="J9" s="1"/>
      <c r="K9" s="2" t="s">
        <v>46</v>
      </c>
    </row>
    <row r="10" spans="1:11" x14ac:dyDescent="0.2">
      <c r="B10">
        <f>+'Fiscal Services'!A5</f>
        <v>1</v>
      </c>
      <c r="C10" t="str">
        <f>+'Fiscal Services'!B5</f>
        <v>SWEDISH MEDICAL CENTER - FIRST HILL</v>
      </c>
      <c r="D10" s="6">
        <f>ROUND(+'Fiscal Services'!H5,0)</f>
        <v>15593</v>
      </c>
      <c r="E10" s="7">
        <f>ROUND(+'Fiscal Services'!E5,2)</f>
        <v>80.38</v>
      </c>
      <c r="F10" s="8">
        <f>IF(D10=0,"",IF(E10=0,"",ROUND(D10/E10,2)))</f>
        <v>193.99</v>
      </c>
      <c r="G10" s="6">
        <f>ROUND(+'Fiscal Services'!H105,0)</f>
        <v>1283060</v>
      </c>
      <c r="H10" s="7">
        <f>ROUND(+'Fiscal Services'!E105,2)</f>
        <v>82.62</v>
      </c>
      <c r="I10" s="8">
        <f>IF(G10=0,"",IF(H10=0,"",ROUND(G10/H10,2)))</f>
        <v>15529.65</v>
      </c>
      <c r="J10" s="7"/>
      <c r="K10" s="9">
        <f>IF(D10=0,"",IF(E10=0,"",IF(G10=0,"",IF(H10=0,"",ROUND(I10/F10-1,4)))))</f>
        <v>79.053899999999999</v>
      </c>
    </row>
    <row r="11" spans="1:11" x14ac:dyDescent="0.2">
      <c r="B11">
        <f>+'Fiscal Services'!A6</f>
        <v>3</v>
      </c>
      <c r="C11" t="str">
        <f>+'Fiscal Services'!B6</f>
        <v>SWEDISH MEDICAL CENTER - CHERRY HILL</v>
      </c>
      <c r="D11" s="6">
        <f>ROUND(+'Fiscal Services'!H6,0)</f>
        <v>513013</v>
      </c>
      <c r="E11" s="7">
        <f>ROUND(+'Fiscal Services'!E6,2)</f>
        <v>26</v>
      </c>
      <c r="F11" s="8">
        <f t="shared" ref="F11:F74" si="0">IF(D11=0,"",IF(E11=0,"",ROUND(D11/E11,2)))</f>
        <v>19731.27</v>
      </c>
      <c r="G11" s="6">
        <f>ROUND(+'Fiscal Services'!H106,0)</f>
        <v>342857</v>
      </c>
      <c r="H11" s="7">
        <f>ROUND(+'Fiscal Services'!E106,2)</f>
        <v>24.99</v>
      </c>
      <c r="I11" s="8">
        <f t="shared" ref="I11:I74" si="1">IF(G11=0,"",IF(H11=0,"",ROUND(G11/H11,2)))</f>
        <v>13719.77</v>
      </c>
      <c r="J11" s="7"/>
      <c r="K11" s="9">
        <f t="shared" ref="K11:K74" si="2">IF(D11=0,"",IF(E11=0,"",IF(G11=0,"",IF(H11=0,"",ROUND(I11/F11-1,4)))))</f>
        <v>-0.30470000000000003</v>
      </c>
    </row>
    <row r="12" spans="1:11" x14ac:dyDescent="0.2">
      <c r="B12">
        <f>+'Fiscal Services'!A7</f>
        <v>8</v>
      </c>
      <c r="C12" t="str">
        <f>+'Fiscal Services'!B7</f>
        <v>KLICKITAT VALLEY HEALTH</v>
      </c>
      <c r="D12" s="6">
        <f>ROUND(+'Fiscal Services'!H7,0)</f>
        <v>175641</v>
      </c>
      <c r="E12" s="7">
        <f>ROUND(+'Fiscal Services'!E7,2)</f>
        <v>16.61</v>
      </c>
      <c r="F12" s="8">
        <f t="shared" si="0"/>
        <v>10574.41</v>
      </c>
      <c r="G12" s="6">
        <f>ROUND(+'Fiscal Services'!H107,0)</f>
        <v>172069</v>
      </c>
      <c r="H12" s="7">
        <f>ROUND(+'Fiscal Services'!E107,2)</f>
        <v>16.59</v>
      </c>
      <c r="I12" s="8">
        <f t="shared" si="1"/>
        <v>10371.85</v>
      </c>
      <c r="J12" s="7"/>
      <c r="K12" s="9">
        <f t="shared" si="2"/>
        <v>-1.9199999999999998E-2</v>
      </c>
    </row>
    <row r="13" spans="1:11" x14ac:dyDescent="0.2">
      <c r="B13">
        <f>+'Fiscal Services'!A8</f>
        <v>10</v>
      </c>
      <c r="C13" t="str">
        <f>+'Fiscal Services'!B8</f>
        <v>VIRGINIA MASON MEDICAL CENTER</v>
      </c>
      <c r="D13" s="6">
        <f>ROUND(+'Fiscal Services'!H8,0)</f>
        <v>4458152</v>
      </c>
      <c r="E13" s="7">
        <f>ROUND(+'Fiscal Services'!E8,2)</f>
        <v>363.71</v>
      </c>
      <c r="F13" s="8">
        <f t="shared" si="0"/>
        <v>12257.44</v>
      </c>
      <c r="G13" s="6">
        <f>ROUND(+'Fiscal Services'!H108,0)</f>
        <v>4463796</v>
      </c>
      <c r="H13" s="7">
        <f>ROUND(+'Fiscal Services'!E108,2)</f>
        <v>360.67</v>
      </c>
      <c r="I13" s="8">
        <f t="shared" si="1"/>
        <v>12376.4</v>
      </c>
      <c r="J13" s="7"/>
      <c r="K13" s="9">
        <f t="shared" si="2"/>
        <v>9.7000000000000003E-3</v>
      </c>
    </row>
    <row r="14" spans="1:11" x14ac:dyDescent="0.2">
      <c r="B14">
        <f>+'Fiscal Services'!A9</f>
        <v>14</v>
      </c>
      <c r="C14" t="str">
        <f>+'Fiscal Services'!B9</f>
        <v>SEATTLE CHILDRENS HOSPITAL</v>
      </c>
      <c r="D14" s="6">
        <f>ROUND(+'Fiscal Services'!H9,0)</f>
        <v>3188120</v>
      </c>
      <c r="E14" s="7">
        <f>ROUND(+'Fiscal Services'!E9,2)</f>
        <v>214.86</v>
      </c>
      <c r="F14" s="8">
        <f t="shared" si="0"/>
        <v>14838.13</v>
      </c>
      <c r="G14" s="6">
        <f>ROUND(+'Fiscal Services'!H109,0)</f>
        <v>3434357</v>
      </c>
      <c r="H14" s="7">
        <f>ROUND(+'Fiscal Services'!E109,2)</f>
        <v>213.46</v>
      </c>
      <c r="I14" s="8">
        <f t="shared" si="1"/>
        <v>16089</v>
      </c>
      <c r="J14" s="7"/>
      <c r="K14" s="9">
        <f t="shared" si="2"/>
        <v>8.43E-2</v>
      </c>
    </row>
    <row r="15" spans="1:11" x14ac:dyDescent="0.2">
      <c r="B15">
        <f>+'Fiscal Services'!A10</f>
        <v>20</v>
      </c>
      <c r="C15" t="str">
        <f>+'Fiscal Services'!B10</f>
        <v>GROUP HEALTH CENTRAL HOSPITAL</v>
      </c>
      <c r="D15" s="6">
        <f>ROUND(+'Fiscal Services'!H10,0)</f>
        <v>0</v>
      </c>
      <c r="E15" s="7">
        <f>ROUND(+'Fiscal Services'!E10,2)</f>
        <v>0</v>
      </c>
      <c r="F15" s="8" t="str">
        <f t="shared" si="0"/>
        <v/>
      </c>
      <c r="G15" s="6">
        <f>ROUND(+'Fiscal Services'!H110,0)</f>
        <v>0</v>
      </c>
      <c r="H15" s="7">
        <f>ROUND(+'Fiscal Services'!E110,2)</f>
        <v>0</v>
      </c>
      <c r="I15" s="8" t="str">
        <f t="shared" si="1"/>
        <v/>
      </c>
      <c r="J15" s="7"/>
      <c r="K15" s="9" t="str">
        <f t="shared" si="2"/>
        <v/>
      </c>
    </row>
    <row r="16" spans="1:11" x14ac:dyDescent="0.2">
      <c r="B16">
        <f>+'Fiscal Services'!A11</f>
        <v>21</v>
      </c>
      <c r="C16" t="str">
        <f>+'Fiscal Services'!B11</f>
        <v>NEWPORT HOSPITAL AND HEALTH SERVICES</v>
      </c>
      <c r="D16" s="6">
        <f>ROUND(+'Fiscal Services'!H11,0)</f>
        <v>298852</v>
      </c>
      <c r="E16" s="7">
        <f>ROUND(+'Fiscal Services'!E11,2)</f>
        <v>21.48</v>
      </c>
      <c r="F16" s="8">
        <f t="shared" si="0"/>
        <v>13913.04</v>
      </c>
      <c r="G16" s="6">
        <f>ROUND(+'Fiscal Services'!H111,0)</f>
        <v>294589</v>
      </c>
      <c r="H16" s="7">
        <f>ROUND(+'Fiscal Services'!E111,2)</f>
        <v>21.64</v>
      </c>
      <c r="I16" s="8">
        <f t="shared" si="1"/>
        <v>13613.17</v>
      </c>
      <c r="J16" s="7"/>
      <c r="K16" s="9">
        <f t="shared" si="2"/>
        <v>-2.1600000000000001E-2</v>
      </c>
    </row>
    <row r="17" spans="2:11" x14ac:dyDescent="0.2">
      <c r="B17">
        <f>+'Fiscal Services'!A12</f>
        <v>22</v>
      </c>
      <c r="C17" t="str">
        <f>+'Fiscal Services'!B12</f>
        <v>LOURDES MEDICAL CENTER</v>
      </c>
      <c r="D17" s="6">
        <f>ROUND(+'Fiscal Services'!H12,0)</f>
        <v>238796</v>
      </c>
      <c r="E17" s="7">
        <f>ROUND(+'Fiscal Services'!E12,2)</f>
        <v>23.3</v>
      </c>
      <c r="F17" s="8">
        <f t="shared" si="0"/>
        <v>10248.76</v>
      </c>
      <c r="G17" s="6">
        <f>ROUND(+'Fiscal Services'!H112,0)</f>
        <v>266829</v>
      </c>
      <c r="H17" s="7">
        <f>ROUND(+'Fiscal Services'!E112,2)</f>
        <v>23.52</v>
      </c>
      <c r="I17" s="8">
        <f t="shared" si="1"/>
        <v>11344.77</v>
      </c>
      <c r="J17" s="7"/>
      <c r="K17" s="9">
        <f t="shared" si="2"/>
        <v>0.1069</v>
      </c>
    </row>
    <row r="18" spans="2:11" x14ac:dyDescent="0.2">
      <c r="B18">
        <f>+'Fiscal Services'!A13</f>
        <v>23</v>
      </c>
      <c r="C18" t="str">
        <f>+'Fiscal Services'!B13</f>
        <v>THREE RIVERS HOSPITAL</v>
      </c>
      <c r="D18" s="6">
        <f>ROUND(+'Fiscal Services'!H13,0)</f>
        <v>93884</v>
      </c>
      <c r="E18" s="7">
        <f>ROUND(+'Fiscal Services'!E13,2)</f>
        <v>11.69</v>
      </c>
      <c r="F18" s="8">
        <f t="shared" si="0"/>
        <v>8031.14</v>
      </c>
      <c r="G18" s="6">
        <f>ROUND(+'Fiscal Services'!H113,0)</f>
        <v>122993</v>
      </c>
      <c r="H18" s="7">
        <f>ROUND(+'Fiscal Services'!E113,2)</f>
        <v>12.09</v>
      </c>
      <c r="I18" s="8">
        <f t="shared" si="1"/>
        <v>10173.120000000001</v>
      </c>
      <c r="J18" s="7"/>
      <c r="K18" s="9">
        <f t="shared" si="2"/>
        <v>0.26669999999999999</v>
      </c>
    </row>
    <row r="19" spans="2:11" x14ac:dyDescent="0.2">
      <c r="B19">
        <f>+'Fiscal Services'!A14</f>
        <v>26</v>
      </c>
      <c r="C19" t="str">
        <f>+'Fiscal Services'!B14</f>
        <v>PEACEHEALTH ST JOHN MEDICAL CENTER</v>
      </c>
      <c r="D19" s="6">
        <f>ROUND(+'Fiscal Services'!H14,0)</f>
        <v>522055</v>
      </c>
      <c r="E19" s="7">
        <f>ROUND(+'Fiscal Services'!E14,2)</f>
        <v>26.66</v>
      </c>
      <c r="F19" s="8">
        <f t="shared" si="0"/>
        <v>19581.96</v>
      </c>
      <c r="G19" s="6">
        <f>ROUND(+'Fiscal Services'!H114,0)</f>
        <v>310268</v>
      </c>
      <c r="H19" s="7">
        <f>ROUND(+'Fiscal Services'!E114,2)</f>
        <v>15.22</v>
      </c>
      <c r="I19" s="8">
        <f t="shared" si="1"/>
        <v>20385.55</v>
      </c>
      <c r="J19" s="7"/>
      <c r="K19" s="9">
        <f t="shared" si="2"/>
        <v>4.1000000000000002E-2</v>
      </c>
    </row>
    <row r="20" spans="2:11" x14ac:dyDescent="0.2">
      <c r="B20">
        <f>+'Fiscal Services'!A15</f>
        <v>29</v>
      </c>
      <c r="C20" t="str">
        <f>+'Fiscal Services'!B15</f>
        <v>HARBORVIEW MEDICAL CENTER</v>
      </c>
      <c r="D20" s="6">
        <f>ROUND(+'Fiscal Services'!H15,0)</f>
        <v>6357876</v>
      </c>
      <c r="E20" s="7">
        <f>ROUND(+'Fiscal Services'!E15,2)</f>
        <v>356.3</v>
      </c>
      <c r="F20" s="8">
        <f t="shared" si="0"/>
        <v>17844.169999999998</v>
      </c>
      <c r="G20" s="6">
        <f>ROUND(+'Fiscal Services'!H115,0)</f>
        <v>6593437</v>
      </c>
      <c r="H20" s="7">
        <f>ROUND(+'Fiscal Services'!E115,2)</f>
        <v>347.18</v>
      </c>
      <c r="I20" s="8">
        <f t="shared" si="1"/>
        <v>18991.41</v>
      </c>
      <c r="J20" s="7"/>
      <c r="K20" s="9">
        <f t="shared" si="2"/>
        <v>6.4299999999999996E-2</v>
      </c>
    </row>
    <row r="21" spans="2:11" x14ac:dyDescent="0.2">
      <c r="B21">
        <f>+'Fiscal Services'!A16</f>
        <v>32</v>
      </c>
      <c r="C21" t="str">
        <f>+'Fiscal Services'!B16</f>
        <v>ST JOSEPH MEDICAL CENTER</v>
      </c>
      <c r="D21" s="6">
        <f>ROUND(+'Fiscal Services'!H16,0)</f>
        <v>2123759</v>
      </c>
      <c r="E21" s="7">
        <f>ROUND(+'Fiscal Services'!E16,2)</f>
        <v>141.18</v>
      </c>
      <c r="F21" s="8">
        <f t="shared" si="0"/>
        <v>15042.92</v>
      </c>
      <c r="G21" s="6">
        <f>ROUND(+'Fiscal Services'!H116,0)</f>
        <v>1277886</v>
      </c>
      <c r="H21" s="7">
        <f>ROUND(+'Fiscal Services'!E116,2)</f>
        <v>83.46</v>
      </c>
      <c r="I21" s="8">
        <f t="shared" si="1"/>
        <v>15311.36</v>
      </c>
      <c r="J21" s="7"/>
      <c r="K21" s="9">
        <f t="shared" si="2"/>
        <v>1.78E-2</v>
      </c>
    </row>
    <row r="22" spans="2:11" x14ac:dyDescent="0.2">
      <c r="B22">
        <f>+'Fiscal Services'!A17</f>
        <v>35</v>
      </c>
      <c r="C22" t="str">
        <f>+'Fiscal Services'!B17</f>
        <v>ST ELIZABETH HOSPITAL</v>
      </c>
      <c r="D22" s="6">
        <f>ROUND(+'Fiscal Services'!H17,0)</f>
        <v>342250</v>
      </c>
      <c r="E22" s="7">
        <f>ROUND(+'Fiscal Services'!E17,2)</f>
        <v>23.18</v>
      </c>
      <c r="F22" s="8">
        <f t="shared" si="0"/>
        <v>14764.88</v>
      </c>
      <c r="G22" s="6">
        <f>ROUND(+'Fiscal Services'!H117,0)</f>
        <v>174112</v>
      </c>
      <c r="H22" s="7">
        <f>ROUND(+'Fiscal Services'!E117,2)</f>
        <v>12.82</v>
      </c>
      <c r="I22" s="8">
        <f t="shared" si="1"/>
        <v>13581.28</v>
      </c>
      <c r="J22" s="7"/>
      <c r="K22" s="9">
        <f t="shared" si="2"/>
        <v>-8.0199999999999994E-2</v>
      </c>
    </row>
    <row r="23" spans="2:11" x14ac:dyDescent="0.2">
      <c r="B23">
        <f>+'Fiscal Services'!A18</f>
        <v>37</v>
      </c>
      <c r="C23" t="str">
        <f>+'Fiscal Services'!B18</f>
        <v>DEACONESS HOSPITAL</v>
      </c>
      <c r="D23" s="6">
        <f>ROUND(+'Fiscal Services'!H18,0)</f>
        <v>999002</v>
      </c>
      <c r="E23" s="7">
        <f>ROUND(+'Fiscal Services'!E18,2)</f>
        <v>62.77</v>
      </c>
      <c r="F23" s="8">
        <f t="shared" si="0"/>
        <v>15915.28</v>
      </c>
      <c r="G23" s="6">
        <f>ROUND(+'Fiscal Services'!H118,0)</f>
        <v>866249</v>
      </c>
      <c r="H23" s="7">
        <f>ROUND(+'Fiscal Services'!E118,2)</f>
        <v>60.92</v>
      </c>
      <c r="I23" s="8">
        <f t="shared" si="1"/>
        <v>14219.45</v>
      </c>
      <c r="J23" s="7"/>
      <c r="K23" s="9">
        <f t="shared" si="2"/>
        <v>-0.1066</v>
      </c>
    </row>
    <row r="24" spans="2:11" x14ac:dyDescent="0.2">
      <c r="B24">
        <f>+'Fiscal Services'!A19</f>
        <v>38</v>
      </c>
      <c r="C24" t="str">
        <f>+'Fiscal Services'!B19</f>
        <v>OLYMPIC MEDICAL CENTER</v>
      </c>
      <c r="D24" s="6">
        <f>ROUND(+'Fiscal Services'!H19,0)</f>
        <v>892518</v>
      </c>
      <c r="E24" s="7">
        <f>ROUND(+'Fiscal Services'!E19,2)</f>
        <v>72.52</v>
      </c>
      <c r="F24" s="8">
        <f t="shared" si="0"/>
        <v>12307.2</v>
      </c>
      <c r="G24" s="6">
        <f>ROUND(+'Fiscal Services'!H119,0)</f>
        <v>874548</v>
      </c>
      <c r="H24" s="7">
        <f>ROUND(+'Fiscal Services'!E119,2)</f>
        <v>70.400000000000006</v>
      </c>
      <c r="I24" s="8">
        <f t="shared" si="1"/>
        <v>12422.56</v>
      </c>
      <c r="J24" s="7"/>
      <c r="K24" s="9">
        <f t="shared" si="2"/>
        <v>9.4000000000000004E-3</v>
      </c>
    </row>
    <row r="25" spans="2:11" x14ac:dyDescent="0.2">
      <c r="B25">
        <f>+'Fiscal Services'!A20</f>
        <v>39</v>
      </c>
      <c r="C25" t="str">
        <f>+'Fiscal Services'!B20</f>
        <v>TRIOS HEALTH</v>
      </c>
      <c r="D25" s="6">
        <f>ROUND(+'Fiscal Services'!H20,0)</f>
        <v>616306</v>
      </c>
      <c r="E25" s="7">
        <f>ROUND(+'Fiscal Services'!E20,2)</f>
        <v>60.33</v>
      </c>
      <c r="F25" s="8">
        <f t="shared" si="0"/>
        <v>10215.58</v>
      </c>
      <c r="G25" s="6">
        <f>ROUND(+'Fiscal Services'!H120,0)</f>
        <v>676243</v>
      </c>
      <c r="H25" s="7">
        <f>ROUND(+'Fiscal Services'!E120,2)</f>
        <v>64</v>
      </c>
      <c r="I25" s="8">
        <f t="shared" si="1"/>
        <v>10566.3</v>
      </c>
      <c r="J25" s="7"/>
      <c r="K25" s="9">
        <f t="shared" si="2"/>
        <v>3.4299999999999997E-2</v>
      </c>
    </row>
    <row r="26" spans="2:11" x14ac:dyDescent="0.2">
      <c r="B26">
        <f>+'Fiscal Services'!A21</f>
        <v>43</v>
      </c>
      <c r="C26" t="str">
        <f>+'Fiscal Services'!B21</f>
        <v>WALLA WALLA GENERAL HOSPITAL</v>
      </c>
      <c r="D26" s="6">
        <f>ROUND(+'Fiscal Services'!H21,0)</f>
        <v>0</v>
      </c>
      <c r="E26" s="7">
        <f>ROUND(+'Fiscal Services'!E21,2)</f>
        <v>0</v>
      </c>
      <c r="F26" s="8" t="str">
        <f t="shared" si="0"/>
        <v/>
      </c>
      <c r="G26" s="6">
        <f>ROUND(+'Fiscal Services'!H121,0)</f>
        <v>0</v>
      </c>
      <c r="H26" s="7">
        <f>ROUND(+'Fiscal Services'!E121,2)</f>
        <v>0</v>
      </c>
      <c r="I26" s="8" t="str">
        <f t="shared" si="1"/>
        <v/>
      </c>
      <c r="J26" s="7"/>
      <c r="K26" s="9" t="str">
        <f t="shared" si="2"/>
        <v/>
      </c>
    </row>
    <row r="27" spans="2:11" x14ac:dyDescent="0.2">
      <c r="B27">
        <f>+'Fiscal Services'!A22</f>
        <v>45</v>
      </c>
      <c r="C27" t="str">
        <f>+'Fiscal Services'!B22</f>
        <v>COLUMBIA BASIN HOSPITAL</v>
      </c>
      <c r="D27" s="6">
        <f>ROUND(+'Fiscal Services'!H22,0)</f>
        <v>108129</v>
      </c>
      <c r="E27" s="7">
        <f>ROUND(+'Fiscal Services'!E22,2)</f>
        <v>10.07</v>
      </c>
      <c r="F27" s="8">
        <f t="shared" si="0"/>
        <v>10737.74</v>
      </c>
      <c r="G27" s="6">
        <f>ROUND(+'Fiscal Services'!H122,0)</f>
        <v>111969</v>
      </c>
      <c r="H27" s="7">
        <f>ROUND(+'Fiscal Services'!E122,2)</f>
        <v>9.66</v>
      </c>
      <c r="I27" s="8">
        <f t="shared" si="1"/>
        <v>11590.99</v>
      </c>
      <c r="J27" s="7"/>
      <c r="K27" s="9">
        <f t="shared" si="2"/>
        <v>7.9500000000000001E-2</v>
      </c>
    </row>
    <row r="28" spans="2:11" x14ac:dyDescent="0.2">
      <c r="B28">
        <f>+'Fiscal Services'!A23</f>
        <v>46</v>
      </c>
      <c r="C28" t="str">
        <f>+'Fiscal Services'!B23</f>
        <v>PMH MEDICAL CENTER</v>
      </c>
      <c r="D28" s="6">
        <f>ROUND(+'Fiscal Services'!H23,0)</f>
        <v>297635</v>
      </c>
      <c r="E28" s="7">
        <f>ROUND(+'Fiscal Services'!E23,2)</f>
        <v>23.98</v>
      </c>
      <c r="F28" s="8">
        <f t="shared" si="0"/>
        <v>12411.8</v>
      </c>
      <c r="G28" s="6">
        <f>ROUND(+'Fiscal Services'!H123,0)</f>
        <v>254448</v>
      </c>
      <c r="H28" s="7">
        <f>ROUND(+'Fiscal Services'!E123,2)</f>
        <v>22.99</v>
      </c>
      <c r="I28" s="8">
        <f t="shared" si="1"/>
        <v>11067.77</v>
      </c>
      <c r="J28" s="7"/>
      <c r="K28" s="9">
        <f t="shared" si="2"/>
        <v>-0.10829999999999999</v>
      </c>
    </row>
    <row r="29" spans="2:11" x14ac:dyDescent="0.2">
      <c r="B29">
        <f>+'Fiscal Services'!A24</f>
        <v>50</v>
      </c>
      <c r="C29" t="str">
        <f>+'Fiscal Services'!B24</f>
        <v>PROVIDENCE ST MARY MEDICAL CENTER</v>
      </c>
      <c r="D29" s="6">
        <f>ROUND(+'Fiscal Services'!H24,0)</f>
        <v>0</v>
      </c>
      <c r="E29" s="7">
        <f>ROUND(+'Fiscal Services'!E24,2)</f>
        <v>0</v>
      </c>
      <c r="F29" s="8" t="str">
        <f t="shared" si="0"/>
        <v/>
      </c>
      <c r="G29" s="6">
        <f>ROUND(+'Fiscal Services'!H124,0)</f>
        <v>2970</v>
      </c>
      <c r="H29" s="7">
        <f>ROUND(+'Fiscal Services'!E124,2)</f>
        <v>0</v>
      </c>
      <c r="I29" s="8" t="str">
        <f t="shared" si="1"/>
        <v/>
      </c>
      <c r="J29" s="7"/>
      <c r="K29" s="9" t="str">
        <f t="shared" si="2"/>
        <v/>
      </c>
    </row>
    <row r="30" spans="2:11" x14ac:dyDescent="0.2">
      <c r="B30">
        <f>+'Fiscal Services'!A25</f>
        <v>54</v>
      </c>
      <c r="C30" t="str">
        <f>+'Fiscal Services'!B25</f>
        <v>FORKS COMMUNITY HOSPITAL</v>
      </c>
      <c r="D30" s="6">
        <f>ROUND(+'Fiscal Services'!H25,0)</f>
        <v>0</v>
      </c>
      <c r="E30" s="7">
        <f>ROUND(+'Fiscal Services'!E25,2)</f>
        <v>0</v>
      </c>
      <c r="F30" s="8" t="str">
        <f t="shared" si="0"/>
        <v/>
      </c>
      <c r="G30" s="6">
        <f>ROUND(+'Fiscal Services'!H125,0)</f>
        <v>0</v>
      </c>
      <c r="H30" s="7">
        <f>ROUND(+'Fiscal Services'!E125,2)</f>
        <v>0</v>
      </c>
      <c r="I30" s="8" t="str">
        <f t="shared" si="1"/>
        <v/>
      </c>
      <c r="J30" s="7"/>
      <c r="K30" s="9" t="str">
        <f t="shared" si="2"/>
        <v/>
      </c>
    </row>
    <row r="31" spans="2:11" x14ac:dyDescent="0.2">
      <c r="B31">
        <f>+'Fiscal Services'!A26</f>
        <v>56</v>
      </c>
      <c r="C31" t="str">
        <f>+'Fiscal Services'!B26</f>
        <v>WILLAPA HARBOR HOSPITAL</v>
      </c>
      <c r="D31" s="6">
        <f>ROUND(+'Fiscal Services'!H26,0)</f>
        <v>330692</v>
      </c>
      <c r="E31" s="7">
        <f>ROUND(+'Fiscal Services'!E26,2)</f>
        <v>16.739999999999998</v>
      </c>
      <c r="F31" s="8">
        <f t="shared" si="0"/>
        <v>19754.599999999999</v>
      </c>
      <c r="G31" s="6">
        <f>ROUND(+'Fiscal Services'!H126,0)</f>
        <v>267038</v>
      </c>
      <c r="H31" s="7">
        <f>ROUND(+'Fiscal Services'!E126,2)</f>
        <v>16.78</v>
      </c>
      <c r="I31" s="8">
        <f t="shared" si="1"/>
        <v>15914.06</v>
      </c>
      <c r="J31" s="7"/>
      <c r="K31" s="9">
        <f t="shared" si="2"/>
        <v>-0.19439999999999999</v>
      </c>
    </row>
    <row r="32" spans="2:11" x14ac:dyDescent="0.2">
      <c r="B32">
        <f>+'Fiscal Services'!A27</f>
        <v>58</v>
      </c>
      <c r="C32" t="str">
        <f>+'Fiscal Services'!B27</f>
        <v>YAKIMA VALLEY MEMORIAL HOSPITAL</v>
      </c>
      <c r="D32" s="6">
        <f>ROUND(+'Fiscal Services'!H27,0)</f>
        <v>1110945</v>
      </c>
      <c r="E32" s="7">
        <f>ROUND(+'Fiscal Services'!E27,2)</f>
        <v>105.26</v>
      </c>
      <c r="F32" s="8">
        <f t="shared" si="0"/>
        <v>10554.29</v>
      </c>
      <c r="G32" s="6">
        <f>ROUND(+'Fiscal Services'!H127,0)</f>
        <v>1294734</v>
      </c>
      <c r="H32" s="7">
        <f>ROUND(+'Fiscal Services'!E127,2)</f>
        <v>111.99</v>
      </c>
      <c r="I32" s="8">
        <f t="shared" si="1"/>
        <v>11561.16</v>
      </c>
      <c r="J32" s="7"/>
      <c r="K32" s="9">
        <f t="shared" si="2"/>
        <v>9.5399999999999999E-2</v>
      </c>
    </row>
    <row r="33" spans="2:11" x14ac:dyDescent="0.2">
      <c r="B33">
        <f>+'Fiscal Services'!A28</f>
        <v>63</v>
      </c>
      <c r="C33" t="str">
        <f>+'Fiscal Services'!B28</f>
        <v>GRAYS HARBOR COMMUNITY HOSPITAL</v>
      </c>
      <c r="D33" s="6">
        <f>ROUND(+'Fiscal Services'!H28,0)</f>
        <v>929045</v>
      </c>
      <c r="E33" s="7">
        <f>ROUND(+'Fiscal Services'!E28,2)</f>
        <v>48.03</v>
      </c>
      <c r="F33" s="8">
        <f t="shared" si="0"/>
        <v>19343.009999999998</v>
      </c>
      <c r="G33" s="6">
        <f>ROUND(+'Fiscal Services'!H128,0)</f>
        <v>832788</v>
      </c>
      <c r="H33" s="7">
        <f>ROUND(+'Fiscal Services'!E128,2)</f>
        <v>45.51</v>
      </c>
      <c r="I33" s="8">
        <f t="shared" si="1"/>
        <v>18299.009999999998</v>
      </c>
      <c r="J33" s="7"/>
      <c r="K33" s="9">
        <f t="shared" si="2"/>
        <v>-5.3999999999999999E-2</v>
      </c>
    </row>
    <row r="34" spans="2:11" x14ac:dyDescent="0.2">
      <c r="B34">
        <f>+'Fiscal Services'!A29</f>
        <v>78</v>
      </c>
      <c r="C34" t="str">
        <f>+'Fiscal Services'!B29</f>
        <v>SAMARITAN HEALTHCARE</v>
      </c>
      <c r="D34" s="6">
        <f>ROUND(+'Fiscal Services'!H29,0)</f>
        <v>307751</v>
      </c>
      <c r="E34" s="7">
        <f>ROUND(+'Fiscal Services'!E29,2)</f>
        <v>29.9</v>
      </c>
      <c r="F34" s="8">
        <f t="shared" si="0"/>
        <v>10292.68</v>
      </c>
      <c r="G34" s="6">
        <f>ROUND(+'Fiscal Services'!H129,0)</f>
        <v>322623</v>
      </c>
      <c r="H34" s="7">
        <f>ROUND(+'Fiscal Services'!E129,2)</f>
        <v>31.4</v>
      </c>
      <c r="I34" s="8">
        <f t="shared" si="1"/>
        <v>10274.620000000001</v>
      </c>
      <c r="J34" s="7"/>
      <c r="K34" s="9">
        <f t="shared" si="2"/>
        <v>-1.8E-3</v>
      </c>
    </row>
    <row r="35" spans="2:11" x14ac:dyDescent="0.2">
      <c r="B35">
        <f>+'Fiscal Services'!A30</f>
        <v>79</v>
      </c>
      <c r="C35" t="str">
        <f>+'Fiscal Services'!B30</f>
        <v>OCEAN BEACH HOSPITAL</v>
      </c>
      <c r="D35" s="6">
        <f>ROUND(+'Fiscal Services'!H30,0)</f>
        <v>0</v>
      </c>
      <c r="E35" s="7">
        <f>ROUND(+'Fiscal Services'!E30,2)</f>
        <v>0</v>
      </c>
      <c r="F35" s="8" t="str">
        <f t="shared" si="0"/>
        <v/>
      </c>
      <c r="G35" s="6">
        <f>ROUND(+'Fiscal Services'!H130,0)</f>
        <v>499690</v>
      </c>
      <c r="H35" s="7">
        <f>ROUND(+'Fiscal Services'!E130,2)</f>
        <v>15.29</v>
      </c>
      <c r="I35" s="8">
        <f t="shared" si="1"/>
        <v>32680.84</v>
      </c>
      <c r="J35" s="7"/>
      <c r="K35" s="9" t="str">
        <f t="shared" si="2"/>
        <v/>
      </c>
    </row>
    <row r="36" spans="2:11" x14ac:dyDescent="0.2">
      <c r="B36">
        <f>+'Fiscal Services'!A31</f>
        <v>80</v>
      </c>
      <c r="C36" t="str">
        <f>+'Fiscal Services'!B31</f>
        <v>ODESSA MEMORIAL HEALTHCARE CENTER</v>
      </c>
      <c r="D36" s="6">
        <f>ROUND(+'Fiscal Services'!H31,0)</f>
        <v>40783</v>
      </c>
      <c r="E36" s="7">
        <f>ROUND(+'Fiscal Services'!E31,2)</f>
        <v>3.29</v>
      </c>
      <c r="F36" s="8">
        <f t="shared" si="0"/>
        <v>12396.05</v>
      </c>
      <c r="G36" s="6">
        <f>ROUND(+'Fiscal Services'!H131,0)</f>
        <v>44789</v>
      </c>
      <c r="H36" s="7">
        <f>ROUND(+'Fiscal Services'!E131,2)</f>
        <v>3.37</v>
      </c>
      <c r="I36" s="8">
        <f t="shared" si="1"/>
        <v>13290.5</v>
      </c>
      <c r="J36" s="7"/>
      <c r="K36" s="9">
        <f t="shared" si="2"/>
        <v>7.22E-2</v>
      </c>
    </row>
    <row r="37" spans="2:11" x14ac:dyDescent="0.2">
      <c r="B37">
        <f>+'Fiscal Services'!A32</f>
        <v>81</v>
      </c>
      <c r="C37" t="str">
        <f>+'Fiscal Services'!B32</f>
        <v>MULTICARE GOOD SAMARITAN</v>
      </c>
      <c r="D37" s="6">
        <f>ROUND(+'Fiscal Services'!H32,0)</f>
        <v>0</v>
      </c>
      <c r="E37" s="7">
        <f>ROUND(+'Fiscal Services'!E32,2)</f>
        <v>0</v>
      </c>
      <c r="F37" s="8" t="str">
        <f t="shared" si="0"/>
        <v/>
      </c>
      <c r="G37" s="6">
        <f>ROUND(+'Fiscal Services'!H132,0)</f>
        <v>694338</v>
      </c>
      <c r="H37" s="7">
        <f>ROUND(+'Fiscal Services'!E132,2)</f>
        <v>38.270000000000003</v>
      </c>
      <c r="I37" s="8">
        <f t="shared" si="1"/>
        <v>18143.14</v>
      </c>
      <c r="J37" s="7"/>
      <c r="K37" s="9" t="str">
        <f t="shared" si="2"/>
        <v/>
      </c>
    </row>
    <row r="38" spans="2:11" x14ac:dyDescent="0.2">
      <c r="B38">
        <f>+'Fiscal Services'!A33</f>
        <v>82</v>
      </c>
      <c r="C38" t="str">
        <f>+'Fiscal Services'!B33</f>
        <v>GARFIELD COUNTY MEMORIAL HOSPITAL</v>
      </c>
      <c r="D38" s="6">
        <f>ROUND(+'Fiscal Services'!H33,0)</f>
        <v>27514</v>
      </c>
      <c r="E38" s="7">
        <f>ROUND(+'Fiscal Services'!E33,2)</f>
        <v>2.95</v>
      </c>
      <c r="F38" s="8">
        <f t="shared" si="0"/>
        <v>9326.7800000000007</v>
      </c>
      <c r="G38" s="6">
        <f>ROUND(+'Fiscal Services'!H133,0)</f>
        <v>33524</v>
      </c>
      <c r="H38" s="7">
        <f>ROUND(+'Fiscal Services'!E133,2)</f>
        <v>2.4500000000000002</v>
      </c>
      <c r="I38" s="8">
        <f t="shared" si="1"/>
        <v>13683.27</v>
      </c>
      <c r="J38" s="7"/>
      <c r="K38" s="9">
        <f t="shared" si="2"/>
        <v>0.46710000000000002</v>
      </c>
    </row>
    <row r="39" spans="2:11" x14ac:dyDescent="0.2">
      <c r="B39">
        <f>+'Fiscal Services'!A34</f>
        <v>84</v>
      </c>
      <c r="C39" t="str">
        <f>+'Fiscal Services'!B34</f>
        <v>PROVIDENCE REGIONAL MEDICAL CENTER EVERETT</v>
      </c>
      <c r="D39" s="6">
        <f>ROUND(+'Fiscal Services'!H34,0)</f>
        <v>160</v>
      </c>
      <c r="E39" s="7">
        <f>ROUND(+'Fiscal Services'!E34,2)</f>
        <v>0</v>
      </c>
      <c r="F39" s="8" t="str">
        <f t="shared" si="0"/>
        <v/>
      </c>
      <c r="G39" s="6">
        <f>ROUND(+'Fiscal Services'!H134,0)</f>
        <v>0</v>
      </c>
      <c r="H39" s="7">
        <f>ROUND(+'Fiscal Services'!E134,2)</f>
        <v>0</v>
      </c>
      <c r="I39" s="8" t="str">
        <f t="shared" si="1"/>
        <v/>
      </c>
      <c r="J39" s="7"/>
      <c r="K39" s="9" t="str">
        <f t="shared" si="2"/>
        <v/>
      </c>
    </row>
    <row r="40" spans="2:11" x14ac:dyDescent="0.2">
      <c r="B40">
        <f>+'Fiscal Services'!A35</f>
        <v>85</v>
      </c>
      <c r="C40" t="str">
        <f>+'Fiscal Services'!B35</f>
        <v>JEFFERSON HEALTHCARE</v>
      </c>
      <c r="D40" s="6">
        <f>ROUND(+'Fiscal Services'!H35,0)</f>
        <v>409022</v>
      </c>
      <c r="E40" s="7">
        <f>ROUND(+'Fiscal Services'!E35,2)</f>
        <v>32.68</v>
      </c>
      <c r="F40" s="8">
        <f t="shared" si="0"/>
        <v>12515.97</v>
      </c>
      <c r="G40" s="6">
        <f>ROUND(+'Fiscal Services'!H135,0)</f>
        <v>458753</v>
      </c>
      <c r="H40" s="7">
        <f>ROUND(+'Fiscal Services'!E135,2)</f>
        <v>36.520000000000003</v>
      </c>
      <c r="I40" s="8">
        <f t="shared" si="1"/>
        <v>12561.69</v>
      </c>
      <c r="J40" s="7"/>
      <c r="K40" s="9">
        <f t="shared" si="2"/>
        <v>3.7000000000000002E-3</v>
      </c>
    </row>
    <row r="41" spans="2:11" x14ac:dyDescent="0.2">
      <c r="B41">
        <f>+'Fiscal Services'!A36</f>
        <v>96</v>
      </c>
      <c r="C41" t="str">
        <f>+'Fiscal Services'!B36</f>
        <v>SKYLINE HOSPITAL</v>
      </c>
      <c r="D41" s="6">
        <f>ROUND(+'Fiscal Services'!H36,0)</f>
        <v>102947</v>
      </c>
      <c r="E41" s="7">
        <f>ROUND(+'Fiscal Services'!E36,2)</f>
        <v>9.9600000000000009</v>
      </c>
      <c r="F41" s="8">
        <f t="shared" si="0"/>
        <v>10336.040000000001</v>
      </c>
      <c r="G41" s="6">
        <f>ROUND(+'Fiscal Services'!H136,0)</f>
        <v>138155</v>
      </c>
      <c r="H41" s="7">
        <f>ROUND(+'Fiscal Services'!E136,2)</f>
        <v>10.56</v>
      </c>
      <c r="I41" s="8">
        <f t="shared" si="1"/>
        <v>13082.86</v>
      </c>
      <c r="J41" s="7"/>
      <c r="K41" s="9">
        <f t="shared" si="2"/>
        <v>0.26579999999999998</v>
      </c>
    </row>
    <row r="42" spans="2:11" x14ac:dyDescent="0.2">
      <c r="B42">
        <f>+'Fiscal Services'!A37</f>
        <v>102</v>
      </c>
      <c r="C42" t="str">
        <f>+'Fiscal Services'!B37</f>
        <v>YAKIMA REGIONAL MEDICAL AND CARDIAC CENTER</v>
      </c>
      <c r="D42" s="6">
        <f>ROUND(+'Fiscal Services'!H37,0)</f>
        <v>462291</v>
      </c>
      <c r="E42" s="7">
        <f>ROUND(+'Fiscal Services'!E37,2)</f>
        <v>41.4</v>
      </c>
      <c r="F42" s="8">
        <f t="shared" si="0"/>
        <v>11166.45</v>
      </c>
      <c r="G42" s="6">
        <f>ROUND(+'Fiscal Services'!H137,0)</f>
        <v>217331</v>
      </c>
      <c r="H42" s="7">
        <f>ROUND(+'Fiscal Services'!E137,2)</f>
        <v>25.4</v>
      </c>
      <c r="I42" s="8">
        <f t="shared" si="1"/>
        <v>8556.34</v>
      </c>
      <c r="J42" s="7"/>
      <c r="K42" s="9">
        <f t="shared" si="2"/>
        <v>-0.23369999999999999</v>
      </c>
    </row>
    <row r="43" spans="2:11" x14ac:dyDescent="0.2">
      <c r="B43">
        <f>+'Fiscal Services'!A38</f>
        <v>104</v>
      </c>
      <c r="C43" t="str">
        <f>+'Fiscal Services'!B38</f>
        <v>VALLEY GENERAL HOSPITAL</v>
      </c>
      <c r="D43" s="6">
        <f>ROUND(+'Fiscal Services'!H38,0)</f>
        <v>0</v>
      </c>
      <c r="E43" s="7">
        <f>ROUND(+'Fiscal Services'!E38,2)</f>
        <v>0</v>
      </c>
      <c r="F43" s="8" t="str">
        <f t="shared" si="0"/>
        <v/>
      </c>
      <c r="G43" s="6">
        <f>ROUND(+'Fiscal Services'!H138,0)</f>
        <v>0</v>
      </c>
      <c r="H43" s="7">
        <f>ROUND(+'Fiscal Services'!E138,2)</f>
        <v>0</v>
      </c>
      <c r="I43" s="8" t="str">
        <f t="shared" si="1"/>
        <v/>
      </c>
      <c r="J43" s="7"/>
      <c r="K43" s="9" t="str">
        <f t="shared" si="2"/>
        <v/>
      </c>
    </row>
    <row r="44" spans="2:11" x14ac:dyDescent="0.2">
      <c r="B44">
        <f>+'Fiscal Services'!A39</f>
        <v>106</v>
      </c>
      <c r="C44" t="str">
        <f>+'Fiscal Services'!B39</f>
        <v>CASCADE VALLEY HOSPITAL</v>
      </c>
      <c r="D44" s="6">
        <f>ROUND(+'Fiscal Services'!H39,0)</f>
        <v>274359</v>
      </c>
      <c r="E44" s="7">
        <f>ROUND(+'Fiscal Services'!E39,2)</f>
        <v>29.4</v>
      </c>
      <c r="F44" s="8">
        <f t="shared" si="0"/>
        <v>9331.94</v>
      </c>
      <c r="G44" s="6">
        <f>ROUND(+'Fiscal Services'!H139,0)</f>
        <v>282205</v>
      </c>
      <c r="H44" s="7">
        <f>ROUND(+'Fiscal Services'!E139,2)</f>
        <v>28.54</v>
      </c>
      <c r="I44" s="8">
        <f t="shared" si="1"/>
        <v>9888.0499999999993</v>
      </c>
      <c r="J44" s="7"/>
      <c r="K44" s="9">
        <f t="shared" si="2"/>
        <v>5.96E-2</v>
      </c>
    </row>
    <row r="45" spans="2:11" x14ac:dyDescent="0.2">
      <c r="B45">
        <f>+'Fiscal Services'!A40</f>
        <v>107</v>
      </c>
      <c r="C45" t="str">
        <f>+'Fiscal Services'!B40</f>
        <v>NORTH VALLEY HOSPITAL</v>
      </c>
      <c r="D45" s="6">
        <f>ROUND(+'Fiscal Services'!H40,0)</f>
        <v>219997</v>
      </c>
      <c r="E45" s="7">
        <f>ROUND(+'Fiscal Services'!E40,2)</f>
        <v>18.78</v>
      </c>
      <c r="F45" s="8">
        <f t="shared" si="0"/>
        <v>11714.43</v>
      </c>
      <c r="G45" s="6">
        <f>ROUND(+'Fiscal Services'!H140,0)</f>
        <v>204773</v>
      </c>
      <c r="H45" s="7">
        <f>ROUND(+'Fiscal Services'!E140,2)</f>
        <v>18.59</v>
      </c>
      <c r="I45" s="8">
        <f t="shared" si="1"/>
        <v>11015.22</v>
      </c>
      <c r="J45" s="7"/>
      <c r="K45" s="9">
        <f t="shared" si="2"/>
        <v>-5.9700000000000003E-2</v>
      </c>
    </row>
    <row r="46" spans="2:11" x14ac:dyDescent="0.2">
      <c r="B46">
        <f>+'Fiscal Services'!A41</f>
        <v>108</v>
      </c>
      <c r="C46" t="str">
        <f>+'Fiscal Services'!B41</f>
        <v>TRI-STATE MEMORIAL HOSPITAL</v>
      </c>
      <c r="D46" s="6">
        <f>ROUND(+'Fiscal Services'!H41,0)</f>
        <v>259110</v>
      </c>
      <c r="E46" s="7">
        <f>ROUND(+'Fiscal Services'!E41,2)</f>
        <v>27.89</v>
      </c>
      <c r="F46" s="8">
        <f t="shared" si="0"/>
        <v>9290.43</v>
      </c>
      <c r="G46" s="6">
        <f>ROUND(+'Fiscal Services'!H141,0)</f>
        <v>245155</v>
      </c>
      <c r="H46" s="7">
        <f>ROUND(+'Fiscal Services'!E141,2)</f>
        <v>29.61</v>
      </c>
      <c r="I46" s="8">
        <f t="shared" si="1"/>
        <v>8279.4699999999993</v>
      </c>
      <c r="J46" s="7"/>
      <c r="K46" s="9">
        <f t="shared" si="2"/>
        <v>-0.10879999999999999</v>
      </c>
    </row>
    <row r="47" spans="2:11" x14ac:dyDescent="0.2">
      <c r="B47">
        <f>+'Fiscal Services'!A42</f>
        <v>111</v>
      </c>
      <c r="C47" t="str">
        <f>+'Fiscal Services'!B42</f>
        <v>EAST ADAMS RURAL HEALTHCARE</v>
      </c>
      <c r="D47" s="6">
        <f>ROUND(+'Fiscal Services'!H42,0)</f>
        <v>22918</v>
      </c>
      <c r="E47" s="7">
        <f>ROUND(+'Fiscal Services'!E42,2)</f>
        <v>1.56</v>
      </c>
      <c r="F47" s="8">
        <f t="shared" si="0"/>
        <v>14691.03</v>
      </c>
      <c r="G47" s="6">
        <f>ROUND(+'Fiscal Services'!H142,0)</f>
        <v>16269</v>
      </c>
      <c r="H47" s="7">
        <f>ROUND(+'Fiscal Services'!E142,2)</f>
        <v>2.54</v>
      </c>
      <c r="I47" s="8">
        <f t="shared" si="1"/>
        <v>6405.12</v>
      </c>
      <c r="J47" s="7"/>
      <c r="K47" s="9">
        <f t="shared" si="2"/>
        <v>-0.56399999999999995</v>
      </c>
    </row>
    <row r="48" spans="2:11" x14ac:dyDescent="0.2">
      <c r="B48">
        <f>+'Fiscal Services'!A43</f>
        <v>125</v>
      </c>
      <c r="C48" t="str">
        <f>+'Fiscal Services'!B43</f>
        <v>OTHELLO COMMUNITY HOSPITAL</v>
      </c>
      <c r="D48" s="6">
        <f>ROUND(+'Fiscal Services'!H43,0)</f>
        <v>0</v>
      </c>
      <c r="E48" s="7">
        <f>ROUND(+'Fiscal Services'!E43,2)</f>
        <v>0</v>
      </c>
      <c r="F48" s="8" t="str">
        <f t="shared" si="0"/>
        <v/>
      </c>
      <c r="G48" s="6">
        <f>ROUND(+'Fiscal Services'!H143,0)</f>
        <v>0</v>
      </c>
      <c r="H48" s="7">
        <f>ROUND(+'Fiscal Services'!E143,2)</f>
        <v>0</v>
      </c>
      <c r="I48" s="8" t="str">
        <f t="shared" si="1"/>
        <v/>
      </c>
      <c r="J48" s="7"/>
      <c r="K48" s="9" t="str">
        <f t="shared" si="2"/>
        <v/>
      </c>
    </row>
    <row r="49" spans="2:11" x14ac:dyDescent="0.2">
      <c r="B49">
        <f>+'Fiscal Services'!A44</f>
        <v>126</v>
      </c>
      <c r="C49" t="str">
        <f>+'Fiscal Services'!B44</f>
        <v>HIGHLINE MEDICAL CENTER</v>
      </c>
      <c r="D49" s="6">
        <f>ROUND(+'Fiscal Services'!H44,0)</f>
        <v>1063189</v>
      </c>
      <c r="E49" s="7">
        <f>ROUND(+'Fiscal Services'!E44,2)</f>
        <v>46.99</v>
      </c>
      <c r="F49" s="8">
        <f t="shared" si="0"/>
        <v>22625.86</v>
      </c>
      <c r="G49" s="6">
        <f>ROUND(+'Fiscal Services'!H144,0)</f>
        <v>543239</v>
      </c>
      <c r="H49" s="7">
        <f>ROUND(+'Fiscal Services'!E144,2)</f>
        <v>41.19</v>
      </c>
      <c r="I49" s="8">
        <f t="shared" si="1"/>
        <v>13188.61</v>
      </c>
      <c r="J49" s="7"/>
      <c r="K49" s="9">
        <f t="shared" si="2"/>
        <v>-0.41710000000000003</v>
      </c>
    </row>
    <row r="50" spans="2:11" x14ac:dyDescent="0.2">
      <c r="B50">
        <f>+'Fiscal Services'!A45</f>
        <v>128</v>
      </c>
      <c r="C50" t="str">
        <f>+'Fiscal Services'!B45</f>
        <v>UNIVERSITY OF WASHINGTON MEDICAL CENTER</v>
      </c>
      <c r="D50" s="6">
        <f>ROUND(+'Fiscal Services'!H45,0)</f>
        <v>4922693</v>
      </c>
      <c r="E50" s="7">
        <f>ROUND(+'Fiscal Services'!E45,2)</f>
        <v>278.58999999999997</v>
      </c>
      <c r="F50" s="8">
        <f t="shared" si="0"/>
        <v>17670.03</v>
      </c>
      <c r="G50" s="6">
        <f>ROUND(+'Fiscal Services'!H145,0)</f>
        <v>5077478</v>
      </c>
      <c r="H50" s="7">
        <f>ROUND(+'Fiscal Services'!E145,2)</f>
        <v>274.06</v>
      </c>
      <c r="I50" s="8">
        <f t="shared" si="1"/>
        <v>18526.88</v>
      </c>
      <c r="J50" s="7"/>
      <c r="K50" s="9">
        <f t="shared" si="2"/>
        <v>4.8500000000000001E-2</v>
      </c>
    </row>
    <row r="51" spans="2:11" x14ac:dyDescent="0.2">
      <c r="B51">
        <f>+'Fiscal Services'!A46</f>
        <v>129</v>
      </c>
      <c r="C51" t="str">
        <f>+'Fiscal Services'!B46</f>
        <v>QUINCY VALLEY MEDICAL CENTER</v>
      </c>
      <c r="D51" s="6">
        <f>ROUND(+'Fiscal Services'!H46,0)</f>
        <v>103073</v>
      </c>
      <c r="E51" s="7">
        <f>ROUND(+'Fiscal Services'!E46,2)</f>
        <v>0</v>
      </c>
      <c r="F51" s="8" t="str">
        <f t="shared" si="0"/>
        <v/>
      </c>
      <c r="G51" s="6">
        <f>ROUND(+'Fiscal Services'!H146,0)</f>
        <v>0</v>
      </c>
      <c r="H51" s="7">
        <f>ROUND(+'Fiscal Services'!E146,2)</f>
        <v>0</v>
      </c>
      <c r="I51" s="8" t="str">
        <f t="shared" si="1"/>
        <v/>
      </c>
      <c r="J51" s="7"/>
      <c r="K51" s="9" t="str">
        <f t="shared" si="2"/>
        <v/>
      </c>
    </row>
    <row r="52" spans="2:11" x14ac:dyDescent="0.2">
      <c r="B52">
        <f>+'Fiscal Services'!A47</f>
        <v>130</v>
      </c>
      <c r="C52" t="str">
        <f>+'Fiscal Services'!B47</f>
        <v>UW MEDICINE/NORTHWEST HOSPITAL</v>
      </c>
      <c r="D52" s="6">
        <f>ROUND(+'Fiscal Services'!H47,0)</f>
        <v>1149428</v>
      </c>
      <c r="E52" s="7">
        <f>ROUND(+'Fiscal Services'!E47,2)</f>
        <v>98.2</v>
      </c>
      <c r="F52" s="8">
        <f t="shared" si="0"/>
        <v>11704.97</v>
      </c>
      <c r="G52" s="6">
        <f>ROUND(+'Fiscal Services'!H147,0)</f>
        <v>1331531</v>
      </c>
      <c r="H52" s="7">
        <f>ROUND(+'Fiscal Services'!E147,2)</f>
        <v>108.12</v>
      </c>
      <c r="I52" s="8">
        <f t="shared" si="1"/>
        <v>12315.31</v>
      </c>
      <c r="J52" s="7"/>
      <c r="K52" s="9">
        <f t="shared" si="2"/>
        <v>5.21E-2</v>
      </c>
    </row>
    <row r="53" spans="2:11" x14ac:dyDescent="0.2">
      <c r="B53">
        <f>+'Fiscal Services'!A48</f>
        <v>131</v>
      </c>
      <c r="C53" t="str">
        <f>+'Fiscal Services'!B48</f>
        <v>OVERLAKE HOSPITAL MEDICAL CENTER</v>
      </c>
      <c r="D53" s="6">
        <f>ROUND(+'Fiscal Services'!H48,0)</f>
        <v>1863355</v>
      </c>
      <c r="E53" s="7">
        <f>ROUND(+'Fiscal Services'!E48,2)</f>
        <v>131.91</v>
      </c>
      <c r="F53" s="8">
        <f t="shared" si="0"/>
        <v>14125.96</v>
      </c>
      <c r="G53" s="6">
        <f>ROUND(+'Fiscal Services'!H148,0)</f>
        <v>2109001</v>
      </c>
      <c r="H53" s="7">
        <f>ROUND(+'Fiscal Services'!E148,2)</f>
        <v>138.87</v>
      </c>
      <c r="I53" s="8">
        <f t="shared" si="1"/>
        <v>15186.87</v>
      </c>
      <c r="J53" s="7"/>
      <c r="K53" s="9">
        <f t="shared" si="2"/>
        <v>7.51E-2</v>
      </c>
    </row>
    <row r="54" spans="2:11" x14ac:dyDescent="0.2">
      <c r="B54">
        <f>+'Fiscal Services'!A49</f>
        <v>132</v>
      </c>
      <c r="C54" t="str">
        <f>+'Fiscal Services'!B49</f>
        <v>ST CLARE HOSPITAL</v>
      </c>
      <c r="D54" s="6">
        <f>ROUND(+'Fiscal Services'!H49,0)</f>
        <v>498139</v>
      </c>
      <c r="E54" s="7">
        <f>ROUND(+'Fiscal Services'!E49,2)</f>
        <v>34.01</v>
      </c>
      <c r="F54" s="8">
        <f t="shared" si="0"/>
        <v>14646.84</v>
      </c>
      <c r="G54" s="6">
        <f>ROUND(+'Fiscal Services'!H149,0)</f>
        <v>300544</v>
      </c>
      <c r="H54" s="7">
        <f>ROUND(+'Fiscal Services'!E149,2)</f>
        <v>29.75</v>
      </c>
      <c r="I54" s="8">
        <f t="shared" si="1"/>
        <v>10102.32</v>
      </c>
      <c r="J54" s="7"/>
      <c r="K54" s="9">
        <f t="shared" si="2"/>
        <v>-0.31030000000000002</v>
      </c>
    </row>
    <row r="55" spans="2:11" x14ac:dyDescent="0.2">
      <c r="B55">
        <f>+'Fiscal Services'!A50</f>
        <v>134</v>
      </c>
      <c r="C55" t="str">
        <f>+'Fiscal Services'!B50</f>
        <v>ISLAND HOSPITAL</v>
      </c>
      <c r="D55" s="6">
        <f>ROUND(+'Fiscal Services'!H50,0)</f>
        <v>660919</v>
      </c>
      <c r="E55" s="7">
        <f>ROUND(+'Fiscal Services'!E50,2)</f>
        <v>54.02</v>
      </c>
      <c r="F55" s="8">
        <f t="shared" si="0"/>
        <v>12234.71</v>
      </c>
      <c r="G55" s="6">
        <f>ROUND(+'Fiscal Services'!H150,0)</f>
        <v>709490</v>
      </c>
      <c r="H55" s="7">
        <f>ROUND(+'Fiscal Services'!E150,2)</f>
        <v>53.57</v>
      </c>
      <c r="I55" s="8">
        <f t="shared" si="1"/>
        <v>13244.17</v>
      </c>
      <c r="J55" s="7"/>
      <c r="K55" s="9">
        <f t="shared" si="2"/>
        <v>8.2500000000000004E-2</v>
      </c>
    </row>
    <row r="56" spans="2:11" x14ac:dyDescent="0.2">
      <c r="B56">
        <f>+'Fiscal Services'!A51</f>
        <v>137</v>
      </c>
      <c r="C56" t="str">
        <f>+'Fiscal Services'!B51</f>
        <v>LINCOLN HOSPITAL</v>
      </c>
      <c r="D56" s="6">
        <f>ROUND(+'Fiscal Services'!H51,0)</f>
        <v>262079</v>
      </c>
      <c r="E56" s="7">
        <f>ROUND(+'Fiscal Services'!E51,2)</f>
        <v>14.12</v>
      </c>
      <c r="F56" s="8">
        <f t="shared" si="0"/>
        <v>18560.84</v>
      </c>
      <c r="G56" s="6">
        <f>ROUND(+'Fiscal Services'!H151,0)</f>
        <v>204727</v>
      </c>
      <c r="H56" s="7">
        <f>ROUND(+'Fiscal Services'!E151,2)</f>
        <v>13.28</v>
      </c>
      <c r="I56" s="8">
        <f t="shared" si="1"/>
        <v>15416.19</v>
      </c>
      <c r="J56" s="7"/>
      <c r="K56" s="9">
        <f t="shared" si="2"/>
        <v>-0.1694</v>
      </c>
    </row>
    <row r="57" spans="2:11" x14ac:dyDescent="0.2">
      <c r="B57">
        <f>+'Fiscal Services'!A52</f>
        <v>138</v>
      </c>
      <c r="C57" t="str">
        <f>+'Fiscal Services'!B52</f>
        <v>SWEDISH EDMONDS</v>
      </c>
      <c r="D57" s="6">
        <f>ROUND(+'Fiscal Services'!H52,0)</f>
        <v>900266</v>
      </c>
      <c r="E57" s="7">
        <f>ROUND(+'Fiscal Services'!E52,2)</f>
        <v>67.41</v>
      </c>
      <c r="F57" s="8">
        <f t="shared" si="0"/>
        <v>13355.08</v>
      </c>
      <c r="G57" s="6">
        <f>ROUND(+'Fiscal Services'!H152,0)</f>
        <v>836561</v>
      </c>
      <c r="H57" s="7">
        <f>ROUND(+'Fiscal Services'!E152,2)</f>
        <v>61.21</v>
      </c>
      <c r="I57" s="8">
        <f t="shared" si="1"/>
        <v>13667.06</v>
      </c>
      <c r="J57" s="7"/>
      <c r="K57" s="9">
        <f t="shared" si="2"/>
        <v>2.3400000000000001E-2</v>
      </c>
    </row>
    <row r="58" spans="2:11" x14ac:dyDescent="0.2">
      <c r="B58">
        <f>+'Fiscal Services'!A53</f>
        <v>139</v>
      </c>
      <c r="C58" t="str">
        <f>+'Fiscal Services'!B53</f>
        <v>PROVIDENCE HOLY FAMILY HOSPITAL</v>
      </c>
      <c r="D58" s="6">
        <f>ROUND(+'Fiscal Services'!H53,0)</f>
        <v>0</v>
      </c>
      <c r="E58" s="7">
        <f>ROUND(+'Fiscal Services'!E53,2)</f>
        <v>31.49</v>
      </c>
      <c r="F58" s="8" t="str">
        <f t="shared" si="0"/>
        <v/>
      </c>
      <c r="G58" s="6">
        <f>ROUND(+'Fiscal Services'!H153,0)</f>
        <v>0</v>
      </c>
      <c r="H58" s="7">
        <f>ROUND(+'Fiscal Services'!E153,2)</f>
        <v>29.04</v>
      </c>
      <c r="I58" s="8" t="str">
        <f t="shared" si="1"/>
        <v/>
      </c>
      <c r="J58" s="7"/>
      <c r="K58" s="9" t="str">
        <f t="shared" si="2"/>
        <v/>
      </c>
    </row>
    <row r="59" spans="2:11" x14ac:dyDescent="0.2">
      <c r="B59">
        <f>+'Fiscal Services'!A54</f>
        <v>140</v>
      </c>
      <c r="C59" t="str">
        <f>+'Fiscal Services'!B54</f>
        <v>KITTITAS VALLEY HEALTHCARE</v>
      </c>
      <c r="D59" s="6">
        <f>ROUND(+'Fiscal Services'!H54,0)</f>
        <v>259895</v>
      </c>
      <c r="E59" s="7">
        <f>ROUND(+'Fiscal Services'!E54,2)</f>
        <v>20.58</v>
      </c>
      <c r="F59" s="8">
        <f t="shared" si="0"/>
        <v>12628.52</v>
      </c>
      <c r="G59" s="6">
        <f>ROUND(+'Fiscal Services'!H154,0)</f>
        <v>238216</v>
      </c>
      <c r="H59" s="7">
        <f>ROUND(+'Fiscal Services'!E154,2)</f>
        <v>18.809999999999999</v>
      </c>
      <c r="I59" s="8">
        <f t="shared" si="1"/>
        <v>12664.33</v>
      </c>
      <c r="J59" s="7"/>
      <c r="K59" s="9">
        <f t="shared" si="2"/>
        <v>2.8E-3</v>
      </c>
    </row>
    <row r="60" spans="2:11" x14ac:dyDescent="0.2">
      <c r="B60">
        <f>+'Fiscal Services'!A55</f>
        <v>141</v>
      </c>
      <c r="C60" t="str">
        <f>+'Fiscal Services'!B55</f>
        <v>DAYTON GENERAL HOSPITAL</v>
      </c>
      <c r="D60" s="6">
        <f>ROUND(+'Fiscal Services'!H55,0)</f>
        <v>49189</v>
      </c>
      <c r="E60" s="7">
        <f>ROUND(+'Fiscal Services'!E55,2)</f>
        <v>4.07</v>
      </c>
      <c r="F60" s="8">
        <f t="shared" si="0"/>
        <v>12085.75</v>
      </c>
      <c r="G60" s="6">
        <f>ROUND(+'Fiscal Services'!H155,0)</f>
        <v>0</v>
      </c>
      <c r="H60" s="7">
        <f>ROUND(+'Fiscal Services'!E155,2)</f>
        <v>0</v>
      </c>
      <c r="I60" s="8" t="str">
        <f t="shared" si="1"/>
        <v/>
      </c>
      <c r="J60" s="7"/>
      <c r="K60" s="9" t="str">
        <f t="shared" si="2"/>
        <v/>
      </c>
    </row>
    <row r="61" spans="2:11" x14ac:dyDescent="0.2">
      <c r="B61">
        <f>+'Fiscal Services'!A56</f>
        <v>142</v>
      </c>
      <c r="C61" t="str">
        <f>+'Fiscal Services'!B56</f>
        <v>HARRISON MEDICAL CENTER</v>
      </c>
      <c r="D61" s="6">
        <f>ROUND(+'Fiscal Services'!H56,0)</f>
        <v>1036218</v>
      </c>
      <c r="E61" s="7">
        <f>ROUND(+'Fiscal Services'!E56,2)</f>
        <v>79.599999999999994</v>
      </c>
      <c r="F61" s="8">
        <f t="shared" si="0"/>
        <v>13017.81</v>
      </c>
      <c r="G61" s="6">
        <f>ROUND(+'Fiscal Services'!H156,0)</f>
        <v>1082238</v>
      </c>
      <c r="H61" s="7">
        <f>ROUND(+'Fiscal Services'!E156,2)</f>
        <v>82.98</v>
      </c>
      <c r="I61" s="8">
        <f t="shared" si="1"/>
        <v>13042.15</v>
      </c>
      <c r="J61" s="7"/>
      <c r="K61" s="9">
        <f t="shared" si="2"/>
        <v>1.9E-3</v>
      </c>
    </row>
    <row r="62" spans="2:11" x14ac:dyDescent="0.2">
      <c r="B62">
        <f>+'Fiscal Services'!A57</f>
        <v>145</v>
      </c>
      <c r="C62" t="str">
        <f>+'Fiscal Services'!B57</f>
        <v>PEACEHEALTH ST JOSEPH HOSPITAL</v>
      </c>
      <c r="D62" s="6">
        <f>ROUND(+'Fiscal Services'!H57,0)</f>
        <v>778858</v>
      </c>
      <c r="E62" s="7">
        <f>ROUND(+'Fiscal Services'!E57,2)</f>
        <v>30.33</v>
      </c>
      <c r="F62" s="8">
        <f t="shared" si="0"/>
        <v>25679.46</v>
      </c>
      <c r="G62" s="6">
        <f>ROUND(+'Fiscal Services'!H157,0)</f>
        <v>555880</v>
      </c>
      <c r="H62" s="7">
        <f>ROUND(+'Fiscal Services'!E157,2)</f>
        <v>17.37</v>
      </c>
      <c r="I62" s="8">
        <f t="shared" si="1"/>
        <v>32002.3</v>
      </c>
      <c r="J62" s="7"/>
      <c r="K62" s="9">
        <f t="shared" si="2"/>
        <v>0.2462</v>
      </c>
    </row>
    <row r="63" spans="2:11" x14ac:dyDescent="0.2">
      <c r="B63">
        <f>+'Fiscal Services'!A58</f>
        <v>147</v>
      </c>
      <c r="C63" t="str">
        <f>+'Fiscal Services'!B58</f>
        <v>MID VALLEY HOSPITAL</v>
      </c>
      <c r="D63" s="6">
        <f>ROUND(+'Fiscal Services'!H58,0)</f>
        <v>366654</v>
      </c>
      <c r="E63" s="7">
        <f>ROUND(+'Fiscal Services'!E58,2)</f>
        <v>21.07</v>
      </c>
      <c r="F63" s="8">
        <f t="shared" si="0"/>
        <v>17401.71</v>
      </c>
      <c r="G63" s="6">
        <f>ROUND(+'Fiscal Services'!H158,0)</f>
        <v>344132</v>
      </c>
      <c r="H63" s="7">
        <f>ROUND(+'Fiscal Services'!E158,2)</f>
        <v>19.3</v>
      </c>
      <c r="I63" s="8">
        <f t="shared" si="1"/>
        <v>17830.669999999998</v>
      </c>
      <c r="J63" s="7"/>
      <c r="K63" s="9">
        <f t="shared" si="2"/>
        <v>2.47E-2</v>
      </c>
    </row>
    <row r="64" spans="2:11" x14ac:dyDescent="0.2">
      <c r="B64">
        <f>+'Fiscal Services'!A59</f>
        <v>148</v>
      </c>
      <c r="C64" t="str">
        <f>+'Fiscal Services'!B59</f>
        <v>KINDRED HOSPITAL SEATTLE - NORTHGATE</v>
      </c>
      <c r="D64" s="6">
        <f>ROUND(+'Fiscal Services'!H59,0)</f>
        <v>123343</v>
      </c>
      <c r="E64" s="7">
        <f>ROUND(+'Fiscal Services'!E59,2)</f>
        <v>11.7</v>
      </c>
      <c r="F64" s="8">
        <f t="shared" si="0"/>
        <v>10542.14</v>
      </c>
      <c r="G64" s="6">
        <f>ROUND(+'Fiscal Services'!H159,0)</f>
        <v>133290</v>
      </c>
      <c r="H64" s="7">
        <f>ROUND(+'Fiscal Services'!E159,2)</f>
        <v>13.3</v>
      </c>
      <c r="I64" s="8">
        <f t="shared" si="1"/>
        <v>10021.799999999999</v>
      </c>
      <c r="J64" s="7"/>
      <c r="K64" s="9">
        <f t="shared" si="2"/>
        <v>-4.9399999999999999E-2</v>
      </c>
    </row>
    <row r="65" spans="2:11" x14ac:dyDescent="0.2">
      <c r="B65">
        <f>+'Fiscal Services'!A60</f>
        <v>150</v>
      </c>
      <c r="C65" t="str">
        <f>+'Fiscal Services'!B60</f>
        <v>COULEE MEDICAL CENTER</v>
      </c>
      <c r="D65" s="6">
        <f>ROUND(+'Fiscal Services'!H60,0)</f>
        <v>161511</v>
      </c>
      <c r="E65" s="7">
        <f>ROUND(+'Fiscal Services'!E60,2)</f>
        <v>20.7</v>
      </c>
      <c r="F65" s="8">
        <f t="shared" si="0"/>
        <v>7802.46</v>
      </c>
      <c r="G65" s="6">
        <f>ROUND(+'Fiscal Services'!H160,0)</f>
        <v>230890</v>
      </c>
      <c r="H65" s="7">
        <f>ROUND(+'Fiscal Services'!E160,2)</f>
        <v>18.420000000000002</v>
      </c>
      <c r="I65" s="8">
        <f t="shared" si="1"/>
        <v>12534.74</v>
      </c>
      <c r="J65" s="7"/>
      <c r="K65" s="9">
        <f t="shared" si="2"/>
        <v>0.60650000000000004</v>
      </c>
    </row>
    <row r="66" spans="2:11" x14ac:dyDescent="0.2">
      <c r="B66">
        <f>+'Fiscal Services'!A61</f>
        <v>152</v>
      </c>
      <c r="C66" t="str">
        <f>+'Fiscal Services'!B61</f>
        <v>MASON GENERAL HOSPITAL</v>
      </c>
      <c r="D66" s="6">
        <f>ROUND(+'Fiscal Services'!H61,0)</f>
        <v>1042475</v>
      </c>
      <c r="E66" s="7">
        <f>ROUND(+'Fiscal Services'!E61,2)</f>
        <v>42.42</v>
      </c>
      <c r="F66" s="8">
        <f t="shared" si="0"/>
        <v>24575.08</v>
      </c>
      <c r="G66" s="6">
        <f>ROUND(+'Fiscal Services'!H161,0)</f>
        <v>1133095</v>
      </c>
      <c r="H66" s="7">
        <f>ROUND(+'Fiscal Services'!E161,2)</f>
        <v>43.42</v>
      </c>
      <c r="I66" s="8">
        <f t="shared" si="1"/>
        <v>26096.15</v>
      </c>
      <c r="J66" s="7"/>
      <c r="K66" s="9">
        <f t="shared" si="2"/>
        <v>6.1899999999999997E-2</v>
      </c>
    </row>
    <row r="67" spans="2:11" x14ac:dyDescent="0.2">
      <c r="B67">
        <f>+'Fiscal Services'!A62</f>
        <v>153</v>
      </c>
      <c r="C67" t="str">
        <f>+'Fiscal Services'!B62</f>
        <v>WHITMAN HOSPITAL AND MEDICAL CENTER</v>
      </c>
      <c r="D67" s="6">
        <f>ROUND(+'Fiscal Services'!H62,0)</f>
        <v>193836</v>
      </c>
      <c r="E67" s="7">
        <f>ROUND(+'Fiscal Services'!E62,2)</f>
        <v>12.4</v>
      </c>
      <c r="F67" s="8">
        <f t="shared" si="0"/>
        <v>15631.94</v>
      </c>
      <c r="G67" s="6">
        <f>ROUND(+'Fiscal Services'!H162,0)</f>
        <v>189573</v>
      </c>
      <c r="H67" s="7">
        <f>ROUND(+'Fiscal Services'!E162,2)</f>
        <v>11.79</v>
      </c>
      <c r="I67" s="8">
        <f t="shared" si="1"/>
        <v>16079.13</v>
      </c>
      <c r="J67" s="7"/>
      <c r="K67" s="9">
        <f t="shared" si="2"/>
        <v>2.86E-2</v>
      </c>
    </row>
    <row r="68" spans="2:11" x14ac:dyDescent="0.2">
      <c r="B68">
        <f>+'Fiscal Services'!A63</f>
        <v>155</v>
      </c>
      <c r="C68" t="str">
        <f>+'Fiscal Services'!B63</f>
        <v>UW MEDICINE/VALLEY MEDICAL CENTER</v>
      </c>
      <c r="D68" s="6">
        <f>ROUND(+'Fiscal Services'!H63,0)</f>
        <v>1597411</v>
      </c>
      <c r="E68" s="7">
        <f>ROUND(+'Fiscal Services'!E63,2)</f>
        <v>144.76</v>
      </c>
      <c r="F68" s="8">
        <f t="shared" si="0"/>
        <v>11034.89</v>
      </c>
      <c r="G68" s="6">
        <f>ROUND(+'Fiscal Services'!H163,0)</f>
        <v>4149484</v>
      </c>
      <c r="H68" s="7">
        <f>ROUND(+'Fiscal Services'!E163,2)</f>
        <v>160.13</v>
      </c>
      <c r="I68" s="8">
        <f t="shared" si="1"/>
        <v>25913.22</v>
      </c>
      <c r="J68" s="7"/>
      <c r="K68" s="9">
        <f t="shared" si="2"/>
        <v>1.3483000000000001</v>
      </c>
    </row>
    <row r="69" spans="2:11" x14ac:dyDescent="0.2">
      <c r="B69">
        <f>+'Fiscal Services'!A64</f>
        <v>156</v>
      </c>
      <c r="C69" t="str">
        <f>+'Fiscal Services'!B64</f>
        <v>WHIDBEY GENERAL HOSPITAL</v>
      </c>
      <c r="D69" s="6">
        <f>ROUND(+'Fiscal Services'!H64,0)</f>
        <v>363721</v>
      </c>
      <c r="E69" s="7">
        <f>ROUND(+'Fiscal Services'!E64,2)</f>
        <v>34.82</v>
      </c>
      <c r="F69" s="8">
        <f t="shared" si="0"/>
        <v>10445.75</v>
      </c>
      <c r="G69" s="6">
        <f>ROUND(+'Fiscal Services'!H164,0)</f>
        <v>0</v>
      </c>
      <c r="H69" s="7">
        <f>ROUND(+'Fiscal Services'!E164,2)</f>
        <v>0</v>
      </c>
      <c r="I69" s="8" t="str">
        <f t="shared" si="1"/>
        <v/>
      </c>
      <c r="J69" s="7"/>
      <c r="K69" s="9" t="str">
        <f t="shared" si="2"/>
        <v/>
      </c>
    </row>
    <row r="70" spans="2:11" x14ac:dyDescent="0.2">
      <c r="B70">
        <f>+'Fiscal Services'!A65</f>
        <v>157</v>
      </c>
      <c r="C70" t="str">
        <f>+'Fiscal Services'!B65</f>
        <v>ST LUKES REHABILIATION INSTITUTE</v>
      </c>
      <c r="D70" s="6">
        <f>ROUND(+'Fiscal Services'!H65,0)</f>
        <v>182077</v>
      </c>
      <c r="E70" s="7">
        <f>ROUND(+'Fiscal Services'!E65,2)</f>
        <v>17.34</v>
      </c>
      <c r="F70" s="8">
        <f t="shared" si="0"/>
        <v>10500.4</v>
      </c>
      <c r="G70" s="6">
        <f>ROUND(+'Fiscal Services'!H165,0)</f>
        <v>203234</v>
      </c>
      <c r="H70" s="7">
        <f>ROUND(+'Fiscal Services'!E165,2)</f>
        <v>17.829999999999998</v>
      </c>
      <c r="I70" s="8">
        <f t="shared" si="1"/>
        <v>11398.43</v>
      </c>
      <c r="J70" s="7"/>
      <c r="K70" s="9">
        <f t="shared" si="2"/>
        <v>8.5500000000000007E-2</v>
      </c>
    </row>
    <row r="71" spans="2:11" x14ac:dyDescent="0.2">
      <c r="B71">
        <f>+'Fiscal Services'!A66</f>
        <v>158</v>
      </c>
      <c r="C71" t="str">
        <f>+'Fiscal Services'!B66</f>
        <v>CASCADE MEDICAL CENTER</v>
      </c>
      <c r="D71" s="6">
        <f>ROUND(+'Fiscal Services'!H66,0)</f>
        <v>107391</v>
      </c>
      <c r="E71" s="7">
        <f>ROUND(+'Fiscal Services'!E66,2)</f>
        <v>12.45</v>
      </c>
      <c r="F71" s="8">
        <f t="shared" si="0"/>
        <v>8625.7800000000007</v>
      </c>
      <c r="G71" s="6">
        <f>ROUND(+'Fiscal Services'!H166,0)</f>
        <v>114138</v>
      </c>
      <c r="H71" s="7">
        <f>ROUND(+'Fiscal Services'!E166,2)</f>
        <v>12.8</v>
      </c>
      <c r="I71" s="8">
        <f t="shared" si="1"/>
        <v>8917.0300000000007</v>
      </c>
      <c r="J71" s="7"/>
      <c r="K71" s="9">
        <f t="shared" si="2"/>
        <v>3.3799999999999997E-2</v>
      </c>
    </row>
    <row r="72" spans="2:11" x14ac:dyDescent="0.2">
      <c r="B72">
        <f>+'Fiscal Services'!A67</f>
        <v>159</v>
      </c>
      <c r="C72" t="str">
        <f>+'Fiscal Services'!B67</f>
        <v>PROVIDENCE ST PETER HOSPITAL</v>
      </c>
      <c r="D72" s="6">
        <f>ROUND(+'Fiscal Services'!H67,0)</f>
        <v>147242</v>
      </c>
      <c r="E72" s="7">
        <f>ROUND(+'Fiscal Services'!E67,2)</f>
        <v>5</v>
      </c>
      <c r="F72" s="8">
        <f t="shared" si="0"/>
        <v>29448.400000000001</v>
      </c>
      <c r="G72" s="6">
        <f>ROUND(+'Fiscal Services'!H167,0)</f>
        <v>198190</v>
      </c>
      <c r="H72" s="7">
        <f>ROUND(+'Fiscal Services'!E167,2)</f>
        <v>7</v>
      </c>
      <c r="I72" s="8">
        <f t="shared" si="1"/>
        <v>28312.86</v>
      </c>
      <c r="J72" s="7"/>
      <c r="K72" s="9">
        <f t="shared" si="2"/>
        <v>-3.8600000000000002E-2</v>
      </c>
    </row>
    <row r="73" spans="2:11" x14ac:dyDescent="0.2">
      <c r="B73">
        <f>+'Fiscal Services'!A68</f>
        <v>161</v>
      </c>
      <c r="C73" t="str">
        <f>+'Fiscal Services'!B68</f>
        <v>KADLEC REGIONAL MEDICAL CENTER</v>
      </c>
      <c r="D73" s="6">
        <f>ROUND(+'Fiscal Services'!H68,0)</f>
        <v>1372259</v>
      </c>
      <c r="E73" s="7">
        <f>ROUND(+'Fiscal Services'!E68,2)</f>
        <v>109.13</v>
      </c>
      <c r="F73" s="8">
        <f t="shared" si="0"/>
        <v>12574.53</v>
      </c>
      <c r="G73" s="6">
        <f>ROUND(+'Fiscal Services'!H168,0)</f>
        <v>1134834</v>
      </c>
      <c r="H73" s="7">
        <f>ROUND(+'Fiscal Services'!E168,2)</f>
        <v>110.57</v>
      </c>
      <c r="I73" s="8">
        <f t="shared" si="1"/>
        <v>10263.49</v>
      </c>
      <c r="J73" s="7"/>
      <c r="K73" s="9">
        <f t="shared" si="2"/>
        <v>-0.18379999999999999</v>
      </c>
    </row>
    <row r="74" spans="2:11" x14ac:dyDescent="0.2">
      <c r="B74">
        <f>+'Fiscal Services'!A69</f>
        <v>162</v>
      </c>
      <c r="C74" t="str">
        <f>+'Fiscal Services'!B69</f>
        <v>PROVIDENCE SACRED HEART MEDICAL CENTER</v>
      </c>
      <c r="D74" s="6">
        <f>ROUND(+'Fiscal Services'!H69,0)</f>
        <v>49016</v>
      </c>
      <c r="E74" s="7">
        <f>ROUND(+'Fiscal Services'!E69,2)</f>
        <v>59.93</v>
      </c>
      <c r="F74" s="8">
        <f t="shared" si="0"/>
        <v>817.89</v>
      </c>
      <c r="G74" s="6">
        <f>ROUND(+'Fiscal Services'!H169,0)</f>
        <v>41835</v>
      </c>
      <c r="H74" s="7">
        <f>ROUND(+'Fiscal Services'!E169,2)</f>
        <v>56.63</v>
      </c>
      <c r="I74" s="8">
        <f t="shared" si="1"/>
        <v>738.74</v>
      </c>
      <c r="J74" s="7"/>
      <c r="K74" s="9">
        <f t="shared" si="2"/>
        <v>-9.6799999999999997E-2</v>
      </c>
    </row>
    <row r="75" spans="2:11" x14ac:dyDescent="0.2">
      <c r="B75">
        <f>+'Fiscal Services'!A70</f>
        <v>164</v>
      </c>
      <c r="C75" t="str">
        <f>+'Fiscal Services'!B70</f>
        <v>EVERGREENHEALTH MEDICAL CENTER</v>
      </c>
      <c r="D75" s="6">
        <f>ROUND(+'Fiscal Services'!H70,0)</f>
        <v>2092316</v>
      </c>
      <c r="E75" s="7">
        <f>ROUND(+'Fiscal Services'!E70,2)</f>
        <v>114.36</v>
      </c>
      <c r="F75" s="8">
        <f t="shared" ref="F75:F107" si="3">IF(D75=0,"",IF(E75=0,"",ROUND(D75/E75,2)))</f>
        <v>18295.87</v>
      </c>
      <c r="G75" s="6">
        <f>ROUND(+'Fiscal Services'!H170,0)</f>
        <v>2163335</v>
      </c>
      <c r="H75" s="7">
        <f>ROUND(+'Fiscal Services'!E170,2)</f>
        <v>116.56</v>
      </c>
      <c r="I75" s="8">
        <f t="shared" ref="I75:I107" si="4">IF(G75=0,"",IF(H75=0,"",ROUND(G75/H75,2)))</f>
        <v>18559.84</v>
      </c>
      <c r="J75" s="7"/>
      <c r="K75" s="9">
        <f t="shared" ref="K75:K107" si="5">IF(D75=0,"",IF(E75=0,"",IF(G75=0,"",IF(H75=0,"",ROUND(I75/F75-1,4)))))</f>
        <v>1.44E-2</v>
      </c>
    </row>
    <row r="76" spans="2:11" x14ac:dyDescent="0.2">
      <c r="B76">
        <f>+'Fiscal Services'!A71</f>
        <v>165</v>
      </c>
      <c r="C76" t="str">
        <f>+'Fiscal Services'!B71</f>
        <v>LAKE CHELAN COMMUNITY HOSPITAL</v>
      </c>
      <c r="D76" s="6">
        <f>ROUND(+'Fiscal Services'!H71,0)</f>
        <v>117946</v>
      </c>
      <c r="E76" s="7">
        <f>ROUND(+'Fiscal Services'!E71,2)</f>
        <v>14.65</v>
      </c>
      <c r="F76" s="8">
        <f t="shared" si="3"/>
        <v>8050.92</v>
      </c>
      <c r="G76" s="6">
        <f>ROUND(+'Fiscal Services'!H171,0)</f>
        <v>120719</v>
      </c>
      <c r="H76" s="7">
        <f>ROUND(+'Fiscal Services'!E171,2)</f>
        <v>15.2</v>
      </c>
      <c r="I76" s="8">
        <f t="shared" si="4"/>
        <v>7942.04</v>
      </c>
      <c r="J76" s="7"/>
      <c r="K76" s="9">
        <f t="shared" si="5"/>
        <v>-1.35E-2</v>
      </c>
    </row>
    <row r="77" spans="2:11" x14ac:dyDescent="0.2">
      <c r="B77">
        <f>+'Fiscal Services'!A72</f>
        <v>167</v>
      </c>
      <c r="C77" t="str">
        <f>+'Fiscal Services'!B72</f>
        <v>FERRY COUNTY MEMORIAL HOSPITAL</v>
      </c>
      <c r="D77" s="6">
        <f>ROUND(+'Fiscal Services'!H72,0)</f>
        <v>0</v>
      </c>
      <c r="E77" s="7">
        <f>ROUND(+'Fiscal Services'!E72,2)</f>
        <v>0</v>
      </c>
      <c r="F77" s="8" t="str">
        <f t="shared" si="3"/>
        <v/>
      </c>
      <c r="G77" s="6">
        <f>ROUND(+'Fiscal Services'!H172,0)</f>
        <v>0</v>
      </c>
      <c r="H77" s="7">
        <f>ROUND(+'Fiscal Services'!E172,2)</f>
        <v>0</v>
      </c>
      <c r="I77" s="8" t="str">
        <f t="shared" si="4"/>
        <v/>
      </c>
      <c r="J77" s="7"/>
      <c r="K77" s="9" t="str">
        <f t="shared" si="5"/>
        <v/>
      </c>
    </row>
    <row r="78" spans="2:11" x14ac:dyDescent="0.2">
      <c r="B78">
        <f>+'Fiscal Services'!A73</f>
        <v>168</v>
      </c>
      <c r="C78" t="str">
        <f>+'Fiscal Services'!B73</f>
        <v>CENTRAL WASHINGTON HOSPITAL</v>
      </c>
      <c r="D78" s="6">
        <f>ROUND(+'Fiscal Services'!H73,0)</f>
        <v>944657</v>
      </c>
      <c r="E78" s="7">
        <f>ROUND(+'Fiscal Services'!E73,2)</f>
        <v>64.53</v>
      </c>
      <c r="F78" s="8">
        <f t="shared" si="3"/>
        <v>14639.04</v>
      </c>
      <c r="G78" s="6">
        <f>ROUND(+'Fiscal Services'!H173,0)</f>
        <v>504906</v>
      </c>
      <c r="H78" s="7">
        <f>ROUND(+'Fiscal Services'!E173,2)</f>
        <v>40.58</v>
      </c>
      <c r="I78" s="8">
        <f t="shared" si="4"/>
        <v>12442.24</v>
      </c>
      <c r="J78" s="7"/>
      <c r="K78" s="9">
        <f t="shared" si="5"/>
        <v>-0.15010000000000001</v>
      </c>
    </row>
    <row r="79" spans="2:11" x14ac:dyDescent="0.2">
      <c r="B79">
        <f>+'Fiscal Services'!A74</f>
        <v>170</v>
      </c>
      <c r="C79" t="str">
        <f>+'Fiscal Services'!B74</f>
        <v>PEACEHEALTH SOUTHWEST MEDICAL CENTER</v>
      </c>
      <c r="D79" s="6">
        <f>ROUND(+'Fiscal Services'!H74,0)</f>
        <v>1681781</v>
      </c>
      <c r="E79" s="7">
        <f>ROUND(+'Fiscal Services'!E74,2)</f>
        <v>138.87</v>
      </c>
      <c r="F79" s="8">
        <f t="shared" si="3"/>
        <v>12110.47</v>
      </c>
      <c r="G79" s="6">
        <f>ROUND(+'Fiscal Services'!H174,0)</f>
        <v>1984675</v>
      </c>
      <c r="H79" s="7">
        <f>ROUND(+'Fiscal Services'!E174,2)</f>
        <v>139.94999999999999</v>
      </c>
      <c r="I79" s="8">
        <f t="shared" si="4"/>
        <v>14181.31</v>
      </c>
      <c r="J79" s="7"/>
      <c r="K79" s="9">
        <f t="shared" si="5"/>
        <v>0.17100000000000001</v>
      </c>
    </row>
    <row r="80" spans="2:11" x14ac:dyDescent="0.2">
      <c r="B80">
        <f>+'Fiscal Services'!A75</f>
        <v>172</v>
      </c>
      <c r="C80" t="str">
        <f>+'Fiscal Services'!B75</f>
        <v>PULLMAN REGIONAL HOSPITAL</v>
      </c>
      <c r="D80" s="6">
        <f>ROUND(+'Fiscal Services'!H75,0)</f>
        <v>204141</v>
      </c>
      <c r="E80" s="7">
        <f>ROUND(+'Fiscal Services'!E75,2)</f>
        <v>21.6</v>
      </c>
      <c r="F80" s="8">
        <f t="shared" si="3"/>
        <v>9450.9699999999993</v>
      </c>
      <c r="G80" s="6">
        <f>ROUND(+'Fiscal Services'!H175,0)</f>
        <v>199374</v>
      </c>
      <c r="H80" s="7">
        <f>ROUND(+'Fiscal Services'!E175,2)</f>
        <v>22.58</v>
      </c>
      <c r="I80" s="8">
        <f t="shared" si="4"/>
        <v>8829.67</v>
      </c>
      <c r="J80" s="7"/>
      <c r="K80" s="9">
        <f t="shared" si="5"/>
        <v>-6.5699999999999995E-2</v>
      </c>
    </row>
    <row r="81" spans="2:11" x14ac:dyDescent="0.2">
      <c r="B81">
        <f>+'Fiscal Services'!A76</f>
        <v>173</v>
      </c>
      <c r="C81" t="str">
        <f>+'Fiscal Services'!B76</f>
        <v>MORTON GENERAL HOSPITAL</v>
      </c>
      <c r="D81" s="6">
        <f>ROUND(+'Fiscal Services'!H76,0)</f>
        <v>271080</v>
      </c>
      <c r="E81" s="7">
        <f>ROUND(+'Fiscal Services'!E76,2)</f>
        <v>19.989999999999998</v>
      </c>
      <c r="F81" s="8">
        <f t="shared" si="3"/>
        <v>13560.78</v>
      </c>
      <c r="G81" s="6">
        <f>ROUND(+'Fiscal Services'!H176,0)</f>
        <v>293194</v>
      </c>
      <c r="H81" s="7">
        <f>ROUND(+'Fiscal Services'!E176,2)</f>
        <v>20.47</v>
      </c>
      <c r="I81" s="8">
        <f t="shared" si="4"/>
        <v>14323.11</v>
      </c>
      <c r="J81" s="7"/>
      <c r="K81" s="9">
        <f t="shared" si="5"/>
        <v>5.62E-2</v>
      </c>
    </row>
    <row r="82" spans="2:11" x14ac:dyDescent="0.2">
      <c r="B82">
        <f>+'Fiscal Services'!A77</f>
        <v>175</v>
      </c>
      <c r="C82" t="str">
        <f>+'Fiscal Services'!B77</f>
        <v>MARY BRIDGE CHILDRENS HEALTH CENTER</v>
      </c>
      <c r="D82" s="6">
        <f>ROUND(+'Fiscal Services'!H77,0)</f>
        <v>0</v>
      </c>
      <c r="E82" s="7">
        <f>ROUND(+'Fiscal Services'!E77,2)</f>
        <v>0</v>
      </c>
      <c r="F82" s="8" t="str">
        <f t="shared" si="3"/>
        <v/>
      </c>
      <c r="G82" s="6">
        <f>ROUND(+'Fiscal Services'!H177,0)</f>
        <v>0</v>
      </c>
      <c r="H82" s="7">
        <f>ROUND(+'Fiscal Services'!E177,2)</f>
        <v>0</v>
      </c>
      <c r="I82" s="8" t="str">
        <f t="shared" si="4"/>
        <v/>
      </c>
      <c r="J82" s="7"/>
      <c r="K82" s="9" t="str">
        <f t="shared" si="5"/>
        <v/>
      </c>
    </row>
    <row r="83" spans="2:11" x14ac:dyDescent="0.2">
      <c r="B83">
        <f>+'Fiscal Services'!A78</f>
        <v>176</v>
      </c>
      <c r="C83" t="str">
        <f>+'Fiscal Services'!B78</f>
        <v>TACOMA GENERAL/ALLENMORE HOSPITAL</v>
      </c>
      <c r="D83" s="6">
        <f>ROUND(+'Fiscal Services'!H78,0)</f>
        <v>369857</v>
      </c>
      <c r="E83" s="7">
        <f>ROUND(+'Fiscal Services'!E78,2)</f>
        <v>20.260000000000002</v>
      </c>
      <c r="F83" s="8">
        <f t="shared" si="3"/>
        <v>18255.53</v>
      </c>
      <c r="G83" s="6">
        <f>ROUND(+'Fiscal Services'!H178,0)</f>
        <v>470071</v>
      </c>
      <c r="H83" s="7">
        <f>ROUND(+'Fiscal Services'!E178,2)</f>
        <v>27.19</v>
      </c>
      <c r="I83" s="8">
        <f t="shared" si="4"/>
        <v>17288.38</v>
      </c>
      <c r="J83" s="7"/>
      <c r="K83" s="9">
        <f t="shared" si="5"/>
        <v>-5.2999999999999999E-2</v>
      </c>
    </row>
    <row r="84" spans="2:11" x14ac:dyDescent="0.2">
      <c r="B84">
        <f>+'Fiscal Services'!A79</f>
        <v>180</v>
      </c>
      <c r="C84" t="str">
        <f>+'Fiscal Services'!B79</f>
        <v>VALLEY HOSPITAL</v>
      </c>
      <c r="D84" s="6">
        <f>ROUND(+'Fiscal Services'!H79,0)</f>
        <v>349713</v>
      </c>
      <c r="E84" s="7">
        <f>ROUND(+'Fiscal Services'!E79,2)</f>
        <v>33.86</v>
      </c>
      <c r="F84" s="8">
        <f t="shared" si="3"/>
        <v>10328.200000000001</v>
      </c>
      <c r="G84" s="6">
        <f>ROUND(+'Fiscal Services'!H179,0)</f>
        <v>407415</v>
      </c>
      <c r="H84" s="7">
        <f>ROUND(+'Fiscal Services'!E179,2)</f>
        <v>33.89</v>
      </c>
      <c r="I84" s="8">
        <f t="shared" si="4"/>
        <v>12021.69</v>
      </c>
      <c r="J84" s="7"/>
      <c r="K84" s="9">
        <f t="shared" si="5"/>
        <v>0.16400000000000001</v>
      </c>
    </row>
    <row r="85" spans="2:11" x14ac:dyDescent="0.2">
      <c r="B85">
        <f>+'Fiscal Services'!A80</f>
        <v>183</v>
      </c>
      <c r="C85" t="str">
        <f>+'Fiscal Services'!B80</f>
        <v>MULTICARE AUBURN MEDICAL CENTER</v>
      </c>
      <c r="D85" s="6">
        <f>ROUND(+'Fiscal Services'!H80,0)</f>
        <v>355715</v>
      </c>
      <c r="E85" s="7">
        <f>ROUND(+'Fiscal Services'!E80,2)</f>
        <v>31.79</v>
      </c>
      <c r="F85" s="8">
        <f t="shared" si="3"/>
        <v>11189.53</v>
      </c>
      <c r="G85" s="6">
        <f>ROUND(+'Fiscal Services'!H180,0)</f>
        <v>432626</v>
      </c>
      <c r="H85" s="7">
        <f>ROUND(+'Fiscal Services'!E180,2)</f>
        <v>24.07</v>
      </c>
      <c r="I85" s="8">
        <f t="shared" si="4"/>
        <v>17973.66</v>
      </c>
      <c r="J85" s="7"/>
      <c r="K85" s="9">
        <f t="shared" si="5"/>
        <v>0.60629999999999995</v>
      </c>
    </row>
    <row r="86" spans="2:11" x14ac:dyDescent="0.2">
      <c r="B86">
        <f>+'Fiscal Services'!A81</f>
        <v>186</v>
      </c>
      <c r="C86" t="str">
        <f>+'Fiscal Services'!B81</f>
        <v>SUMMIT PACIFIC MEDICAL CENTER</v>
      </c>
      <c r="D86" s="6">
        <f>ROUND(+'Fiscal Services'!H81,0)</f>
        <v>70673</v>
      </c>
      <c r="E86" s="7">
        <f>ROUND(+'Fiscal Services'!E81,2)</f>
        <v>4.3499999999999996</v>
      </c>
      <c r="F86" s="8">
        <f t="shared" si="3"/>
        <v>16246.67</v>
      </c>
      <c r="G86" s="6">
        <f>ROUND(+'Fiscal Services'!H181,0)</f>
        <v>71371</v>
      </c>
      <c r="H86" s="7">
        <f>ROUND(+'Fiscal Services'!E181,2)</f>
        <v>5</v>
      </c>
      <c r="I86" s="8">
        <f t="shared" si="4"/>
        <v>14274.2</v>
      </c>
      <c r="J86" s="7"/>
      <c r="K86" s="9">
        <f t="shared" si="5"/>
        <v>-0.12139999999999999</v>
      </c>
    </row>
    <row r="87" spans="2:11" x14ac:dyDescent="0.2">
      <c r="B87">
        <f>+'Fiscal Services'!A82</f>
        <v>191</v>
      </c>
      <c r="C87" t="str">
        <f>+'Fiscal Services'!B82</f>
        <v>PROVIDENCE CENTRALIA HOSPITAL</v>
      </c>
      <c r="D87" s="6">
        <f>ROUND(+'Fiscal Services'!H82,0)</f>
        <v>0</v>
      </c>
      <c r="E87" s="7">
        <f>ROUND(+'Fiscal Services'!E82,2)</f>
        <v>35.07</v>
      </c>
      <c r="F87" s="8" t="str">
        <f t="shared" si="3"/>
        <v/>
      </c>
      <c r="G87" s="6">
        <f>ROUND(+'Fiscal Services'!H182,0)</f>
        <v>0</v>
      </c>
      <c r="H87" s="7">
        <f>ROUND(+'Fiscal Services'!E182,2)</f>
        <v>0</v>
      </c>
      <c r="I87" s="8" t="str">
        <f t="shared" si="4"/>
        <v/>
      </c>
      <c r="J87" s="7"/>
      <c r="K87" s="9" t="str">
        <f t="shared" si="5"/>
        <v/>
      </c>
    </row>
    <row r="88" spans="2:11" x14ac:dyDescent="0.2">
      <c r="B88">
        <f>+'Fiscal Services'!A83</f>
        <v>193</v>
      </c>
      <c r="C88" t="str">
        <f>+'Fiscal Services'!B83</f>
        <v>PROVIDENCE MOUNT CARMEL HOSPITAL</v>
      </c>
      <c r="D88" s="6">
        <f>ROUND(+'Fiscal Services'!H83,0)</f>
        <v>11280</v>
      </c>
      <c r="E88" s="7">
        <f>ROUND(+'Fiscal Services'!E83,2)</f>
        <v>11.8</v>
      </c>
      <c r="F88" s="8">
        <f t="shared" si="3"/>
        <v>955.93</v>
      </c>
      <c r="G88" s="6">
        <f>ROUND(+'Fiscal Services'!H183,0)</f>
        <v>0</v>
      </c>
      <c r="H88" s="7">
        <f>ROUND(+'Fiscal Services'!E183,2)</f>
        <v>14.06</v>
      </c>
      <c r="I88" s="8" t="str">
        <f t="shared" si="4"/>
        <v/>
      </c>
      <c r="J88" s="7"/>
      <c r="K88" s="9" t="str">
        <f t="shared" si="5"/>
        <v/>
      </c>
    </row>
    <row r="89" spans="2:11" x14ac:dyDescent="0.2">
      <c r="B89">
        <f>+'Fiscal Services'!A84</f>
        <v>194</v>
      </c>
      <c r="C89" t="str">
        <f>+'Fiscal Services'!B84</f>
        <v>PROVIDENCE ST JOSEPHS HOSPITAL</v>
      </c>
      <c r="D89" s="6">
        <f>ROUND(+'Fiscal Services'!H84,0)</f>
        <v>0</v>
      </c>
      <c r="E89" s="7">
        <f>ROUND(+'Fiscal Services'!E84,2)</f>
        <v>0</v>
      </c>
      <c r="F89" s="8" t="str">
        <f t="shared" si="3"/>
        <v/>
      </c>
      <c r="G89" s="6">
        <f>ROUND(+'Fiscal Services'!H184,0)</f>
        <v>0</v>
      </c>
      <c r="H89" s="7">
        <f>ROUND(+'Fiscal Services'!E184,2)</f>
        <v>0</v>
      </c>
      <c r="I89" s="8" t="str">
        <f t="shared" si="4"/>
        <v/>
      </c>
      <c r="J89" s="7"/>
      <c r="K89" s="9" t="str">
        <f t="shared" si="5"/>
        <v/>
      </c>
    </row>
    <row r="90" spans="2:11" x14ac:dyDescent="0.2">
      <c r="B90">
        <f>+'Fiscal Services'!A85</f>
        <v>195</v>
      </c>
      <c r="C90" t="str">
        <f>+'Fiscal Services'!B85</f>
        <v>SNOQUALMIE VALLEY HOSPITAL</v>
      </c>
      <c r="D90" s="6">
        <f>ROUND(+'Fiscal Services'!H85,0)</f>
        <v>158976</v>
      </c>
      <c r="E90" s="7">
        <f>ROUND(+'Fiscal Services'!E85,2)</f>
        <v>12.4</v>
      </c>
      <c r="F90" s="8">
        <f t="shared" si="3"/>
        <v>12820.65</v>
      </c>
      <c r="G90" s="6">
        <f>ROUND(+'Fiscal Services'!H185,0)</f>
        <v>181699</v>
      </c>
      <c r="H90" s="7">
        <f>ROUND(+'Fiscal Services'!E185,2)</f>
        <v>12.4</v>
      </c>
      <c r="I90" s="8">
        <f t="shared" si="4"/>
        <v>14653.15</v>
      </c>
      <c r="J90" s="7"/>
      <c r="K90" s="9">
        <f t="shared" si="5"/>
        <v>0.1429</v>
      </c>
    </row>
    <row r="91" spans="2:11" x14ac:dyDescent="0.2">
      <c r="B91">
        <f>+'Fiscal Services'!A86</f>
        <v>197</v>
      </c>
      <c r="C91" t="str">
        <f>+'Fiscal Services'!B86</f>
        <v>CAPITAL MEDICAL CENTER</v>
      </c>
      <c r="D91" s="6">
        <f>ROUND(+'Fiscal Services'!H86,0)</f>
        <v>80215</v>
      </c>
      <c r="E91" s="7">
        <f>ROUND(+'Fiscal Services'!E86,2)</f>
        <v>24.09</v>
      </c>
      <c r="F91" s="8">
        <f t="shared" si="3"/>
        <v>3329.8</v>
      </c>
      <c r="G91" s="6">
        <f>ROUND(+'Fiscal Services'!H186,0)</f>
        <v>81116</v>
      </c>
      <c r="H91" s="7">
        <f>ROUND(+'Fiscal Services'!E186,2)</f>
        <v>23.44</v>
      </c>
      <c r="I91" s="8">
        <f t="shared" si="4"/>
        <v>3460.58</v>
      </c>
      <c r="J91" s="7"/>
      <c r="K91" s="9">
        <f t="shared" si="5"/>
        <v>3.9300000000000002E-2</v>
      </c>
    </row>
    <row r="92" spans="2:11" x14ac:dyDescent="0.2">
      <c r="B92">
        <f>+'Fiscal Services'!A87</f>
        <v>198</v>
      </c>
      <c r="C92" t="str">
        <f>+'Fiscal Services'!B87</f>
        <v>SUNNYSIDE COMMUNITY HOSPITAL</v>
      </c>
      <c r="D92" s="6">
        <f>ROUND(+'Fiscal Services'!H87,0)</f>
        <v>354079</v>
      </c>
      <c r="E92" s="7">
        <f>ROUND(+'Fiscal Services'!E87,2)</f>
        <v>36.049999999999997</v>
      </c>
      <c r="F92" s="8">
        <f t="shared" si="3"/>
        <v>9821.89</v>
      </c>
      <c r="G92" s="6">
        <f>ROUND(+'Fiscal Services'!H187,0)</f>
        <v>0</v>
      </c>
      <c r="H92" s="7">
        <f>ROUND(+'Fiscal Services'!E187,2)</f>
        <v>0</v>
      </c>
      <c r="I92" s="8" t="str">
        <f t="shared" si="4"/>
        <v/>
      </c>
      <c r="J92" s="7"/>
      <c r="K92" s="9" t="str">
        <f t="shared" si="5"/>
        <v/>
      </c>
    </row>
    <row r="93" spans="2:11" x14ac:dyDescent="0.2">
      <c r="B93">
        <f>+'Fiscal Services'!A88</f>
        <v>199</v>
      </c>
      <c r="C93" t="str">
        <f>+'Fiscal Services'!B88</f>
        <v>TOPPENISH COMMUNITY HOSPITAL</v>
      </c>
      <c r="D93" s="6">
        <f>ROUND(+'Fiscal Services'!H88,0)</f>
        <v>76260</v>
      </c>
      <c r="E93" s="7">
        <f>ROUND(+'Fiscal Services'!E88,2)</f>
        <v>8.6999999999999993</v>
      </c>
      <c r="F93" s="8">
        <f t="shared" si="3"/>
        <v>8765.52</v>
      </c>
      <c r="G93" s="6">
        <f>ROUND(+'Fiscal Services'!H188,0)</f>
        <v>75970</v>
      </c>
      <c r="H93" s="7">
        <f>ROUND(+'Fiscal Services'!E188,2)</f>
        <v>8.4</v>
      </c>
      <c r="I93" s="8">
        <f t="shared" si="4"/>
        <v>9044.0499999999993</v>
      </c>
      <c r="J93" s="7"/>
      <c r="K93" s="9">
        <f t="shared" si="5"/>
        <v>3.1800000000000002E-2</v>
      </c>
    </row>
    <row r="94" spans="2:11" x14ac:dyDescent="0.2">
      <c r="B94">
        <f>+'Fiscal Services'!A89</f>
        <v>201</v>
      </c>
      <c r="C94" t="str">
        <f>+'Fiscal Services'!B89</f>
        <v>ST FRANCIS COMMUNITY HOSPITAL</v>
      </c>
      <c r="D94" s="6">
        <f>ROUND(+'Fiscal Services'!H89,0)</f>
        <v>873059</v>
      </c>
      <c r="E94" s="7">
        <f>ROUND(+'Fiscal Services'!E89,2)</f>
        <v>58.41</v>
      </c>
      <c r="F94" s="8">
        <f t="shared" si="3"/>
        <v>14947.08</v>
      </c>
      <c r="G94" s="6">
        <f>ROUND(+'Fiscal Services'!H189,0)</f>
        <v>516058</v>
      </c>
      <c r="H94" s="7">
        <f>ROUND(+'Fiscal Services'!E189,2)</f>
        <v>33.71</v>
      </c>
      <c r="I94" s="8">
        <f t="shared" si="4"/>
        <v>15308.75</v>
      </c>
      <c r="J94" s="7"/>
      <c r="K94" s="9">
        <f t="shared" si="5"/>
        <v>2.4199999999999999E-2</v>
      </c>
    </row>
    <row r="95" spans="2:11" x14ac:dyDescent="0.2">
      <c r="B95">
        <f>+'Fiscal Services'!A90</f>
        <v>202</v>
      </c>
      <c r="C95" t="str">
        <f>+'Fiscal Services'!B90</f>
        <v>REGIONAL HOSPITAL</v>
      </c>
      <c r="D95" s="6">
        <f>ROUND(+'Fiscal Services'!H90,0)</f>
        <v>22023</v>
      </c>
      <c r="E95" s="7">
        <f>ROUND(+'Fiscal Services'!E90,2)</f>
        <v>1.32</v>
      </c>
      <c r="F95" s="8">
        <f t="shared" si="3"/>
        <v>16684.09</v>
      </c>
      <c r="G95" s="6">
        <f>ROUND(+'Fiscal Services'!H190,0)</f>
        <v>18936</v>
      </c>
      <c r="H95" s="7">
        <f>ROUND(+'Fiscal Services'!E190,2)</f>
        <v>1.23</v>
      </c>
      <c r="I95" s="8">
        <f t="shared" si="4"/>
        <v>15395.12</v>
      </c>
      <c r="J95" s="7"/>
      <c r="K95" s="9">
        <f t="shared" si="5"/>
        <v>-7.7299999999999994E-2</v>
      </c>
    </row>
    <row r="96" spans="2:11" x14ac:dyDescent="0.2">
      <c r="B96">
        <f>+'Fiscal Services'!A91</f>
        <v>204</v>
      </c>
      <c r="C96" t="str">
        <f>+'Fiscal Services'!B91</f>
        <v>SEATTLE CANCER CARE ALLIANCE</v>
      </c>
      <c r="D96" s="6">
        <f>ROUND(+'Fiscal Services'!H91,0)</f>
        <v>1880405</v>
      </c>
      <c r="E96" s="7">
        <f>ROUND(+'Fiscal Services'!E91,2)</f>
        <v>123.04</v>
      </c>
      <c r="F96" s="8">
        <f t="shared" si="3"/>
        <v>15282.88</v>
      </c>
      <c r="G96" s="6">
        <f>ROUND(+'Fiscal Services'!H191,0)</f>
        <v>2020439</v>
      </c>
      <c r="H96" s="7">
        <f>ROUND(+'Fiscal Services'!E191,2)</f>
        <v>128.1</v>
      </c>
      <c r="I96" s="8">
        <f t="shared" si="4"/>
        <v>15772.36</v>
      </c>
      <c r="J96" s="7"/>
      <c r="K96" s="9">
        <f t="shared" si="5"/>
        <v>3.2000000000000001E-2</v>
      </c>
    </row>
    <row r="97" spans="2:11" x14ac:dyDescent="0.2">
      <c r="B97">
        <f>+'Fiscal Services'!A92</f>
        <v>205</v>
      </c>
      <c r="C97" t="str">
        <f>+'Fiscal Services'!B92</f>
        <v>WENATCHEE VALLEY HOSPITAL</v>
      </c>
      <c r="D97" s="6">
        <f>ROUND(+'Fiscal Services'!H92,0)</f>
        <v>450995</v>
      </c>
      <c r="E97" s="7">
        <f>ROUND(+'Fiscal Services'!E92,2)</f>
        <v>40.4</v>
      </c>
      <c r="F97" s="8">
        <f t="shared" si="3"/>
        <v>11163.24</v>
      </c>
      <c r="G97" s="6">
        <f>ROUND(+'Fiscal Services'!H192,0)</f>
        <v>304953</v>
      </c>
      <c r="H97" s="7">
        <f>ROUND(+'Fiscal Services'!E192,2)</f>
        <v>20.46</v>
      </c>
      <c r="I97" s="8">
        <f t="shared" si="4"/>
        <v>14904.84</v>
      </c>
      <c r="J97" s="7"/>
      <c r="K97" s="9">
        <f t="shared" si="5"/>
        <v>0.3352</v>
      </c>
    </row>
    <row r="98" spans="2:11" x14ac:dyDescent="0.2">
      <c r="B98">
        <f>+'Fiscal Services'!A93</f>
        <v>206</v>
      </c>
      <c r="C98" t="str">
        <f>+'Fiscal Services'!B93</f>
        <v>PEACEHEALTH UNITED GENERAL MEDICAL CENTER</v>
      </c>
      <c r="D98" s="6">
        <f>ROUND(+'Fiscal Services'!H93,0)</f>
        <v>373552</v>
      </c>
      <c r="E98" s="7">
        <f>ROUND(+'Fiscal Services'!E93,2)</f>
        <v>24.65</v>
      </c>
      <c r="F98" s="8">
        <f t="shared" si="3"/>
        <v>15154.24</v>
      </c>
      <c r="G98" s="6">
        <f>ROUND(+'Fiscal Services'!H193,0)</f>
        <v>404695</v>
      </c>
      <c r="H98" s="7">
        <f>ROUND(+'Fiscal Services'!E193,2)</f>
        <v>23.09</v>
      </c>
      <c r="I98" s="8">
        <f t="shared" si="4"/>
        <v>17526.849999999999</v>
      </c>
      <c r="J98" s="7"/>
      <c r="K98" s="9">
        <f t="shared" si="5"/>
        <v>0.15659999999999999</v>
      </c>
    </row>
    <row r="99" spans="2:11" x14ac:dyDescent="0.2">
      <c r="B99">
        <f>+'Fiscal Services'!A94</f>
        <v>207</v>
      </c>
      <c r="C99" t="str">
        <f>+'Fiscal Services'!B94</f>
        <v>SKAGIT VALLEY HOSPITAL</v>
      </c>
      <c r="D99" s="6">
        <f>ROUND(+'Fiscal Services'!H94,0)</f>
        <v>1116447</v>
      </c>
      <c r="E99" s="7">
        <f>ROUND(+'Fiscal Services'!E94,2)</f>
        <v>106.09</v>
      </c>
      <c r="F99" s="8">
        <f t="shared" si="3"/>
        <v>10523.58</v>
      </c>
      <c r="G99" s="6">
        <f>ROUND(+'Fiscal Services'!H194,0)</f>
        <v>1187448</v>
      </c>
      <c r="H99" s="7">
        <f>ROUND(+'Fiscal Services'!E194,2)</f>
        <v>113.33</v>
      </c>
      <c r="I99" s="8">
        <f t="shared" si="4"/>
        <v>10477.790000000001</v>
      </c>
      <c r="J99" s="7"/>
      <c r="K99" s="9">
        <f t="shared" si="5"/>
        <v>-4.4000000000000003E-3</v>
      </c>
    </row>
    <row r="100" spans="2:11" x14ac:dyDescent="0.2">
      <c r="B100">
        <f>+'Fiscal Services'!A95</f>
        <v>208</v>
      </c>
      <c r="C100" t="str">
        <f>+'Fiscal Services'!B95</f>
        <v>LEGACY SALMON CREEK HOSPITAL</v>
      </c>
      <c r="D100" s="6">
        <f>ROUND(+'Fiscal Services'!H95,0)</f>
        <v>4460597</v>
      </c>
      <c r="E100" s="7">
        <f>ROUND(+'Fiscal Services'!E95,2)</f>
        <v>349</v>
      </c>
      <c r="F100" s="8">
        <f t="shared" si="3"/>
        <v>12781.08</v>
      </c>
      <c r="G100" s="6">
        <f>ROUND(+'Fiscal Services'!H195,0)</f>
        <v>4190606</v>
      </c>
      <c r="H100" s="7">
        <f>ROUND(+'Fiscal Services'!E195,2)</f>
        <v>341.22</v>
      </c>
      <c r="I100" s="8">
        <f t="shared" si="4"/>
        <v>12281.24</v>
      </c>
      <c r="J100" s="7"/>
      <c r="K100" s="9">
        <f t="shared" si="5"/>
        <v>-3.9100000000000003E-2</v>
      </c>
    </row>
    <row r="101" spans="2:11" x14ac:dyDescent="0.2">
      <c r="B101">
        <f>+'Fiscal Services'!A96</f>
        <v>209</v>
      </c>
      <c r="C101" t="str">
        <f>+'Fiscal Services'!B96</f>
        <v>ST ANTHONY HOSPITAL</v>
      </c>
      <c r="D101" s="6">
        <f>ROUND(+'Fiscal Services'!H96,0)</f>
        <v>320918</v>
      </c>
      <c r="E101" s="7">
        <f>ROUND(+'Fiscal Services'!E96,2)</f>
        <v>22.46</v>
      </c>
      <c r="F101" s="8">
        <f t="shared" si="3"/>
        <v>14288.42</v>
      </c>
      <c r="G101" s="6">
        <f>ROUND(+'Fiscal Services'!H196,0)</f>
        <v>191952</v>
      </c>
      <c r="H101" s="7">
        <f>ROUND(+'Fiscal Services'!E196,2)</f>
        <v>18.82</v>
      </c>
      <c r="I101" s="8">
        <f t="shared" si="4"/>
        <v>10199.36</v>
      </c>
      <c r="J101" s="7"/>
      <c r="K101" s="9">
        <f t="shared" si="5"/>
        <v>-0.28620000000000001</v>
      </c>
    </row>
    <row r="102" spans="2:11" x14ac:dyDescent="0.2">
      <c r="B102">
        <f>+'Fiscal Services'!A97</f>
        <v>210</v>
      </c>
      <c r="C102" t="str">
        <f>+'Fiscal Services'!B97</f>
        <v>SWEDISH MEDICAL CENTER - ISSAQUAH CAMPUS</v>
      </c>
      <c r="D102" s="6">
        <f>ROUND(+'Fiscal Services'!H97,0)</f>
        <v>2805</v>
      </c>
      <c r="E102" s="7">
        <f>ROUND(+'Fiscal Services'!E97,2)</f>
        <v>216</v>
      </c>
      <c r="F102" s="8">
        <f t="shared" si="3"/>
        <v>12.99</v>
      </c>
      <c r="G102" s="6">
        <f>ROUND(+'Fiscal Services'!H197,0)</f>
        <v>300793</v>
      </c>
      <c r="H102" s="7">
        <f>ROUND(+'Fiscal Services'!E197,2)</f>
        <v>20.399999999999999</v>
      </c>
      <c r="I102" s="8">
        <f t="shared" si="4"/>
        <v>14744.75</v>
      </c>
      <c r="J102" s="7"/>
      <c r="K102" s="9">
        <f t="shared" si="5"/>
        <v>1134.0847000000001</v>
      </c>
    </row>
    <row r="103" spans="2:11" x14ac:dyDescent="0.2">
      <c r="B103">
        <f>+'Fiscal Services'!A98</f>
        <v>211</v>
      </c>
      <c r="C103" t="str">
        <f>+'Fiscal Services'!B98</f>
        <v>PEACEHEALTH PEACE ISLAND MEDICAL CENTER</v>
      </c>
      <c r="D103" s="6">
        <f>ROUND(+'Fiscal Services'!H98,0)</f>
        <v>2805</v>
      </c>
      <c r="E103" s="7">
        <f>ROUND(+'Fiscal Services'!E98,2)</f>
        <v>216</v>
      </c>
      <c r="F103" s="8">
        <f t="shared" si="3"/>
        <v>12.99</v>
      </c>
      <c r="G103" s="6">
        <f>ROUND(+'Fiscal Services'!H198,0)</f>
        <v>0</v>
      </c>
      <c r="H103" s="7">
        <f>ROUND(+'Fiscal Services'!E198,2)</f>
        <v>0</v>
      </c>
      <c r="I103" s="8" t="str">
        <f t="shared" si="4"/>
        <v/>
      </c>
      <c r="J103" s="7"/>
      <c r="K103" s="9" t="str">
        <f t="shared" si="5"/>
        <v/>
      </c>
    </row>
    <row r="104" spans="2:11" x14ac:dyDescent="0.2">
      <c r="B104">
        <f>+'Fiscal Services'!A99</f>
        <v>904</v>
      </c>
      <c r="C104" t="str">
        <f>+'Fiscal Services'!B99</f>
        <v>BHC FAIRFAX HOSPITAL</v>
      </c>
      <c r="D104" s="6">
        <f>ROUND(+'Fiscal Services'!H99,0)</f>
        <v>208920</v>
      </c>
      <c r="E104" s="7">
        <f>ROUND(+'Fiscal Services'!E99,2)</f>
        <v>20.49</v>
      </c>
      <c r="F104" s="8">
        <f t="shared" si="3"/>
        <v>10196.19</v>
      </c>
      <c r="G104" s="6">
        <f>ROUND(+'Fiscal Services'!H199,0)</f>
        <v>237773</v>
      </c>
      <c r="H104" s="7">
        <f>ROUND(+'Fiscal Services'!E199,2)</f>
        <v>21.86</v>
      </c>
      <c r="I104" s="8">
        <f t="shared" si="4"/>
        <v>10877.08</v>
      </c>
      <c r="J104" s="7"/>
      <c r="K104" s="9">
        <f t="shared" si="5"/>
        <v>6.6799999999999998E-2</v>
      </c>
    </row>
    <row r="105" spans="2:11" x14ac:dyDescent="0.2">
      <c r="B105">
        <f>+'Fiscal Services'!A100</f>
        <v>915</v>
      </c>
      <c r="C105" t="str">
        <f>+'Fiscal Services'!B100</f>
        <v>LOURDES COUNSELING CENTER</v>
      </c>
      <c r="D105" s="6">
        <f>ROUND(+'Fiscal Services'!H100,0)</f>
        <v>83336</v>
      </c>
      <c r="E105" s="7">
        <f>ROUND(+'Fiscal Services'!E100,2)</f>
        <v>8.77</v>
      </c>
      <c r="F105" s="8">
        <f t="shared" si="3"/>
        <v>9502.39</v>
      </c>
      <c r="G105" s="6">
        <f>ROUND(+'Fiscal Services'!H200,0)</f>
        <v>80719</v>
      </c>
      <c r="H105" s="7">
        <f>ROUND(+'Fiscal Services'!E200,2)</f>
        <v>8.82</v>
      </c>
      <c r="I105" s="8">
        <f t="shared" si="4"/>
        <v>9151.81</v>
      </c>
      <c r="J105" s="7"/>
      <c r="K105" s="9">
        <f t="shared" si="5"/>
        <v>-3.6900000000000002E-2</v>
      </c>
    </row>
    <row r="106" spans="2:11" x14ac:dyDescent="0.2">
      <c r="B106">
        <f>+'Fiscal Services'!A101</f>
        <v>919</v>
      </c>
      <c r="C106" t="str">
        <f>+'Fiscal Services'!B101</f>
        <v>NAVOS</v>
      </c>
      <c r="D106" s="6">
        <f>ROUND(+'Fiscal Services'!H101,0)</f>
        <v>40089</v>
      </c>
      <c r="E106" s="7">
        <f>ROUND(+'Fiscal Services'!E101,2)</f>
        <v>1.7</v>
      </c>
      <c r="F106" s="8">
        <f t="shared" si="3"/>
        <v>23581.759999999998</v>
      </c>
      <c r="G106" s="6">
        <f>ROUND(+'Fiscal Services'!H201,0)</f>
        <v>44283</v>
      </c>
      <c r="H106" s="7">
        <f>ROUND(+'Fiscal Services'!E201,2)</f>
        <v>2.97</v>
      </c>
      <c r="I106" s="8">
        <f t="shared" si="4"/>
        <v>14910.1</v>
      </c>
      <c r="J106" s="7"/>
      <c r="K106" s="9">
        <f t="shared" si="5"/>
        <v>-0.36770000000000003</v>
      </c>
    </row>
    <row r="107" spans="2:11" x14ac:dyDescent="0.2">
      <c r="B107">
        <f>+'Fiscal Services'!A102</f>
        <v>921</v>
      </c>
      <c r="C107" t="str">
        <f>+'Fiscal Services'!B102</f>
        <v>Cascade Behavioral Health</v>
      </c>
      <c r="D107" s="6">
        <f>ROUND(+'Fiscal Services'!H102,0)</f>
        <v>0</v>
      </c>
      <c r="E107" s="7">
        <f>ROUND(+'Fiscal Services'!E102,2)</f>
        <v>0</v>
      </c>
      <c r="F107" s="8" t="str">
        <f t="shared" si="3"/>
        <v/>
      </c>
      <c r="G107" s="6">
        <f>ROUND(+'Fiscal Services'!H202,0)</f>
        <v>11808</v>
      </c>
      <c r="H107" s="7">
        <f>ROUND(+'Fiscal Services'!E202,2)</f>
        <v>9.59</v>
      </c>
      <c r="I107" s="8">
        <f t="shared" si="4"/>
        <v>1231.28</v>
      </c>
      <c r="J107" s="7"/>
      <c r="K107" s="9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C23" sqref="C23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7.88671875" bestFit="1" customWidth="1"/>
    <col min="5" max="5" width="6.88671875" bestFit="1" customWidth="1"/>
    <col min="6" max="6" width="5.88671875" bestFit="1" customWidth="1"/>
    <col min="7" max="7" width="7.88671875" bestFit="1" customWidth="1"/>
    <col min="8" max="8" width="6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27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484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44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4">
        <f>'Fiscal Services'!D5:D5</f>
        <v>2012</v>
      </c>
      <c r="F7" s="2">
        <f>+E7</f>
        <v>2012</v>
      </c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D8" s="1" t="s">
        <v>28</v>
      </c>
      <c r="F8" s="1" t="s">
        <v>2</v>
      </c>
      <c r="G8" s="1" t="s">
        <v>28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29</v>
      </c>
      <c r="E9" s="1" t="s">
        <v>4</v>
      </c>
      <c r="F9" s="1" t="s">
        <v>4</v>
      </c>
      <c r="G9" s="1" t="s">
        <v>29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+'Fiscal Services'!A5</f>
        <v>1</v>
      </c>
      <c r="C10" t="str">
        <f>+'Fiscal Services'!B5</f>
        <v>SWEDISH MEDICAL CENTER - FIRST HILL</v>
      </c>
      <c r="D10" s="6">
        <f>ROUND(+'Fiscal Services'!E5*2080,0)</f>
        <v>167190</v>
      </c>
      <c r="E10" s="6">
        <f>ROUND(+'Fiscal Services'!V5,2)</f>
        <v>69385</v>
      </c>
      <c r="F10" s="8">
        <f>IF(D10=0,"",IF(E10=0,"",ROUND(D10/E10,2)))</f>
        <v>2.41</v>
      </c>
      <c r="G10" s="6">
        <f>ROUND(+'Fiscal Services'!E105*2080,0)</f>
        <v>171850</v>
      </c>
      <c r="H10" s="6">
        <f>ROUND(+'Fiscal Services'!V105,2)</f>
        <v>67759</v>
      </c>
      <c r="I10" s="8">
        <f>IF(G10=0,"",IF(H10=0,"",ROUND(G10/H10,2)))</f>
        <v>2.54</v>
      </c>
      <c r="J10" s="7"/>
      <c r="K10" s="9">
        <f>IF(D10=0,"",IF(E10=0,"",IF(G10=0,"",IF(H10=0,"",ROUND(I10/F10-1,4)))))</f>
        <v>5.3900000000000003E-2</v>
      </c>
    </row>
    <row r="11" spans="1:11" x14ac:dyDescent="0.2">
      <c r="B11">
        <f>+'Fiscal Services'!A6</f>
        <v>3</v>
      </c>
      <c r="C11" t="str">
        <f>+'Fiscal Services'!B6</f>
        <v>SWEDISH MEDICAL CENTER - CHERRY HILL</v>
      </c>
      <c r="D11" s="6">
        <f>ROUND(+'Fiscal Services'!E6*2080,0)</f>
        <v>54080</v>
      </c>
      <c r="E11" s="6">
        <f>ROUND(+'Fiscal Services'!V6,2)</f>
        <v>24129</v>
      </c>
      <c r="F11" s="8">
        <f t="shared" ref="F11:F74" si="0">IF(D11=0,"",IF(E11=0,"",ROUND(D11/E11,2)))</f>
        <v>2.2400000000000002</v>
      </c>
      <c r="G11" s="6">
        <f>ROUND(+'Fiscal Services'!E106*2080,0)</f>
        <v>51979</v>
      </c>
      <c r="H11" s="6">
        <f>ROUND(+'Fiscal Services'!V106,2)</f>
        <v>28415</v>
      </c>
      <c r="I11" s="8">
        <f t="shared" ref="I11:I74" si="1">IF(G11=0,"",IF(H11=0,"",ROUND(G11/H11,2)))</f>
        <v>1.83</v>
      </c>
      <c r="J11" s="7"/>
      <c r="K11" s="9">
        <f t="shared" ref="K11:K74" si="2">IF(D11=0,"",IF(E11=0,"",IF(G11=0,"",IF(H11=0,"",ROUND(I11/F11-1,4)))))</f>
        <v>-0.183</v>
      </c>
    </row>
    <row r="12" spans="1:11" x14ac:dyDescent="0.2">
      <c r="B12">
        <f>+'Fiscal Services'!A7</f>
        <v>8</v>
      </c>
      <c r="C12" t="str">
        <f>+'Fiscal Services'!B7</f>
        <v>KLICKITAT VALLEY HEALTH</v>
      </c>
      <c r="D12" s="6">
        <f>ROUND(+'Fiscal Services'!E7*2080,0)</f>
        <v>34549</v>
      </c>
      <c r="E12" s="6">
        <f>ROUND(+'Fiscal Services'!V7,2)</f>
        <v>1777</v>
      </c>
      <c r="F12" s="8">
        <f t="shared" si="0"/>
        <v>19.440000000000001</v>
      </c>
      <c r="G12" s="6">
        <f>ROUND(+'Fiscal Services'!E107*2080,0)</f>
        <v>34507</v>
      </c>
      <c r="H12" s="6">
        <f>ROUND(+'Fiscal Services'!V107,2)</f>
        <v>1281</v>
      </c>
      <c r="I12" s="8">
        <f t="shared" si="1"/>
        <v>26.94</v>
      </c>
      <c r="J12" s="7"/>
      <c r="K12" s="9">
        <f t="shared" si="2"/>
        <v>0.38579999999999998</v>
      </c>
    </row>
    <row r="13" spans="1:11" x14ac:dyDescent="0.2">
      <c r="B13">
        <f>+'Fiscal Services'!A8</f>
        <v>10</v>
      </c>
      <c r="C13" t="str">
        <f>+'Fiscal Services'!B8</f>
        <v>VIRGINIA MASON MEDICAL CENTER</v>
      </c>
      <c r="D13" s="6">
        <f>ROUND(+'Fiscal Services'!E8*2080,0)</f>
        <v>756517</v>
      </c>
      <c r="E13" s="6">
        <f>ROUND(+'Fiscal Services'!V8,2)</f>
        <v>72231</v>
      </c>
      <c r="F13" s="8">
        <f t="shared" si="0"/>
        <v>10.47</v>
      </c>
      <c r="G13" s="6">
        <f>ROUND(+'Fiscal Services'!E108*2080,0)</f>
        <v>750194</v>
      </c>
      <c r="H13" s="6">
        <f>ROUND(+'Fiscal Services'!V108,2)</f>
        <v>70317</v>
      </c>
      <c r="I13" s="8">
        <f t="shared" si="1"/>
        <v>10.67</v>
      </c>
      <c r="J13" s="7"/>
      <c r="K13" s="9">
        <f t="shared" si="2"/>
        <v>1.9099999999999999E-2</v>
      </c>
    </row>
    <row r="14" spans="1:11" x14ac:dyDescent="0.2">
      <c r="B14">
        <f>+'Fiscal Services'!A9</f>
        <v>14</v>
      </c>
      <c r="C14" t="str">
        <f>+'Fiscal Services'!B9</f>
        <v>SEATTLE CHILDRENS HOSPITAL</v>
      </c>
      <c r="D14" s="6">
        <f>ROUND(+'Fiscal Services'!E9*2080,0)</f>
        <v>446909</v>
      </c>
      <c r="E14" s="6">
        <f>ROUND(+'Fiscal Services'!V9,2)</f>
        <v>30610</v>
      </c>
      <c r="F14" s="8">
        <f t="shared" si="0"/>
        <v>14.6</v>
      </c>
      <c r="G14" s="6">
        <f>ROUND(+'Fiscal Services'!E109*2080,0)</f>
        <v>443997</v>
      </c>
      <c r="H14" s="6">
        <f>ROUND(+'Fiscal Services'!V109,2)</f>
        <v>31340</v>
      </c>
      <c r="I14" s="8">
        <f t="shared" si="1"/>
        <v>14.17</v>
      </c>
      <c r="J14" s="7"/>
      <c r="K14" s="9">
        <f t="shared" si="2"/>
        <v>-2.9499999999999998E-2</v>
      </c>
    </row>
    <row r="15" spans="1:11" x14ac:dyDescent="0.2">
      <c r="B15">
        <f>+'Fiscal Services'!A10</f>
        <v>20</v>
      </c>
      <c r="C15" t="str">
        <f>+'Fiscal Services'!B10</f>
        <v>GROUP HEALTH CENTRAL HOSPITAL</v>
      </c>
      <c r="D15" s="6">
        <f>ROUND(+'Fiscal Services'!E10*2080,0)</f>
        <v>0</v>
      </c>
      <c r="E15" s="6">
        <f>ROUND(+'Fiscal Services'!V10,2)</f>
        <v>1260</v>
      </c>
      <c r="F15" s="8" t="str">
        <f t="shared" si="0"/>
        <v/>
      </c>
      <c r="G15" s="6">
        <f>ROUND(+'Fiscal Services'!E110*2080,0)</f>
        <v>0</v>
      </c>
      <c r="H15" s="6">
        <f>ROUND(+'Fiscal Services'!V110,2)</f>
        <v>1104</v>
      </c>
      <c r="I15" s="8" t="str">
        <f t="shared" si="1"/>
        <v/>
      </c>
      <c r="J15" s="7"/>
      <c r="K15" s="9" t="str">
        <f t="shared" si="2"/>
        <v/>
      </c>
    </row>
    <row r="16" spans="1:11" x14ac:dyDescent="0.2">
      <c r="B16">
        <f>+'Fiscal Services'!A11</f>
        <v>21</v>
      </c>
      <c r="C16" t="str">
        <f>+'Fiscal Services'!B11</f>
        <v>NEWPORT HOSPITAL AND HEALTH SERVICES</v>
      </c>
      <c r="D16" s="6">
        <f>ROUND(+'Fiscal Services'!E11*2080,0)</f>
        <v>44678</v>
      </c>
      <c r="E16" s="6">
        <f>ROUND(+'Fiscal Services'!V11,2)</f>
        <v>1991</v>
      </c>
      <c r="F16" s="8">
        <f t="shared" si="0"/>
        <v>22.44</v>
      </c>
      <c r="G16" s="6">
        <f>ROUND(+'Fiscal Services'!E111*2080,0)</f>
        <v>45011</v>
      </c>
      <c r="H16" s="6">
        <f>ROUND(+'Fiscal Services'!V111,2)</f>
        <v>1924</v>
      </c>
      <c r="I16" s="8">
        <f t="shared" si="1"/>
        <v>23.39</v>
      </c>
      <c r="J16" s="7"/>
      <c r="K16" s="9">
        <f t="shared" si="2"/>
        <v>4.2299999999999997E-2</v>
      </c>
    </row>
    <row r="17" spans="2:11" x14ac:dyDescent="0.2">
      <c r="B17">
        <f>+'Fiscal Services'!A12</f>
        <v>22</v>
      </c>
      <c r="C17" t="str">
        <f>+'Fiscal Services'!B12</f>
        <v>LOURDES MEDICAL CENTER</v>
      </c>
      <c r="D17" s="6">
        <f>ROUND(+'Fiscal Services'!E12*2080,0)</f>
        <v>48464</v>
      </c>
      <c r="E17" s="6">
        <f>ROUND(+'Fiscal Services'!V12,2)</f>
        <v>5695</v>
      </c>
      <c r="F17" s="8">
        <f t="shared" si="0"/>
        <v>8.51</v>
      </c>
      <c r="G17" s="6">
        <f>ROUND(+'Fiscal Services'!E112*2080,0)</f>
        <v>48922</v>
      </c>
      <c r="H17" s="6">
        <f>ROUND(+'Fiscal Services'!V112,2)</f>
        <v>7861</v>
      </c>
      <c r="I17" s="8">
        <f t="shared" si="1"/>
        <v>6.22</v>
      </c>
      <c r="J17" s="7"/>
      <c r="K17" s="9">
        <f t="shared" si="2"/>
        <v>-0.26910000000000001</v>
      </c>
    </row>
    <row r="18" spans="2:11" x14ac:dyDescent="0.2">
      <c r="B18">
        <f>+'Fiscal Services'!A13</f>
        <v>23</v>
      </c>
      <c r="C18" t="str">
        <f>+'Fiscal Services'!B13</f>
        <v>THREE RIVERS HOSPITAL</v>
      </c>
      <c r="D18" s="6">
        <f>ROUND(+'Fiscal Services'!E13*2080,0)</f>
        <v>24315</v>
      </c>
      <c r="E18" s="6">
        <f>ROUND(+'Fiscal Services'!V13,2)</f>
        <v>875</v>
      </c>
      <c r="F18" s="8">
        <f t="shared" si="0"/>
        <v>27.79</v>
      </c>
      <c r="G18" s="6">
        <f>ROUND(+'Fiscal Services'!E113*2080,0)</f>
        <v>25147</v>
      </c>
      <c r="H18" s="6">
        <f>ROUND(+'Fiscal Services'!V113,2)</f>
        <v>943</v>
      </c>
      <c r="I18" s="8">
        <f t="shared" si="1"/>
        <v>26.67</v>
      </c>
      <c r="J18" s="7"/>
      <c r="K18" s="9">
        <f t="shared" si="2"/>
        <v>-4.0300000000000002E-2</v>
      </c>
    </row>
    <row r="19" spans="2:11" x14ac:dyDescent="0.2">
      <c r="B19">
        <f>+'Fiscal Services'!A14</f>
        <v>26</v>
      </c>
      <c r="C19" t="str">
        <f>+'Fiscal Services'!B14</f>
        <v>PEACEHEALTH ST JOHN MEDICAL CENTER</v>
      </c>
      <c r="D19" s="6">
        <f>ROUND(+'Fiscal Services'!E14*2080,0)</f>
        <v>55453</v>
      </c>
      <c r="E19" s="6">
        <f>ROUND(+'Fiscal Services'!V14,2)</f>
        <v>22828</v>
      </c>
      <c r="F19" s="8">
        <f t="shared" si="0"/>
        <v>2.4300000000000002</v>
      </c>
      <c r="G19" s="6">
        <f>ROUND(+'Fiscal Services'!E114*2080,0)</f>
        <v>31658</v>
      </c>
      <c r="H19" s="6">
        <f>ROUND(+'Fiscal Services'!V114,2)</f>
        <v>21531</v>
      </c>
      <c r="I19" s="8">
        <f t="shared" si="1"/>
        <v>1.47</v>
      </c>
      <c r="J19" s="7"/>
      <c r="K19" s="9">
        <f t="shared" si="2"/>
        <v>-0.39510000000000001</v>
      </c>
    </row>
    <row r="20" spans="2:11" x14ac:dyDescent="0.2">
      <c r="B20">
        <f>+'Fiscal Services'!A15</f>
        <v>29</v>
      </c>
      <c r="C20" t="str">
        <f>+'Fiscal Services'!B15</f>
        <v>HARBORVIEW MEDICAL CENTER</v>
      </c>
      <c r="D20" s="6">
        <f>ROUND(+'Fiscal Services'!E15*2080,0)</f>
        <v>741104</v>
      </c>
      <c r="E20" s="6">
        <f>ROUND(+'Fiscal Services'!V15,2)</f>
        <v>43704</v>
      </c>
      <c r="F20" s="8">
        <f t="shared" si="0"/>
        <v>16.96</v>
      </c>
      <c r="G20" s="6">
        <f>ROUND(+'Fiscal Services'!E115*2080,0)</f>
        <v>722134</v>
      </c>
      <c r="H20" s="6">
        <f>ROUND(+'Fiscal Services'!V115,2)</f>
        <v>42448</v>
      </c>
      <c r="I20" s="8">
        <f t="shared" si="1"/>
        <v>17.010000000000002</v>
      </c>
      <c r="J20" s="7"/>
      <c r="K20" s="9">
        <f t="shared" si="2"/>
        <v>2.8999999999999998E-3</v>
      </c>
    </row>
    <row r="21" spans="2:11" x14ac:dyDescent="0.2">
      <c r="B21">
        <f>+'Fiscal Services'!A16</f>
        <v>32</v>
      </c>
      <c r="C21" t="str">
        <f>+'Fiscal Services'!B16</f>
        <v>ST JOSEPH MEDICAL CENTER</v>
      </c>
      <c r="D21" s="6">
        <f>ROUND(+'Fiscal Services'!E16*2080,0)</f>
        <v>293654</v>
      </c>
      <c r="E21" s="6">
        <f>ROUND(+'Fiscal Services'!V16,2)</f>
        <v>45992</v>
      </c>
      <c r="F21" s="8">
        <f t="shared" si="0"/>
        <v>6.38</v>
      </c>
      <c r="G21" s="6">
        <f>ROUND(+'Fiscal Services'!E116*2080,0)</f>
        <v>173597</v>
      </c>
      <c r="H21" s="6">
        <f>ROUND(+'Fiscal Services'!V116,2)</f>
        <v>43782</v>
      </c>
      <c r="I21" s="8">
        <f t="shared" si="1"/>
        <v>3.97</v>
      </c>
      <c r="J21" s="7"/>
      <c r="K21" s="9">
        <f t="shared" si="2"/>
        <v>-0.37769999999999998</v>
      </c>
    </row>
    <row r="22" spans="2:11" x14ac:dyDescent="0.2">
      <c r="B22">
        <f>+'Fiscal Services'!A17</f>
        <v>35</v>
      </c>
      <c r="C22" t="str">
        <f>+'Fiscal Services'!B17</f>
        <v>ST ELIZABETH HOSPITAL</v>
      </c>
      <c r="D22" s="6">
        <f>ROUND(+'Fiscal Services'!E17*2080,0)</f>
        <v>48214</v>
      </c>
      <c r="E22" s="6">
        <f>ROUND(+'Fiscal Services'!V17,2)</f>
        <v>3807</v>
      </c>
      <c r="F22" s="8">
        <f t="shared" si="0"/>
        <v>12.66</v>
      </c>
      <c r="G22" s="6">
        <f>ROUND(+'Fiscal Services'!E117*2080,0)</f>
        <v>26666</v>
      </c>
      <c r="H22" s="6">
        <f>ROUND(+'Fiscal Services'!V117,2)</f>
        <v>3457</v>
      </c>
      <c r="I22" s="8">
        <f t="shared" si="1"/>
        <v>7.71</v>
      </c>
      <c r="J22" s="7"/>
      <c r="K22" s="9">
        <f t="shared" si="2"/>
        <v>-0.39100000000000001</v>
      </c>
    </row>
    <row r="23" spans="2:11" x14ac:dyDescent="0.2">
      <c r="B23">
        <f>+'Fiscal Services'!A18</f>
        <v>37</v>
      </c>
      <c r="C23" t="str">
        <f>+'Fiscal Services'!B18</f>
        <v>DEACONESS HOSPITAL</v>
      </c>
      <c r="D23" s="6">
        <f>ROUND(+'Fiscal Services'!E18*2080,0)</f>
        <v>130562</v>
      </c>
      <c r="E23" s="6">
        <f>ROUND(+'Fiscal Services'!V18,2)</f>
        <v>24589</v>
      </c>
      <c r="F23" s="8">
        <f t="shared" si="0"/>
        <v>5.31</v>
      </c>
      <c r="G23" s="6">
        <f>ROUND(+'Fiscal Services'!E118*2080,0)</f>
        <v>126714</v>
      </c>
      <c r="H23" s="6">
        <f>ROUND(+'Fiscal Services'!V118,2)</f>
        <v>23505</v>
      </c>
      <c r="I23" s="8">
        <f t="shared" si="1"/>
        <v>5.39</v>
      </c>
      <c r="J23" s="7"/>
      <c r="K23" s="9">
        <f t="shared" si="2"/>
        <v>1.5100000000000001E-2</v>
      </c>
    </row>
    <row r="24" spans="2:11" x14ac:dyDescent="0.2">
      <c r="B24">
        <f>+'Fiscal Services'!A19</f>
        <v>38</v>
      </c>
      <c r="C24" t="str">
        <f>+'Fiscal Services'!B19</f>
        <v>OLYMPIC MEDICAL CENTER</v>
      </c>
      <c r="D24" s="6">
        <f>ROUND(+'Fiscal Services'!E19*2080,0)</f>
        <v>150842</v>
      </c>
      <c r="E24" s="6">
        <f>ROUND(+'Fiscal Services'!V19,2)</f>
        <v>12477</v>
      </c>
      <c r="F24" s="8">
        <f t="shared" si="0"/>
        <v>12.09</v>
      </c>
      <c r="G24" s="6">
        <f>ROUND(+'Fiscal Services'!E119*2080,0)</f>
        <v>146432</v>
      </c>
      <c r="H24" s="6">
        <f>ROUND(+'Fiscal Services'!V119,2)</f>
        <v>12980</v>
      </c>
      <c r="I24" s="8">
        <f t="shared" si="1"/>
        <v>11.28</v>
      </c>
      <c r="J24" s="7"/>
      <c r="K24" s="9">
        <f t="shared" si="2"/>
        <v>-6.7000000000000004E-2</v>
      </c>
    </row>
    <row r="25" spans="2:11" x14ac:dyDescent="0.2">
      <c r="B25">
        <f>+'Fiscal Services'!A20</f>
        <v>39</v>
      </c>
      <c r="C25" t="str">
        <f>+'Fiscal Services'!B20</f>
        <v>TRIOS HEALTH</v>
      </c>
      <c r="D25" s="6">
        <f>ROUND(+'Fiscal Services'!E20*2080,0)</f>
        <v>125486</v>
      </c>
      <c r="E25" s="6">
        <f>ROUND(+'Fiscal Services'!V20,2)</f>
        <v>13397</v>
      </c>
      <c r="F25" s="8">
        <f t="shared" si="0"/>
        <v>9.3699999999999992</v>
      </c>
      <c r="G25" s="6">
        <f>ROUND(+'Fiscal Services'!E120*2080,0)</f>
        <v>133120</v>
      </c>
      <c r="H25" s="6">
        <f>ROUND(+'Fiscal Services'!V120,2)</f>
        <v>13307</v>
      </c>
      <c r="I25" s="8">
        <f t="shared" si="1"/>
        <v>10</v>
      </c>
      <c r="J25" s="7"/>
      <c r="K25" s="9">
        <f t="shared" si="2"/>
        <v>6.7199999999999996E-2</v>
      </c>
    </row>
    <row r="26" spans="2:11" x14ac:dyDescent="0.2">
      <c r="B26">
        <f>+'Fiscal Services'!A21</f>
        <v>43</v>
      </c>
      <c r="C26" t="str">
        <f>+'Fiscal Services'!B21</f>
        <v>WALLA WALLA GENERAL HOSPITAL</v>
      </c>
      <c r="D26" s="6">
        <f>ROUND(+'Fiscal Services'!E21*2080,0)</f>
        <v>0</v>
      </c>
      <c r="E26" s="6">
        <f>ROUND(+'Fiscal Services'!V21,2)</f>
        <v>0</v>
      </c>
      <c r="F26" s="8" t="str">
        <f t="shared" si="0"/>
        <v/>
      </c>
      <c r="G26" s="6">
        <f>ROUND(+'Fiscal Services'!E121*2080,0)</f>
        <v>0</v>
      </c>
      <c r="H26" s="6">
        <f>ROUND(+'Fiscal Services'!V121,2)</f>
        <v>0</v>
      </c>
      <c r="I26" s="8" t="str">
        <f t="shared" si="1"/>
        <v/>
      </c>
      <c r="J26" s="7"/>
      <c r="K26" s="9" t="str">
        <f t="shared" si="2"/>
        <v/>
      </c>
    </row>
    <row r="27" spans="2:11" x14ac:dyDescent="0.2">
      <c r="B27">
        <f>+'Fiscal Services'!A22</f>
        <v>45</v>
      </c>
      <c r="C27" t="str">
        <f>+'Fiscal Services'!B22</f>
        <v>COLUMBIA BASIN HOSPITAL</v>
      </c>
      <c r="D27" s="6">
        <f>ROUND(+'Fiscal Services'!E22*2080,0)</f>
        <v>20946</v>
      </c>
      <c r="E27" s="6">
        <f>ROUND(+'Fiscal Services'!V22,2)</f>
        <v>1016</v>
      </c>
      <c r="F27" s="8">
        <f t="shared" si="0"/>
        <v>20.62</v>
      </c>
      <c r="G27" s="6">
        <f>ROUND(+'Fiscal Services'!E122*2080,0)</f>
        <v>20093</v>
      </c>
      <c r="H27" s="6">
        <f>ROUND(+'Fiscal Services'!V122,2)</f>
        <v>1075</v>
      </c>
      <c r="I27" s="8">
        <f t="shared" si="1"/>
        <v>18.690000000000001</v>
      </c>
      <c r="J27" s="7"/>
      <c r="K27" s="9">
        <f t="shared" si="2"/>
        <v>-9.3600000000000003E-2</v>
      </c>
    </row>
    <row r="28" spans="2:11" x14ac:dyDescent="0.2">
      <c r="B28">
        <f>+'Fiscal Services'!A23</f>
        <v>46</v>
      </c>
      <c r="C28" t="str">
        <f>+'Fiscal Services'!B23</f>
        <v>PMH MEDICAL CENTER</v>
      </c>
      <c r="D28" s="6">
        <f>ROUND(+'Fiscal Services'!E23*2080,0)</f>
        <v>49878</v>
      </c>
      <c r="E28" s="6">
        <f>ROUND(+'Fiscal Services'!V23,2)</f>
        <v>2055</v>
      </c>
      <c r="F28" s="8">
        <f t="shared" si="0"/>
        <v>24.27</v>
      </c>
      <c r="G28" s="6">
        <f>ROUND(+'Fiscal Services'!E123*2080,0)</f>
        <v>47819</v>
      </c>
      <c r="H28" s="6">
        <f>ROUND(+'Fiscal Services'!V123,2)</f>
        <v>2094</v>
      </c>
      <c r="I28" s="8">
        <f t="shared" si="1"/>
        <v>22.84</v>
      </c>
      <c r="J28" s="7"/>
      <c r="K28" s="9">
        <f t="shared" si="2"/>
        <v>-5.8900000000000001E-2</v>
      </c>
    </row>
    <row r="29" spans="2:11" x14ac:dyDescent="0.2">
      <c r="B29">
        <f>+'Fiscal Services'!A24</f>
        <v>50</v>
      </c>
      <c r="C29" t="str">
        <f>+'Fiscal Services'!B24</f>
        <v>PROVIDENCE ST MARY MEDICAL CENTER</v>
      </c>
      <c r="D29" s="6">
        <f>ROUND(+'Fiscal Services'!E24*2080,0)</f>
        <v>0</v>
      </c>
      <c r="E29" s="6">
        <f>ROUND(+'Fiscal Services'!V24,2)</f>
        <v>23451</v>
      </c>
      <c r="F29" s="8" t="str">
        <f t="shared" si="0"/>
        <v/>
      </c>
      <c r="G29" s="6">
        <f>ROUND(+'Fiscal Services'!E124*2080,0)</f>
        <v>0</v>
      </c>
      <c r="H29" s="6">
        <f>ROUND(+'Fiscal Services'!V124,2)</f>
        <v>9836</v>
      </c>
      <c r="I29" s="8" t="str">
        <f t="shared" si="1"/>
        <v/>
      </c>
      <c r="J29" s="7"/>
      <c r="K29" s="9" t="str">
        <f t="shared" si="2"/>
        <v/>
      </c>
    </row>
    <row r="30" spans="2:11" x14ac:dyDescent="0.2">
      <c r="B30">
        <f>+'Fiscal Services'!A25</f>
        <v>54</v>
      </c>
      <c r="C30" t="str">
        <f>+'Fiscal Services'!B25</f>
        <v>FORKS COMMUNITY HOSPITAL</v>
      </c>
      <c r="D30" s="6">
        <f>ROUND(+'Fiscal Services'!E25*2080,0)</f>
        <v>0</v>
      </c>
      <c r="E30" s="6">
        <f>ROUND(+'Fiscal Services'!V25,2)</f>
        <v>0</v>
      </c>
      <c r="F30" s="8" t="str">
        <f t="shared" si="0"/>
        <v/>
      </c>
      <c r="G30" s="6">
        <f>ROUND(+'Fiscal Services'!E125*2080,0)</f>
        <v>0</v>
      </c>
      <c r="H30" s="6">
        <f>ROUND(+'Fiscal Services'!V125,2)</f>
        <v>0</v>
      </c>
      <c r="I30" s="8" t="str">
        <f t="shared" si="1"/>
        <v/>
      </c>
      <c r="J30" s="7"/>
      <c r="K30" s="9" t="str">
        <f t="shared" si="2"/>
        <v/>
      </c>
    </row>
    <row r="31" spans="2:11" x14ac:dyDescent="0.2">
      <c r="B31">
        <f>+'Fiscal Services'!A26</f>
        <v>56</v>
      </c>
      <c r="C31" t="str">
        <f>+'Fiscal Services'!B26</f>
        <v>WILLAPA HARBOR HOSPITAL</v>
      </c>
      <c r="D31" s="6">
        <f>ROUND(+'Fiscal Services'!E26*2080,0)</f>
        <v>34819</v>
      </c>
      <c r="E31" s="6">
        <f>ROUND(+'Fiscal Services'!V26,2)</f>
        <v>1945</v>
      </c>
      <c r="F31" s="8">
        <f t="shared" si="0"/>
        <v>17.899999999999999</v>
      </c>
      <c r="G31" s="6">
        <f>ROUND(+'Fiscal Services'!E126*2080,0)</f>
        <v>34902</v>
      </c>
      <c r="H31" s="6">
        <f>ROUND(+'Fiscal Services'!V126,2)</f>
        <v>1010</v>
      </c>
      <c r="I31" s="8">
        <f t="shared" si="1"/>
        <v>34.56</v>
      </c>
      <c r="J31" s="7"/>
      <c r="K31" s="9">
        <f t="shared" si="2"/>
        <v>0.93069999999999997</v>
      </c>
    </row>
    <row r="32" spans="2:11" x14ac:dyDescent="0.2">
      <c r="B32">
        <f>+'Fiscal Services'!A27</f>
        <v>58</v>
      </c>
      <c r="C32" t="str">
        <f>+'Fiscal Services'!B27</f>
        <v>YAKIMA VALLEY MEMORIAL HOSPITAL</v>
      </c>
      <c r="D32" s="6">
        <f>ROUND(+'Fiscal Services'!E27*2080,0)</f>
        <v>218941</v>
      </c>
      <c r="E32" s="6">
        <f>ROUND(+'Fiscal Services'!V27,2)</f>
        <v>34726</v>
      </c>
      <c r="F32" s="8">
        <f t="shared" si="0"/>
        <v>6.3</v>
      </c>
      <c r="G32" s="6">
        <f>ROUND(+'Fiscal Services'!E127*2080,0)</f>
        <v>232939</v>
      </c>
      <c r="H32" s="6">
        <f>ROUND(+'Fiscal Services'!V127,2)</f>
        <v>33150</v>
      </c>
      <c r="I32" s="8">
        <f t="shared" si="1"/>
        <v>7.03</v>
      </c>
      <c r="J32" s="7"/>
      <c r="K32" s="9">
        <f t="shared" si="2"/>
        <v>0.1159</v>
      </c>
    </row>
    <row r="33" spans="2:11" x14ac:dyDescent="0.2">
      <c r="B33">
        <f>+'Fiscal Services'!A28</f>
        <v>63</v>
      </c>
      <c r="C33" t="str">
        <f>+'Fiscal Services'!B28</f>
        <v>GRAYS HARBOR COMMUNITY HOSPITAL</v>
      </c>
      <c r="D33" s="6">
        <f>ROUND(+'Fiscal Services'!E28*2080,0)</f>
        <v>99902</v>
      </c>
      <c r="E33" s="6">
        <f>ROUND(+'Fiscal Services'!V28,2)</f>
        <v>11451</v>
      </c>
      <c r="F33" s="8">
        <f t="shared" si="0"/>
        <v>8.7200000000000006</v>
      </c>
      <c r="G33" s="6">
        <f>ROUND(+'Fiscal Services'!E128*2080,0)</f>
        <v>94661</v>
      </c>
      <c r="H33" s="6">
        <f>ROUND(+'Fiscal Services'!V128,2)</f>
        <v>10592</v>
      </c>
      <c r="I33" s="8">
        <f t="shared" si="1"/>
        <v>8.94</v>
      </c>
      <c r="J33" s="7"/>
      <c r="K33" s="9">
        <f t="shared" si="2"/>
        <v>2.52E-2</v>
      </c>
    </row>
    <row r="34" spans="2:11" x14ac:dyDescent="0.2">
      <c r="B34">
        <f>+'Fiscal Services'!A29</f>
        <v>78</v>
      </c>
      <c r="C34" t="str">
        <f>+'Fiscal Services'!B29</f>
        <v>SAMARITAN HEALTHCARE</v>
      </c>
      <c r="D34" s="6">
        <f>ROUND(+'Fiscal Services'!E29*2080,0)</f>
        <v>62192</v>
      </c>
      <c r="E34" s="6">
        <f>ROUND(+'Fiscal Services'!V29,2)</f>
        <v>5725</v>
      </c>
      <c r="F34" s="8">
        <f t="shared" si="0"/>
        <v>10.86</v>
      </c>
      <c r="G34" s="6">
        <f>ROUND(+'Fiscal Services'!E129*2080,0)</f>
        <v>65312</v>
      </c>
      <c r="H34" s="6">
        <f>ROUND(+'Fiscal Services'!V129,2)</f>
        <v>5653</v>
      </c>
      <c r="I34" s="8">
        <f t="shared" si="1"/>
        <v>11.55</v>
      </c>
      <c r="J34" s="7"/>
      <c r="K34" s="9">
        <f t="shared" si="2"/>
        <v>6.3500000000000001E-2</v>
      </c>
    </row>
    <row r="35" spans="2:11" x14ac:dyDescent="0.2">
      <c r="B35">
        <f>+'Fiscal Services'!A30</f>
        <v>79</v>
      </c>
      <c r="C35" t="str">
        <f>+'Fiscal Services'!B30</f>
        <v>OCEAN BEACH HOSPITAL</v>
      </c>
      <c r="D35" s="6">
        <f>ROUND(+'Fiscal Services'!E30*2080,0)</f>
        <v>0</v>
      </c>
      <c r="E35" s="6">
        <f>ROUND(+'Fiscal Services'!V30,2)</f>
        <v>0</v>
      </c>
      <c r="F35" s="8" t="str">
        <f t="shared" si="0"/>
        <v/>
      </c>
      <c r="G35" s="6">
        <f>ROUND(+'Fiscal Services'!E130*2080,0)</f>
        <v>31803</v>
      </c>
      <c r="H35" s="6">
        <f>ROUND(+'Fiscal Services'!V130,2)</f>
        <v>1211</v>
      </c>
      <c r="I35" s="8">
        <f t="shared" si="1"/>
        <v>26.26</v>
      </c>
      <c r="J35" s="7"/>
      <c r="K35" s="9" t="str">
        <f t="shared" si="2"/>
        <v/>
      </c>
    </row>
    <row r="36" spans="2:11" x14ac:dyDescent="0.2">
      <c r="B36">
        <f>+'Fiscal Services'!A31</f>
        <v>80</v>
      </c>
      <c r="C36" t="str">
        <f>+'Fiscal Services'!B31</f>
        <v>ODESSA MEMORIAL HEALTHCARE CENTER</v>
      </c>
      <c r="D36" s="6">
        <f>ROUND(+'Fiscal Services'!E31*2080,0)</f>
        <v>6843</v>
      </c>
      <c r="E36" s="6">
        <f>ROUND(+'Fiscal Services'!V31,2)</f>
        <v>103</v>
      </c>
      <c r="F36" s="8">
        <f t="shared" si="0"/>
        <v>66.44</v>
      </c>
      <c r="G36" s="6">
        <f>ROUND(+'Fiscal Services'!E131*2080,0)</f>
        <v>7010</v>
      </c>
      <c r="H36" s="6">
        <f>ROUND(+'Fiscal Services'!V131,2)</f>
        <v>103</v>
      </c>
      <c r="I36" s="8">
        <f t="shared" si="1"/>
        <v>68.06</v>
      </c>
      <c r="J36" s="7"/>
      <c r="K36" s="9">
        <f t="shared" si="2"/>
        <v>2.4400000000000002E-2</v>
      </c>
    </row>
    <row r="37" spans="2:11" x14ac:dyDescent="0.2">
      <c r="B37">
        <f>+'Fiscal Services'!A32</f>
        <v>81</v>
      </c>
      <c r="C37" t="str">
        <f>+'Fiscal Services'!B32</f>
        <v>MULTICARE GOOD SAMARITAN</v>
      </c>
      <c r="D37" s="6">
        <f>ROUND(+'Fiscal Services'!E32*2080,0)</f>
        <v>0</v>
      </c>
      <c r="E37" s="6">
        <f>ROUND(+'Fiscal Services'!V32,2)</f>
        <v>28945</v>
      </c>
      <c r="F37" s="8" t="str">
        <f t="shared" si="0"/>
        <v/>
      </c>
      <c r="G37" s="6">
        <f>ROUND(+'Fiscal Services'!E132*2080,0)</f>
        <v>79602</v>
      </c>
      <c r="H37" s="6">
        <f>ROUND(+'Fiscal Services'!V132,2)</f>
        <v>30512</v>
      </c>
      <c r="I37" s="8">
        <f t="shared" si="1"/>
        <v>2.61</v>
      </c>
      <c r="J37" s="7"/>
      <c r="K37" s="9" t="str">
        <f t="shared" si="2"/>
        <v/>
      </c>
    </row>
    <row r="38" spans="2:11" x14ac:dyDescent="0.2">
      <c r="B38">
        <f>+'Fiscal Services'!A33</f>
        <v>82</v>
      </c>
      <c r="C38" t="str">
        <f>+'Fiscal Services'!B33</f>
        <v>GARFIELD COUNTY MEMORIAL HOSPITAL</v>
      </c>
      <c r="D38" s="6">
        <f>ROUND(+'Fiscal Services'!E33*2080,0)</f>
        <v>6136</v>
      </c>
      <c r="E38" s="6">
        <f>ROUND(+'Fiscal Services'!V33,2)</f>
        <v>130</v>
      </c>
      <c r="F38" s="8">
        <f t="shared" si="0"/>
        <v>47.2</v>
      </c>
      <c r="G38" s="6">
        <f>ROUND(+'Fiscal Services'!E133*2080,0)</f>
        <v>5096</v>
      </c>
      <c r="H38" s="6">
        <f>ROUND(+'Fiscal Services'!V133,2)</f>
        <v>131</v>
      </c>
      <c r="I38" s="8">
        <f t="shared" si="1"/>
        <v>38.9</v>
      </c>
      <c r="J38" s="7"/>
      <c r="K38" s="9">
        <f t="shared" si="2"/>
        <v>-0.17580000000000001</v>
      </c>
    </row>
    <row r="39" spans="2:11" x14ac:dyDescent="0.2">
      <c r="B39">
        <f>+'Fiscal Services'!A34</f>
        <v>84</v>
      </c>
      <c r="C39" t="str">
        <f>+'Fiscal Services'!B34</f>
        <v>PROVIDENCE REGIONAL MEDICAL CENTER EVERETT</v>
      </c>
      <c r="D39" s="6">
        <f>ROUND(+'Fiscal Services'!E34*2080,0)</f>
        <v>0</v>
      </c>
      <c r="E39" s="6">
        <f>ROUND(+'Fiscal Services'!V34,2)</f>
        <v>75807</v>
      </c>
      <c r="F39" s="8" t="str">
        <f t="shared" si="0"/>
        <v/>
      </c>
      <c r="G39" s="6">
        <f>ROUND(+'Fiscal Services'!E134*2080,0)</f>
        <v>0</v>
      </c>
      <c r="H39" s="6">
        <f>ROUND(+'Fiscal Services'!V134,2)</f>
        <v>49191</v>
      </c>
      <c r="I39" s="8" t="str">
        <f t="shared" si="1"/>
        <v/>
      </c>
      <c r="J39" s="7"/>
      <c r="K39" s="9" t="str">
        <f t="shared" si="2"/>
        <v/>
      </c>
    </row>
    <row r="40" spans="2:11" x14ac:dyDescent="0.2">
      <c r="B40">
        <f>+'Fiscal Services'!A35</f>
        <v>85</v>
      </c>
      <c r="C40" t="str">
        <f>+'Fiscal Services'!B35</f>
        <v>JEFFERSON HEALTHCARE</v>
      </c>
      <c r="D40" s="6">
        <f>ROUND(+'Fiscal Services'!E35*2080,0)</f>
        <v>67974</v>
      </c>
      <c r="E40" s="6">
        <f>ROUND(+'Fiscal Services'!V35,2)</f>
        <v>4691</v>
      </c>
      <c r="F40" s="8">
        <f t="shared" si="0"/>
        <v>14.49</v>
      </c>
      <c r="G40" s="6">
        <f>ROUND(+'Fiscal Services'!E135*2080,0)</f>
        <v>75962</v>
      </c>
      <c r="H40" s="6">
        <f>ROUND(+'Fiscal Services'!V135,2)</f>
        <v>4845</v>
      </c>
      <c r="I40" s="8">
        <f t="shared" si="1"/>
        <v>15.68</v>
      </c>
      <c r="J40" s="7"/>
      <c r="K40" s="9">
        <f t="shared" si="2"/>
        <v>8.2100000000000006E-2</v>
      </c>
    </row>
    <row r="41" spans="2:11" x14ac:dyDescent="0.2">
      <c r="B41">
        <f>+'Fiscal Services'!A36</f>
        <v>96</v>
      </c>
      <c r="C41" t="str">
        <f>+'Fiscal Services'!B36</f>
        <v>SKYLINE HOSPITAL</v>
      </c>
      <c r="D41" s="6">
        <f>ROUND(+'Fiscal Services'!E36*2080,0)</f>
        <v>20717</v>
      </c>
      <c r="E41" s="6">
        <f>ROUND(+'Fiscal Services'!V36,2)</f>
        <v>1282</v>
      </c>
      <c r="F41" s="8">
        <f t="shared" si="0"/>
        <v>16.16</v>
      </c>
      <c r="G41" s="6">
        <f>ROUND(+'Fiscal Services'!E136*2080,0)</f>
        <v>21965</v>
      </c>
      <c r="H41" s="6">
        <f>ROUND(+'Fiscal Services'!V136,2)</f>
        <v>1213</v>
      </c>
      <c r="I41" s="8">
        <f t="shared" si="1"/>
        <v>18.11</v>
      </c>
      <c r="J41" s="7"/>
      <c r="K41" s="9">
        <f t="shared" si="2"/>
        <v>0.1207</v>
      </c>
    </row>
    <row r="42" spans="2:11" x14ac:dyDescent="0.2">
      <c r="B42">
        <f>+'Fiscal Services'!A37</f>
        <v>102</v>
      </c>
      <c r="C42" t="str">
        <f>+'Fiscal Services'!B37</f>
        <v>YAKIMA REGIONAL MEDICAL AND CARDIAC CENTER</v>
      </c>
      <c r="D42" s="6">
        <f>ROUND(+'Fiscal Services'!E37*2080,0)</f>
        <v>86112</v>
      </c>
      <c r="E42" s="6">
        <f>ROUND(+'Fiscal Services'!V37,2)</f>
        <v>13611</v>
      </c>
      <c r="F42" s="8">
        <f t="shared" si="0"/>
        <v>6.33</v>
      </c>
      <c r="G42" s="6">
        <f>ROUND(+'Fiscal Services'!E137*2080,0)</f>
        <v>52832</v>
      </c>
      <c r="H42" s="6">
        <f>ROUND(+'Fiscal Services'!V137,2)</f>
        <v>12486</v>
      </c>
      <c r="I42" s="8">
        <f t="shared" si="1"/>
        <v>4.2300000000000004</v>
      </c>
      <c r="J42" s="7"/>
      <c r="K42" s="9">
        <f t="shared" si="2"/>
        <v>-0.33179999999999998</v>
      </c>
    </row>
    <row r="43" spans="2:11" x14ac:dyDescent="0.2">
      <c r="B43">
        <f>+'Fiscal Services'!A38</f>
        <v>104</v>
      </c>
      <c r="C43" t="str">
        <f>+'Fiscal Services'!B38</f>
        <v>VALLEY GENERAL HOSPITAL</v>
      </c>
      <c r="D43" s="6">
        <f>ROUND(+'Fiscal Services'!E38*2080,0)</f>
        <v>0</v>
      </c>
      <c r="E43" s="6">
        <f>ROUND(+'Fiscal Services'!V38,2)</f>
        <v>0</v>
      </c>
      <c r="F43" s="8" t="str">
        <f t="shared" si="0"/>
        <v/>
      </c>
      <c r="G43" s="6">
        <f>ROUND(+'Fiscal Services'!E138*2080,0)</f>
        <v>0</v>
      </c>
      <c r="H43" s="6">
        <f>ROUND(+'Fiscal Services'!V138,2)</f>
        <v>0</v>
      </c>
      <c r="I43" s="8" t="str">
        <f t="shared" si="1"/>
        <v/>
      </c>
      <c r="J43" s="7"/>
      <c r="K43" s="9" t="str">
        <f t="shared" si="2"/>
        <v/>
      </c>
    </row>
    <row r="44" spans="2:11" x14ac:dyDescent="0.2">
      <c r="B44">
        <f>+'Fiscal Services'!A39</f>
        <v>106</v>
      </c>
      <c r="C44" t="str">
        <f>+'Fiscal Services'!B39</f>
        <v>CASCADE VALLEY HOSPITAL</v>
      </c>
      <c r="D44" s="6">
        <f>ROUND(+'Fiscal Services'!E39*2080,0)</f>
        <v>61152</v>
      </c>
      <c r="E44" s="6">
        <f>ROUND(+'Fiscal Services'!V39,2)</f>
        <v>4364</v>
      </c>
      <c r="F44" s="8">
        <f t="shared" si="0"/>
        <v>14.01</v>
      </c>
      <c r="G44" s="6">
        <f>ROUND(+'Fiscal Services'!E139*2080,0)</f>
        <v>59363</v>
      </c>
      <c r="H44" s="6">
        <f>ROUND(+'Fiscal Services'!V139,2)</f>
        <v>3957</v>
      </c>
      <c r="I44" s="8">
        <f t="shared" si="1"/>
        <v>15</v>
      </c>
      <c r="J44" s="7"/>
      <c r="K44" s="9">
        <f t="shared" si="2"/>
        <v>7.0699999999999999E-2</v>
      </c>
    </row>
    <row r="45" spans="2:11" x14ac:dyDescent="0.2">
      <c r="B45">
        <f>+'Fiscal Services'!A40</f>
        <v>107</v>
      </c>
      <c r="C45" t="str">
        <f>+'Fiscal Services'!B40</f>
        <v>NORTH VALLEY HOSPITAL</v>
      </c>
      <c r="D45" s="6">
        <f>ROUND(+'Fiscal Services'!E40*2080,0)</f>
        <v>39062</v>
      </c>
      <c r="E45" s="6">
        <f>ROUND(+'Fiscal Services'!V40,2)</f>
        <v>2329</v>
      </c>
      <c r="F45" s="8">
        <f t="shared" si="0"/>
        <v>16.77</v>
      </c>
      <c r="G45" s="6">
        <f>ROUND(+'Fiscal Services'!E140*2080,0)</f>
        <v>38667</v>
      </c>
      <c r="H45" s="6">
        <f>ROUND(+'Fiscal Services'!V140,2)</f>
        <v>2549</v>
      </c>
      <c r="I45" s="8">
        <f t="shared" si="1"/>
        <v>15.17</v>
      </c>
      <c r="J45" s="7"/>
      <c r="K45" s="9">
        <f t="shared" si="2"/>
        <v>-9.5399999999999999E-2</v>
      </c>
    </row>
    <row r="46" spans="2:11" x14ac:dyDescent="0.2">
      <c r="B46">
        <f>+'Fiscal Services'!A41</f>
        <v>108</v>
      </c>
      <c r="C46" t="str">
        <f>+'Fiscal Services'!B41</f>
        <v>TRI-STATE MEMORIAL HOSPITAL</v>
      </c>
      <c r="D46" s="6">
        <f>ROUND(+'Fiscal Services'!E41*2080,0)</f>
        <v>58011</v>
      </c>
      <c r="E46" s="6">
        <f>ROUND(+'Fiscal Services'!V41,2)</f>
        <v>5258</v>
      </c>
      <c r="F46" s="8">
        <f t="shared" si="0"/>
        <v>11.03</v>
      </c>
      <c r="G46" s="6">
        <f>ROUND(+'Fiscal Services'!E141*2080,0)</f>
        <v>61589</v>
      </c>
      <c r="H46" s="6">
        <f>ROUND(+'Fiscal Services'!V141,2)</f>
        <v>5633</v>
      </c>
      <c r="I46" s="8">
        <f t="shared" si="1"/>
        <v>10.93</v>
      </c>
      <c r="J46" s="7"/>
      <c r="K46" s="9">
        <f t="shared" si="2"/>
        <v>-9.1000000000000004E-3</v>
      </c>
    </row>
    <row r="47" spans="2:11" x14ac:dyDescent="0.2">
      <c r="B47">
        <f>+'Fiscal Services'!A42</f>
        <v>111</v>
      </c>
      <c r="C47" t="str">
        <f>+'Fiscal Services'!B42</f>
        <v>EAST ADAMS RURAL HEALTHCARE</v>
      </c>
      <c r="D47" s="6">
        <f>ROUND(+'Fiscal Services'!E42*2080,0)</f>
        <v>3245</v>
      </c>
      <c r="E47" s="6">
        <f>ROUND(+'Fiscal Services'!V42,2)</f>
        <v>285</v>
      </c>
      <c r="F47" s="8">
        <f t="shared" si="0"/>
        <v>11.39</v>
      </c>
      <c r="G47" s="6">
        <f>ROUND(+'Fiscal Services'!E142*2080,0)</f>
        <v>5283</v>
      </c>
      <c r="H47" s="6">
        <f>ROUND(+'Fiscal Services'!V142,2)</f>
        <v>318</v>
      </c>
      <c r="I47" s="8">
        <f t="shared" si="1"/>
        <v>16.61</v>
      </c>
      <c r="J47" s="7"/>
      <c r="K47" s="9">
        <f t="shared" si="2"/>
        <v>0.45829999999999999</v>
      </c>
    </row>
    <row r="48" spans="2:11" x14ac:dyDescent="0.2">
      <c r="B48">
        <f>+'Fiscal Services'!A43</f>
        <v>125</v>
      </c>
      <c r="C48" t="str">
        <f>+'Fiscal Services'!B43</f>
        <v>OTHELLO COMMUNITY HOSPITAL</v>
      </c>
      <c r="D48" s="6">
        <f>ROUND(+'Fiscal Services'!E43*2080,0)</f>
        <v>0</v>
      </c>
      <c r="E48" s="6">
        <f>ROUND(+'Fiscal Services'!V43,2)</f>
        <v>0</v>
      </c>
      <c r="F48" s="8" t="str">
        <f t="shared" si="0"/>
        <v/>
      </c>
      <c r="G48" s="6">
        <f>ROUND(+'Fiscal Services'!E143*2080,0)</f>
        <v>0</v>
      </c>
      <c r="H48" s="6">
        <f>ROUND(+'Fiscal Services'!V143,2)</f>
        <v>0</v>
      </c>
      <c r="I48" s="8" t="str">
        <f t="shared" si="1"/>
        <v/>
      </c>
      <c r="J48" s="7"/>
      <c r="K48" s="9" t="str">
        <f t="shared" si="2"/>
        <v/>
      </c>
    </row>
    <row r="49" spans="2:11" x14ac:dyDescent="0.2">
      <c r="B49">
        <f>+'Fiscal Services'!A44</f>
        <v>126</v>
      </c>
      <c r="C49" t="str">
        <f>+'Fiscal Services'!B44</f>
        <v>HIGHLINE MEDICAL CENTER</v>
      </c>
      <c r="D49" s="6">
        <f>ROUND(+'Fiscal Services'!E44*2080,0)</f>
        <v>97739</v>
      </c>
      <c r="E49" s="6">
        <f>ROUND(+'Fiscal Services'!V44,2)</f>
        <v>17455</v>
      </c>
      <c r="F49" s="8">
        <f t="shared" si="0"/>
        <v>5.6</v>
      </c>
      <c r="G49" s="6">
        <f>ROUND(+'Fiscal Services'!E144*2080,0)</f>
        <v>85675</v>
      </c>
      <c r="H49" s="6">
        <f>ROUND(+'Fiscal Services'!V144,2)</f>
        <v>9121</v>
      </c>
      <c r="I49" s="8">
        <f t="shared" si="1"/>
        <v>9.39</v>
      </c>
      <c r="J49" s="7"/>
      <c r="K49" s="9">
        <f t="shared" si="2"/>
        <v>0.67679999999999996</v>
      </c>
    </row>
    <row r="50" spans="2:11" x14ac:dyDescent="0.2">
      <c r="B50">
        <f>+'Fiscal Services'!A45</f>
        <v>128</v>
      </c>
      <c r="C50" t="str">
        <f>+'Fiscal Services'!B45</f>
        <v>UNIVERSITY OF WASHINGTON MEDICAL CENTER</v>
      </c>
      <c r="D50" s="6">
        <f>ROUND(+'Fiscal Services'!E45*2080,0)</f>
        <v>579467</v>
      </c>
      <c r="E50" s="6">
        <f>ROUND(+'Fiscal Services'!V45,2)</f>
        <v>50232</v>
      </c>
      <c r="F50" s="8">
        <f t="shared" si="0"/>
        <v>11.54</v>
      </c>
      <c r="G50" s="6">
        <f>ROUND(+'Fiscal Services'!E145*2080,0)</f>
        <v>570045</v>
      </c>
      <c r="H50" s="6">
        <f>ROUND(+'Fiscal Services'!V145,2)</f>
        <v>51747</v>
      </c>
      <c r="I50" s="8">
        <f t="shared" si="1"/>
        <v>11.02</v>
      </c>
      <c r="J50" s="7"/>
      <c r="K50" s="9">
        <f t="shared" si="2"/>
        <v>-4.5100000000000001E-2</v>
      </c>
    </row>
    <row r="51" spans="2:11" x14ac:dyDescent="0.2">
      <c r="B51">
        <f>+'Fiscal Services'!A46</f>
        <v>129</v>
      </c>
      <c r="C51" t="str">
        <f>+'Fiscal Services'!B46</f>
        <v>QUINCY VALLEY MEDICAL CENTER</v>
      </c>
      <c r="D51" s="6">
        <f>ROUND(+'Fiscal Services'!E46*2080,0)</f>
        <v>0</v>
      </c>
      <c r="E51" s="6">
        <f>ROUND(+'Fiscal Services'!V46,2)</f>
        <v>391</v>
      </c>
      <c r="F51" s="8" t="str">
        <f t="shared" si="0"/>
        <v/>
      </c>
      <c r="G51" s="6">
        <f>ROUND(+'Fiscal Services'!E146*2080,0)</f>
        <v>0</v>
      </c>
      <c r="H51" s="6">
        <f>ROUND(+'Fiscal Services'!V146,2)</f>
        <v>0</v>
      </c>
      <c r="I51" s="8" t="str">
        <f t="shared" si="1"/>
        <v/>
      </c>
      <c r="J51" s="7"/>
      <c r="K51" s="9" t="str">
        <f t="shared" si="2"/>
        <v/>
      </c>
    </row>
    <row r="52" spans="2:11" x14ac:dyDescent="0.2">
      <c r="B52">
        <f>+'Fiscal Services'!A47</f>
        <v>130</v>
      </c>
      <c r="C52" t="str">
        <f>+'Fiscal Services'!B47</f>
        <v>UW MEDICINE/NORTHWEST HOSPITAL</v>
      </c>
      <c r="D52" s="6">
        <f>ROUND(+'Fiscal Services'!E47*2080,0)</f>
        <v>204256</v>
      </c>
      <c r="E52" s="6">
        <f>ROUND(+'Fiscal Services'!V47,2)</f>
        <v>22493</v>
      </c>
      <c r="F52" s="8">
        <f t="shared" si="0"/>
        <v>9.08</v>
      </c>
      <c r="G52" s="6">
        <f>ROUND(+'Fiscal Services'!E147*2080,0)</f>
        <v>224890</v>
      </c>
      <c r="H52" s="6">
        <f>ROUND(+'Fiscal Services'!V147,2)</f>
        <v>23935</v>
      </c>
      <c r="I52" s="8">
        <f t="shared" si="1"/>
        <v>9.4</v>
      </c>
      <c r="J52" s="7"/>
      <c r="K52" s="9">
        <f t="shared" si="2"/>
        <v>3.5200000000000002E-2</v>
      </c>
    </row>
    <row r="53" spans="2:11" x14ac:dyDescent="0.2">
      <c r="B53">
        <f>+'Fiscal Services'!A48</f>
        <v>131</v>
      </c>
      <c r="C53" t="str">
        <f>+'Fiscal Services'!B48</f>
        <v>OVERLAKE HOSPITAL MEDICAL CENTER</v>
      </c>
      <c r="D53" s="6">
        <f>ROUND(+'Fiscal Services'!E48*2080,0)</f>
        <v>274373</v>
      </c>
      <c r="E53" s="6">
        <f>ROUND(+'Fiscal Services'!V48,2)</f>
        <v>38887</v>
      </c>
      <c r="F53" s="8">
        <f t="shared" si="0"/>
        <v>7.06</v>
      </c>
      <c r="G53" s="6">
        <f>ROUND(+'Fiscal Services'!E148*2080,0)</f>
        <v>288850</v>
      </c>
      <c r="H53" s="6">
        <f>ROUND(+'Fiscal Services'!V148,2)</f>
        <v>36167</v>
      </c>
      <c r="I53" s="8">
        <f t="shared" si="1"/>
        <v>7.99</v>
      </c>
      <c r="J53" s="7"/>
      <c r="K53" s="9">
        <f t="shared" si="2"/>
        <v>0.13170000000000001</v>
      </c>
    </row>
    <row r="54" spans="2:11" x14ac:dyDescent="0.2">
      <c r="B54">
        <f>+'Fiscal Services'!A49</f>
        <v>132</v>
      </c>
      <c r="C54" t="str">
        <f>+'Fiscal Services'!B49</f>
        <v>ST CLARE HOSPITAL</v>
      </c>
      <c r="D54" s="6">
        <f>ROUND(+'Fiscal Services'!E49*2080,0)</f>
        <v>70741</v>
      </c>
      <c r="E54" s="6">
        <f>ROUND(+'Fiscal Services'!V49,2)</f>
        <v>12826</v>
      </c>
      <c r="F54" s="8">
        <f t="shared" si="0"/>
        <v>5.52</v>
      </c>
      <c r="G54" s="6">
        <f>ROUND(+'Fiscal Services'!E149*2080,0)</f>
        <v>61880</v>
      </c>
      <c r="H54" s="6">
        <f>ROUND(+'Fiscal Services'!V149,2)</f>
        <v>11781</v>
      </c>
      <c r="I54" s="8">
        <f t="shared" si="1"/>
        <v>5.25</v>
      </c>
      <c r="J54" s="7"/>
      <c r="K54" s="9">
        <f t="shared" si="2"/>
        <v>-4.8899999999999999E-2</v>
      </c>
    </row>
    <row r="55" spans="2:11" x14ac:dyDescent="0.2">
      <c r="B55">
        <f>+'Fiscal Services'!A50</f>
        <v>134</v>
      </c>
      <c r="C55" t="str">
        <f>+'Fiscal Services'!B50</f>
        <v>ISLAND HOSPITAL</v>
      </c>
      <c r="D55" s="6">
        <f>ROUND(+'Fiscal Services'!E50*2080,0)</f>
        <v>112362</v>
      </c>
      <c r="E55" s="6">
        <f>ROUND(+'Fiscal Services'!V50,2)</f>
        <v>9561</v>
      </c>
      <c r="F55" s="8">
        <f t="shared" si="0"/>
        <v>11.75</v>
      </c>
      <c r="G55" s="6">
        <f>ROUND(+'Fiscal Services'!E150*2080,0)</f>
        <v>111426</v>
      </c>
      <c r="H55" s="6">
        <f>ROUND(+'Fiscal Services'!V150,2)</f>
        <v>9429</v>
      </c>
      <c r="I55" s="8">
        <f t="shared" si="1"/>
        <v>11.82</v>
      </c>
      <c r="J55" s="7"/>
      <c r="K55" s="9">
        <f t="shared" si="2"/>
        <v>6.0000000000000001E-3</v>
      </c>
    </row>
    <row r="56" spans="2:11" x14ac:dyDescent="0.2">
      <c r="B56">
        <f>+'Fiscal Services'!A51</f>
        <v>137</v>
      </c>
      <c r="C56" t="str">
        <f>+'Fiscal Services'!B51</f>
        <v>LINCOLN HOSPITAL</v>
      </c>
      <c r="D56" s="6">
        <f>ROUND(+'Fiscal Services'!E51*2080,0)</f>
        <v>29370</v>
      </c>
      <c r="E56" s="6">
        <f>ROUND(+'Fiscal Services'!V51,2)</f>
        <v>1220</v>
      </c>
      <c r="F56" s="8">
        <f t="shared" si="0"/>
        <v>24.07</v>
      </c>
      <c r="G56" s="6">
        <f>ROUND(+'Fiscal Services'!E151*2080,0)</f>
        <v>27622</v>
      </c>
      <c r="H56" s="6">
        <f>ROUND(+'Fiscal Services'!V151,2)</f>
        <v>1029</v>
      </c>
      <c r="I56" s="8">
        <f t="shared" si="1"/>
        <v>26.84</v>
      </c>
      <c r="J56" s="7"/>
      <c r="K56" s="9">
        <f t="shared" si="2"/>
        <v>0.11509999999999999</v>
      </c>
    </row>
    <row r="57" spans="2:11" x14ac:dyDescent="0.2">
      <c r="B57">
        <f>+'Fiscal Services'!A52</f>
        <v>138</v>
      </c>
      <c r="C57" t="str">
        <f>+'Fiscal Services'!B52</f>
        <v>SWEDISH EDMONDS</v>
      </c>
      <c r="D57" s="6">
        <f>ROUND(+'Fiscal Services'!E52*2080,0)</f>
        <v>140213</v>
      </c>
      <c r="E57" s="6">
        <f>ROUND(+'Fiscal Services'!V52,2)</f>
        <v>9622</v>
      </c>
      <c r="F57" s="8">
        <f t="shared" si="0"/>
        <v>14.57</v>
      </c>
      <c r="G57" s="6">
        <f>ROUND(+'Fiscal Services'!E152*2080,0)</f>
        <v>127317</v>
      </c>
      <c r="H57" s="6">
        <f>ROUND(+'Fiscal Services'!V152,2)</f>
        <v>17222</v>
      </c>
      <c r="I57" s="8">
        <f t="shared" si="1"/>
        <v>7.39</v>
      </c>
      <c r="J57" s="7"/>
      <c r="K57" s="9">
        <f t="shared" si="2"/>
        <v>-0.49280000000000002</v>
      </c>
    </row>
    <row r="58" spans="2:11" x14ac:dyDescent="0.2">
      <c r="B58">
        <f>+'Fiscal Services'!A53</f>
        <v>139</v>
      </c>
      <c r="C58" t="str">
        <f>+'Fiscal Services'!B53</f>
        <v>PROVIDENCE HOLY FAMILY HOSPITAL</v>
      </c>
      <c r="D58" s="6">
        <f>ROUND(+'Fiscal Services'!E53*2080,0)</f>
        <v>65499</v>
      </c>
      <c r="E58" s="6">
        <f>ROUND(+'Fiscal Services'!V53,2)</f>
        <v>20054</v>
      </c>
      <c r="F58" s="8">
        <f t="shared" si="0"/>
        <v>3.27</v>
      </c>
      <c r="G58" s="6">
        <f>ROUND(+'Fiscal Services'!E153*2080,0)</f>
        <v>60403</v>
      </c>
      <c r="H58" s="6">
        <f>ROUND(+'Fiscal Services'!V153,2)</f>
        <v>18640</v>
      </c>
      <c r="I58" s="8">
        <f t="shared" si="1"/>
        <v>3.24</v>
      </c>
      <c r="J58" s="7"/>
      <c r="K58" s="9">
        <f t="shared" si="2"/>
        <v>-9.1999999999999998E-3</v>
      </c>
    </row>
    <row r="59" spans="2:11" x14ac:dyDescent="0.2">
      <c r="B59">
        <f>+'Fiscal Services'!A54</f>
        <v>140</v>
      </c>
      <c r="C59" t="str">
        <f>+'Fiscal Services'!B54</f>
        <v>KITTITAS VALLEY HEALTHCARE</v>
      </c>
      <c r="D59" s="6">
        <f>ROUND(+'Fiscal Services'!E54*2080,0)</f>
        <v>42806</v>
      </c>
      <c r="E59" s="6">
        <f>ROUND(+'Fiscal Services'!V54,2)</f>
        <v>4943</v>
      </c>
      <c r="F59" s="8">
        <f t="shared" si="0"/>
        <v>8.66</v>
      </c>
      <c r="G59" s="6">
        <f>ROUND(+'Fiscal Services'!E154*2080,0)</f>
        <v>39125</v>
      </c>
      <c r="H59" s="6">
        <f>ROUND(+'Fiscal Services'!V154,2)</f>
        <v>5064</v>
      </c>
      <c r="I59" s="8">
        <f t="shared" si="1"/>
        <v>7.73</v>
      </c>
      <c r="J59" s="7"/>
      <c r="K59" s="9">
        <f t="shared" si="2"/>
        <v>-0.1074</v>
      </c>
    </row>
    <row r="60" spans="2:11" x14ac:dyDescent="0.2">
      <c r="B60">
        <f>+'Fiscal Services'!A55</f>
        <v>141</v>
      </c>
      <c r="C60" t="str">
        <f>+'Fiscal Services'!B55</f>
        <v>DAYTON GENERAL HOSPITAL</v>
      </c>
      <c r="D60" s="6">
        <f>ROUND(+'Fiscal Services'!E55*2080,0)</f>
        <v>8466</v>
      </c>
      <c r="E60" s="6">
        <f>ROUND(+'Fiscal Services'!V55,2)</f>
        <v>122</v>
      </c>
      <c r="F60" s="8">
        <f t="shared" si="0"/>
        <v>69.39</v>
      </c>
      <c r="G60" s="6">
        <f>ROUND(+'Fiscal Services'!E155*2080,0)</f>
        <v>0</v>
      </c>
      <c r="H60" s="6">
        <f>ROUND(+'Fiscal Services'!V155,2)</f>
        <v>0</v>
      </c>
      <c r="I60" s="8" t="str">
        <f t="shared" si="1"/>
        <v/>
      </c>
      <c r="J60" s="7"/>
      <c r="K60" s="9" t="str">
        <f t="shared" si="2"/>
        <v/>
      </c>
    </row>
    <row r="61" spans="2:11" x14ac:dyDescent="0.2">
      <c r="B61">
        <f>+'Fiscal Services'!A56</f>
        <v>142</v>
      </c>
      <c r="C61" t="str">
        <f>+'Fiscal Services'!B56</f>
        <v>HARRISON MEDICAL CENTER</v>
      </c>
      <c r="D61" s="6">
        <f>ROUND(+'Fiscal Services'!E56*2080,0)</f>
        <v>165568</v>
      </c>
      <c r="E61" s="6">
        <f>ROUND(+'Fiscal Services'!V56,2)</f>
        <v>28256</v>
      </c>
      <c r="F61" s="8">
        <f t="shared" si="0"/>
        <v>5.86</v>
      </c>
      <c r="G61" s="6">
        <f>ROUND(+'Fiscal Services'!E156*2080,0)</f>
        <v>172598</v>
      </c>
      <c r="H61" s="6">
        <f>ROUND(+'Fiscal Services'!V156,2)</f>
        <v>27923</v>
      </c>
      <c r="I61" s="8">
        <f t="shared" si="1"/>
        <v>6.18</v>
      </c>
      <c r="J61" s="7"/>
      <c r="K61" s="9">
        <f t="shared" si="2"/>
        <v>5.4600000000000003E-2</v>
      </c>
    </row>
    <row r="62" spans="2:11" x14ac:dyDescent="0.2">
      <c r="B62">
        <f>+'Fiscal Services'!A57</f>
        <v>145</v>
      </c>
      <c r="C62" t="str">
        <f>+'Fiscal Services'!B57</f>
        <v>PEACEHEALTH ST JOSEPH HOSPITAL</v>
      </c>
      <c r="D62" s="6">
        <f>ROUND(+'Fiscal Services'!E57*2080,0)</f>
        <v>63086</v>
      </c>
      <c r="E62" s="6">
        <f>ROUND(+'Fiscal Services'!V57,2)</f>
        <v>33112</v>
      </c>
      <c r="F62" s="8">
        <f t="shared" si="0"/>
        <v>1.91</v>
      </c>
      <c r="G62" s="6">
        <f>ROUND(+'Fiscal Services'!E157*2080,0)</f>
        <v>36130</v>
      </c>
      <c r="H62" s="6">
        <f>ROUND(+'Fiscal Services'!V157,2)</f>
        <v>32561</v>
      </c>
      <c r="I62" s="8">
        <f t="shared" si="1"/>
        <v>1.1100000000000001</v>
      </c>
      <c r="J62" s="7"/>
      <c r="K62" s="9">
        <f t="shared" si="2"/>
        <v>-0.41880000000000001</v>
      </c>
    </row>
    <row r="63" spans="2:11" x14ac:dyDescent="0.2">
      <c r="B63">
        <f>+'Fiscal Services'!A58</f>
        <v>147</v>
      </c>
      <c r="C63" t="str">
        <f>+'Fiscal Services'!B58</f>
        <v>MID VALLEY HOSPITAL</v>
      </c>
      <c r="D63" s="6">
        <f>ROUND(+'Fiscal Services'!E58*2080,0)</f>
        <v>43826</v>
      </c>
      <c r="E63" s="6">
        <f>ROUND(+'Fiscal Services'!V58,2)</f>
        <v>2585</v>
      </c>
      <c r="F63" s="8">
        <f t="shared" si="0"/>
        <v>16.95</v>
      </c>
      <c r="G63" s="6">
        <f>ROUND(+'Fiscal Services'!E158*2080,0)</f>
        <v>40144</v>
      </c>
      <c r="H63" s="6">
        <f>ROUND(+'Fiscal Services'!V158,2)</f>
        <v>2557</v>
      </c>
      <c r="I63" s="8">
        <f t="shared" si="1"/>
        <v>15.7</v>
      </c>
      <c r="J63" s="7"/>
      <c r="K63" s="9">
        <f t="shared" si="2"/>
        <v>-7.3700000000000002E-2</v>
      </c>
    </row>
    <row r="64" spans="2:11" x14ac:dyDescent="0.2">
      <c r="B64">
        <f>+'Fiscal Services'!A59</f>
        <v>148</v>
      </c>
      <c r="C64" t="str">
        <f>+'Fiscal Services'!B59</f>
        <v>KINDRED HOSPITAL SEATTLE - NORTHGATE</v>
      </c>
      <c r="D64" s="6">
        <f>ROUND(+'Fiscal Services'!E59*2080,0)</f>
        <v>24336</v>
      </c>
      <c r="E64" s="6">
        <f>ROUND(+'Fiscal Services'!V59,2)</f>
        <v>1133</v>
      </c>
      <c r="F64" s="8">
        <f t="shared" si="0"/>
        <v>21.48</v>
      </c>
      <c r="G64" s="6">
        <f>ROUND(+'Fiscal Services'!E159*2080,0)</f>
        <v>27664</v>
      </c>
      <c r="H64" s="6">
        <f>ROUND(+'Fiscal Services'!V159,2)</f>
        <v>898</v>
      </c>
      <c r="I64" s="8">
        <f t="shared" si="1"/>
        <v>30.81</v>
      </c>
      <c r="J64" s="7"/>
      <c r="K64" s="9">
        <f t="shared" si="2"/>
        <v>0.43440000000000001</v>
      </c>
    </row>
    <row r="65" spans="2:11" x14ac:dyDescent="0.2">
      <c r="B65">
        <f>+'Fiscal Services'!A60</f>
        <v>150</v>
      </c>
      <c r="C65" t="str">
        <f>+'Fiscal Services'!B60</f>
        <v>COULEE MEDICAL CENTER</v>
      </c>
      <c r="D65" s="6">
        <f>ROUND(+'Fiscal Services'!E60*2080,0)</f>
        <v>43056</v>
      </c>
      <c r="E65" s="6">
        <f>ROUND(+'Fiscal Services'!V60,2)</f>
        <v>1419</v>
      </c>
      <c r="F65" s="8">
        <f t="shared" si="0"/>
        <v>30.34</v>
      </c>
      <c r="G65" s="6">
        <f>ROUND(+'Fiscal Services'!E160*2080,0)</f>
        <v>38314</v>
      </c>
      <c r="H65" s="6">
        <f>ROUND(+'Fiscal Services'!V160,2)</f>
        <v>1288</v>
      </c>
      <c r="I65" s="8">
        <f t="shared" si="1"/>
        <v>29.75</v>
      </c>
      <c r="J65" s="7"/>
      <c r="K65" s="9">
        <f t="shared" si="2"/>
        <v>-1.9400000000000001E-2</v>
      </c>
    </row>
    <row r="66" spans="2:11" x14ac:dyDescent="0.2">
      <c r="B66">
        <f>+'Fiscal Services'!A61</f>
        <v>152</v>
      </c>
      <c r="C66" t="str">
        <f>+'Fiscal Services'!B61</f>
        <v>MASON GENERAL HOSPITAL</v>
      </c>
      <c r="D66" s="6">
        <f>ROUND(+'Fiscal Services'!E61*2080,0)</f>
        <v>88234</v>
      </c>
      <c r="E66" s="6">
        <f>ROUND(+'Fiscal Services'!V61,2)</f>
        <v>4217</v>
      </c>
      <c r="F66" s="8">
        <f t="shared" si="0"/>
        <v>20.92</v>
      </c>
      <c r="G66" s="6">
        <f>ROUND(+'Fiscal Services'!E161*2080,0)</f>
        <v>90314</v>
      </c>
      <c r="H66" s="6">
        <f>ROUND(+'Fiscal Services'!V161,2)</f>
        <v>4287</v>
      </c>
      <c r="I66" s="8">
        <f t="shared" si="1"/>
        <v>21.07</v>
      </c>
      <c r="J66" s="7"/>
      <c r="K66" s="9">
        <f t="shared" si="2"/>
        <v>7.1999999999999998E-3</v>
      </c>
    </row>
    <row r="67" spans="2:11" x14ac:dyDescent="0.2">
      <c r="B67">
        <f>+'Fiscal Services'!A62</f>
        <v>153</v>
      </c>
      <c r="C67" t="str">
        <f>+'Fiscal Services'!B62</f>
        <v>WHITMAN HOSPITAL AND MEDICAL CENTER</v>
      </c>
      <c r="D67" s="6">
        <f>ROUND(+'Fiscal Services'!E62*2080,0)</f>
        <v>25792</v>
      </c>
      <c r="E67" s="6">
        <f>ROUND(+'Fiscal Services'!V62,2)</f>
        <v>1426</v>
      </c>
      <c r="F67" s="8">
        <f t="shared" si="0"/>
        <v>18.09</v>
      </c>
      <c r="G67" s="6">
        <f>ROUND(+'Fiscal Services'!E162*2080,0)</f>
        <v>24523</v>
      </c>
      <c r="H67" s="6">
        <f>ROUND(+'Fiscal Services'!V162,2)</f>
        <v>1377</v>
      </c>
      <c r="I67" s="8">
        <f t="shared" si="1"/>
        <v>17.809999999999999</v>
      </c>
      <c r="J67" s="7"/>
      <c r="K67" s="9">
        <f t="shared" si="2"/>
        <v>-1.55E-2</v>
      </c>
    </row>
    <row r="68" spans="2:11" x14ac:dyDescent="0.2">
      <c r="B68">
        <f>+'Fiscal Services'!A63</f>
        <v>155</v>
      </c>
      <c r="C68" t="str">
        <f>+'Fiscal Services'!B63</f>
        <v>UW MEDICINE/VALLEY MEDICAL CENTER</v>
      </c>
      <c r="D68" s="6">
        <f>ROUND(+'Fiscal Services'!E63*2080,0)</f>
        <v>301101</v>
      </c>
      <c r="E68" s="6">
        <f>ROUND(+'Fiscal Services'!V63,2)</f>
        <v>17416</v>
      </c>
      <c r="F68" s="8">
        <f t="shared" si="0"/>
        <v>17.29</v>
      </c>
      <c r="G68" s="6">
        <f>ROUND(+'Fiscal Services'!E163*2080,0)</f>
        <v>333070</v>
      </c>
      <c r="H68" s="6">
        <f>ROUND(+'Fiscal Services'!V163,2)</f>
        <v>37373</v>
      </c>
      <c r="I68" s="8">
        <f t="shared" si="1"/>
        <v>8.91</v>
      </c>
      <c r="J68" s="7"/>
      <c r="K68" s="9">
        <f t="shared" si="2"/>
        <v>-0.48470000000000002</v>
      </c>
    </row>
    <row r="69" spans="2:11" x14ac:dyDescent="0.2">
      <c r="B69">
        <f>+'Fiscal Services'!A64</f>
        <v>156</v>
      </c>
      <c r="C69" t="str">
        <f>+'Fiscal Services'!B64</f>
        <v>WHIDBEY GENERAL HOSPITAL</v>
      </c>
      <c r="D69" s="6">
        <f>ROUND(+'Fiscal Services'!E64*2080,0)</f>
        <v>72426</v>
      </c>
      <c r="E69" s="6">
        <f>ROUND(+'Fiscal Services'!V64,2)</f>
        <v>8294</v>
      </c>
      <c r="F69" s="8">
        <f t="shared" si="0"/>
        <v>8.73</v>
      </c>
      <c r="G69" s="6">
        <f>ROUND(+'Fiscal Services'!E164*2080,0)</f>
        <v>0</v>
      </c>
      <c r="H69" s="6">
        <f>ROUND(+'Fiscal Services'!V164,2)</f>
        <v>0</v>
      </c>
      <c r="I69" s="8" t="str">
        <f t="shared" si="1"/>
        <v/>
      </c>
      <c r="J69" s="7"/>
      <c r="K69" s="9" t="str">
        <f t="shared" si="2"/>
        <v/>
      </c>
    </row>
    <row r="70" spans="2:11" x14ac:dyDescent="0.2">
      <c r="B70">
        <f>+'Fiscal Services'!A65</f>
        <v>157</v>
      </c>
      <c r="C70" t="str">
        <f>+'Fiscal Services'!B65</f>
        <v>ST LUKES REHABILIATION INSTITUTE</v>
      </c>
      <c r="D70" s="6">
        <f>ROUND(+'Fiscal Services'!E65*2080,0)</f>
        <v>36067</v>
      </c>
      <c r="E70" s="6">
        <f>ROUND(+'Fiscal Services'!V65,2)</f>
        <v>2559</v>
      </c>
      <c r="F70" s="8">
        <f t="shared" si="0"/>
        <v>14.09</v>
      </c>
      <c r="G70" s="6">
        <f>ROUND(+'Fiscal Services'!E165*2080,0)</f>
        <v>37086</v>
      </c>
      <c r="H70" s="6">
        <f>ROUND(+'Fiscal Services'!V165,2)</f>
        <v>2467</v>
      </c>
      <c r="I70" s="8">
        <f t="shared" si="1"/>
        <v>15.03</v>
      </c>
      <c r="J70" s="7"/>
      <c r="K70" s="9">
        <f t="shared" si="2"/>
        <v>6.6699999999999995E-2</v>
      </c>
    </row>
    <row r="71" spans="2:11" x14ac:dyDescent="0.2">
      <c r="B71">
        <f>+'Fiscal Services'!A66</f>
        <v>158</v>
      </c>
      <c r="C71" t="str">
        <f>+'Fiscal Services'!B66</f>
        <v>CASCADE MEDICAL CENTER</v>
      </c>
      <c r="D71" s="6">
        <f>ROUND(+'Fiscal Services'!E66*2080,0)</f>
        <v>25896</v>
      </c>
      <c r="E71" s="6">
        <f>ROUND(+'Fiscal Services'!V66,2)</f>
        <v>472</v>
      </c>
      <c r="F71" s="8">
        <f t="shared" si="0"/>
        <v>54.86</v>
      </c>
      <c r="G71" s="6">
        <f>ROUND(+'Fiscal Services'!E166*2080,0)</f>
        <v>26624</v>
      </c>
      <c r="H71" s="6">
        <f>ROUND(+'Fiscal Services'!V166,2)</f>
        <v>573</v>
      </c>
      <c r="I71" s="8">
        <f t="shared" si="1"/>
        <v>46.46</v>
      </c>
      <c r="J71" s="7"/>
      <c r="K71" s="9">
        <f t="shared" si="2"/>
        <v>-0.15310000000000001</v>
      </c>
    </row>
    <row r="72" spans="2:11" x14ac:dyDescent="0.2">
      <c r="B72">
        <f>+'Fiscal Services'!A67</f>
        <v>159</v>
      </c>
      <c r="C72" t="str">
        <f>+'Fiscal Services'!B67</f>
        <v>PROVIDENCE ST PETER HOSPITAL</v>
      </c>
      <c r="D72" s="6">
        <f>ROUND(+'Fiscal Services'!E67*2080,0)</f>
        <v>10400</v>
      </c>
      <c r="E72" s="6">
        <f>ROUND(+'Fiscal Services'!V67,2)</f>
        <v>36893</v>
      </c>
      <c r="F72" s="8">
        <f t="shared" si="0"/>
        <v>0.28000000000000003</v>
      </c>
      <c r="G72" s="6">
        <f>ROUND(+'Fiscal Services'!E167*2080,0)</f>
        <v>14560</v>
      </c>
      <c r="H72" s="6">
        <f>ROUND(+'Fiscal Services'!V167,2)</f>
        <v>33274</v>
      </c>
      <c r="I72" s="8">
        <f t="shared" si="1"/>
        <v>0.44</v>
      </c>
      <c r="J72" s="7"/>
      <c r="K72" s="9">
        <f t="shared" si="2"/>
        <v>0.57140000000000002</v>
      </c>
    </row>
    <row r="73" spans="2:11" x14ac:dyDescent="0.2">
      <c r="B73">
        <f>+'Fiscal Services'!A68</f>
        <v>161</v>
      </c>
      <c r="C73" t="str">
        <f>+'Fiscal Services'!B68</f>
        <v>KADLEC REGIONAL MEDICAL CENTER</v>
      </c>
      <c r="D73" s="6">
        <f>ROUND(+'Fiscal Services'!E68*2080,0)</f>
        <v>226990</v>
      </c>
      <c r="E73" s="6">
        <f>ROUND(+'Fiscal Services'!V68,2)</f>
        <v>31196</v>
      </c>
      <c r="F73" s="8">
        <f t="shared" si="0"/>
        <v>7.28</v>
      </c>
      <c r="G73" s="6">
        <f>ROUND(+'Fiscal Services'!E168*2080,0)</f>
        <v>229986</v>
      </c>
      <c r="H73" s="6">
        <f>ROUND(+'Fiscal Services'!V168,2)</f>
        <v>35689</v>
      </c>
      <c r="I73" s="8">
        <f t="shared" si="1"/>
        <v>6.44</v>
      </c>
      <c r="J73" s="7"/>
      <c r="K73" s="9">
        <f t="shared" si="2"/>
        <v>-0.1154</v>
      </c>
    </row>
    <row r="74" spans="2:11" x14ac:dyDescent="0.2">
      <c r="B74">
        <f>+'Fiscal Services'!A69</f>
        <v>162</v>
      </c>
      <c r="C74" t="str">
        <f>+'Fiscal Services'!B69</f>
        <v>PROVIDENCE SACRED HEART MEDICAL CENTER</v>
      </c>
      <c r="D74" s="6">
        <f>ROUND(+'Fiscal Services'!E69*2080,0)</f>
        <v>124654</v>
      </c>
      <c r="E74" s="6">
        <f>ROUND(+'Fiscal Services'!V69,2)</f>
        <v>63456</v>
      </c>
      <c r="F74" s="8">
        <f t="shared" si="0"/>
        <v>1.96</v>
      </c>
      <c r="G74" s="6">
        <f>ROUND(+'Fiscal Services'!E169*2080,0)</f>
        <v>117790</v>
      </c>
      <c r="H74" s="6">
        <f>ROUND(+'Fiscal Services'!V169,2)</f>
        <v>61703</v>
      </c>
      <c r="I74" s="8">
        <f t="shared" si="1"/>
        <v>1.91</v>
      </c>
      <c r="J74" s="7"/>
      <c r="K74" s="9">
        <f t="shared" si="2"/>
        <v>-2.5499999999999998E-2</v>
      </c>
    </row>
    <row r="75" spans="2:11" x14ac:dyDescent="0.2">
      <c r="B75">
        <f>+'Fiscal Services'!A70</f>
        <v>164</v>
      </c>
      <c r="C75" t="str">
        <f>+'Fiscal Services'!B70</f>
        <v>EVERGREENHEALTH MEDICAL CENTER</v>
      </c>
      <c r="D75" s="6">
        <f>ROUND(+'Fiscal Services'!E70*2080,0)</f>
        <v>237869</v>
      </c>
      <c r="E75" s="6">
        <f>ROUND(+'Fiscal Services'!V70,2)</f>
        <v>32912</v>
      </c>
      <c r="F75" s="8">
        <f t="shared" ref="F75:F107" si="3">IF(D75=0,"",IF(E75=0,"",ROUND(D75/E75,2)))</f>
        <v>7.23</v>
      </c>
      <c r="G75" s="6">
        <f>ROUND(+'Fiscal Services'!E170*2080,0)</f>
        <v>242445</v>
      </c>
      <c r="H75" s="6">
        <f>ROUND(+'Fiscal Services'!V170,2)</f>
        <v>33213</v>
      </c>
      <c r="I75" s="8">
        <f t="shared" ref="I75:I107" si="4">IF(G75=0,"",IF(H75=0,"",ROUND(G75/H75,2)))</f>
        <v>7.3</v>
      </c>
      <c r="J75" s="7"/>
      <c r="K75" s="9">
        <f t="shared" ref="K75:K107" si="5">IF(D75=0,"",IF(E75=0,"",IF(G75=0,"",IF(H75=0,"",ROUND(I75/F75-1,4)))))</f>
        <v>9.7000000000000003E-3</v>
      </c>
    </row>
    <row r="76" spans="2:11" x14ac:dyDescent="0.2">
      <c r="B76">
        <f>+'Fiscal Services'!A71</f>
        <v>165</v>
      </c>
      <c r="C76" t="str">
        <f>+'Fiscal Services'!B71</f>
        <v>LAKE CHELAN COMMUNITY HOSPITAL</v>
      </c>
      <c r="D76" s="6">
        <f>ROUND(+'Fiscal Services'!E71*2080,0)</f>
        <v>30472</v>
      </c>
      <c r="E76" s="6">
        <f>ROUND(+'Fiscal Services'!V71,2)</f>
        <v>1504</v>
      </c>
      <c r="F76" s="8">
        <f t="shared" si="3"/>
        <v>20.260000000000002</v>
      </c>
      <c r="G76" s="6">
        <f>ROUND(+'Fiscal Services'!E171*2080,0)</f>
        <v>31616</v>
      </c>
      <c r="H76" s="6">
        <f>ROUND(+'Fiscal Services'!V171,2)</f>
        <v>1122</v>
      </c>
      <c r="I76" s="8">
        <f t="shared" si="4"/>
        <v>28.18</v>
      </c>
      <c r="J76" s="7"/>
      <c r="K76" s="9">
        <f t="shared" si="5"/>
        <v>0.39090000000000003</v>
      </c>
    </row>
    <row r="77" spans="2:11" x14ac:dyDescent="0.2">
      <c r="B77">
        <f>+'Fiscal Services'!A72</f>
        <v>167</v>
      </c>
      <c r="C77" t="str">
        <f>+'Fiscal Services'!B72</f>
        <v>FERRY COUNTY MEMORIAL HOSPITAL</v>
      </c>
      <c r="D77" s="6">
        <f>ROUND(+'Fiscal Services'!E72*2080,0)</f>
        <v>0</v>
      </c>
      <c r="E77" s="6">
        <f>ROUND(+'Fiscal Services'!V72,2)</f>
        <v>0</v>
      </c>
      <c r="F77" s="8" t="str">
        <f t="shared" si="3"/>
        <v/>
      </c>
      <c r="G77" s="6">
        <f>ROUND(+'Fiscal Services'!E172*2080,0)</f>
        <v>0</v>
      </c>
      <c r="H77" s="6">
        <f>ROUND(+'Fiscal Services'!V172,2)</f>
        <v>0</v>
      </c>
      <c r="I77" s="8" t="str">
        <f t="shared" si="4"/>
        <v/>
      </c>
      <c r="J77" s="7"/>
      <c r="K77" s="9" t="str">
        <f t="shared" si="5"/>
        <v/>
      </c>
    </row>
    <row r="78" spans="2:11" x14ac:dyDescent="0.2">
      <c r="B78">
        <f>+'Fiscal Services'!A73</f>
        <v>168</v>
      </c>
      <c r="C78" t="str">
        <f>+'Fiscal Services'!B73</f>
        <v>CENTRAL WASHINGTON HOSPITAL</v>
      </c>
      <c r="D78" s="6">
        <f>ROUND(+'Fiscal Services'!E73*2080,0)</f>
        <v>134222</v>
      </c>
      <c r="E78" s="6">
        <f>ROUND(+'Fiscal Services'!V73,2)</f>
        <v>19877</v>
      </c>
      <c r="F78" s="8">
        <f t="shared" si="3"/>
        <v>6.75</v>
      </c>
      <c r="G78" s="6">
        <f>ROUND(+'Fiscal Services'!E173*2080,0)</f>
        <v>84406</v>
      </c>
      <c r="H78" s="6">
        <f>ROUND(+'Fiscal Services'!V173,2)</f>
        <v>20242</v>
      </c>
      <c r="I78" s="8">
        <f t="shared" si="4"/>
        <v>4.17</v>
      </c>
      <c r="J78" s="7"/>
      <c r="K78" s="9">
        <f t="shared" si="5"/>
        <v>-0.38219999999999998</v>
      </c>
    </row>
    <row r="79" spans="2:11" x14ac:dyDescent="0.2">
      <c r="B79">
        <f>+'Fiscal Services'!A74</f>
        <v>170</v>
      </c>
      <c r="C79" t="str">
        <f>+'Fiscal Services'!B74</f>
        <v>PEACEHEALTH SOUTHWEST MEDICAL CENTER</v>
      </c>
      <c r="D79" s="6">
        <f>ROUND(+'Fiscal Services'!E74*2080,0)</f>
        <v>288850</v>
      </c>
      <c r="E79" s="6">
        <f>ROUND(+'Fiscal Services'!V74,2)</f>
        <v>50767</v>
      </c>
      <c r="F79" s="8">
        <f t="shared" si="3"/>
        <v>5.69</v>
      </c>
      <c r="G79" s="6">
        <f>ROUND(+'Fiscal Services'!E174*2080,0)</f>
        <v>291096</v>
      </c>
      <c r="H79" s="6">
        <f>ROUND(+'Fiscal Services'!V174,2)</f>
        <v>48533</v>
      </c>
      <c r="I79" s="8">
        <f t="shared" si="4"/>
        <v>6</v>
      </c>
      <c r="J79" s="7"/>
      <c r="K79" s="9">
        <f t="shared" si="5"/>
        <v>5.45E-2</v>
      </c>
    </row>
    <row r="80" spans="2:11" x14ac:dyDescent="0.2">
      <c r="B80">
        <f>+'Fiscal Services'!A75</f>
        <v>172</v>
      </c>
      <c r="C80" t="str">
        <f>+'Fiscal Services'!B75</f>
        <v>PULLMAN REGIONAL HOSPITAL</v>
      </c>
      <c r="D80" s="6">
        <f>ROUND(+'Fiscal Services'!E75*2080,0)</f>
        <v>44928</v>
      </c>
      <c r="E80" s="6">
        <f>ROUND(+'Fiscal Services'!V75,2)</f>
        <v>3623</v>
      </c>
      <c r="F80" s="8">
        <f t="shared" si="3"/>
        <v>12.4</v>
      </c>
      <c r="G80" s="6">
        <f>ROUND(+'Fiscal Services'!E175*2080,0)</f>
        <v>46966</v>
      </c>
      <c r="H80" s="6">
        <f>ROUND(+'Fiscal Services'!V175,2)</f>
        <v>3914</v>
      </c>
      <c r="I80" s="8">
        <f t="shared" si="4"/>
        <v>12</v>
      </c>
      <c r="J80" s="7"/>
      <c r="K80" s="9">
        <f t="shared" si="5"/>
        <v>-3.2300000000000002E-2</v>
      </c>
    </row>
    <row r="81" spans="2:11" x14ac:dyDescent="0.2">
      <c r="B81">
        <f>+'Fiscal Services'!A76</f>
        <v>173</v>
      </c>
      <c r="C81" t="str">
        <f>+'Fiscal Services'!B76</f>
        <v>MORTON GENERAL HOSPITAL</v>
      </c>
      <c r="D81" s="6">
        <f>ROUND(+'Fiscal Services'!E76*2080,0)</f>
        <v>41579</v>
      </c>
      <c r="E81" s="6">
        <f>ROUND(+'Fiscal Services'!V76,2)</f>
        <v>1101</v>
      </c>
      <c r="F81" s="8">
        <f t="shared" si="3"/>
        <v>37.76</v>
      </c>
      <c r="G81" s="6">
        <f>ROUND(+'Fiscal Services'!E176*2080,0)</f>
        <v>42578</v>
      </c>
      <c r="H81" s="6">
        <f>ROUND(+'Fiscal Services'!V176,2)</f>
        <v>1070</v>
      </c>
      <c r="I81" s="8">
        <f t="shared" si="4"/>
        <v>39.79</v>
      </c>
      <c r="J81" s="7"/>
      <c r="K81" s="9">
        <f t="shared" si="5"/>
        <v>5.3800000000000001E-2</v>
      </c>
    </row>
    <row r="82" spans="2:11" x14ac:dyDescent="0.2">
      <c r="B82">
        <f>+'Fiscal Services'!A77</f>
        <v>175</v>
      </c>
      <c r="C82" t="str">
        <f>+'Fiscal Services'!B77</f>
        <v>MARY BRIDGE CHILDRENS HEALTH CENTER</v>
      </c>
      <c r="D82" s="6">
        <f>ROUND(+'Fiscal Services'!E77*2080,0)</f>
        <v>0</v>
      </c>
      <c r="E82" s="6">
        <f>ROUND(+'Fiscal Services'!V77,2)</f>
        <v>9620</v>
      </c>
      <c r="F82" s="8" t="str">
        <f t="shared" si="3"/>
        <v/>
      </c>
      <c r="G82" s="6">
        <f>ROUND(+'Fiscal Services'!E177*2080,0)</f>
        <v>0</v>
      </c>
      <c r="H82" s="6">
        <f>ROUND(+'Fiscal Services'!V177,2)</f>
        <v>10786</v>
      </c>
      <c r="I82" s="8" t="str">
        <f t="shared" si="4"/>
        <v/>
      </c>
      <c r="J82" s="7"/>
      <c r="K82" s="9" t="str">
        <f t="shared" si="5"/>
        <v/>
      </c>
    </row>
    <row r="83" spans="2:11" x14ac:dyDescent="0.2">
      <c r="B83">
        <f>+'Fiscal Services'!A78</f>
        <v>176</v>
      </c>
      <c r="C83" t="str">
        <f>+'Fiscal Services'!B78</f>
        <v>TACOMA GENERAL/ALLENMORE HOSPITAL</v>
      </c>
      <c r="D83" s="6">
        <f>ROUND(+'Fiscal Services'!E78*2080,0)</f>
        <v>42141</v>
      </c>
      <c r="E83" s="6">
        <f>ROUND(+'Fiscal Services'!V78,2)</f>
        <v>48651</v>
      </c>
      <c r="F83" s="8">
        <f t="shared" si="3"/>
        <v>0.87</v>
      </c>
      <c r="G83" s="6">
        <f>ROUND(+'Fiscal Services'!E178*2080,0)</f>
        <v>56555</v>
      </c>
      <c r="H83" s="6">
        <f>ROUND(+'Fiscal Services'!V178,2)</f>
        <v>41823</v>
      </c>
      <c r="I83" s="8">
        <f t="shared" si="4"/>
        <v>1.35</v>
      </c>
      <c r="J83" s="7"/>
      <c r="K83" s="9">
        <f t="shared" si="5"/>
        <v>0.55169999999999997</v>
      </c>
    </row>
    <row r="84" spans="2:11" x14ac:dyDescent="0.2">
      <c r="B84">
        <f>+'Fiscal Services'!A79</f>
        <v>180</v>
      </c>
      <c r="C84" t="str">
        <f>+'Fiscal Services'!B79</f>
        <v>VALLEY HOSPITAL</v>
      </c>
      <c r="D84" s="6">
        <f>ROUND(+'Fiscal Services'!E79*2080,0)</f>
        <v>70429</v>
      </c>
      <c r="E84" s="6">
        <f>ROUND(+'Fiscal Services'!V79,2)</f>
        <v>10946</v>
      </c>
      <c r="F84" s="8">
        <f t="shared" si="3"/>
        <v>6.43</v>
      </c>
      <c r="G84" s="6">
        <f>ROUND(+'Fiscal Services'!E179*2080,0)</f>
        <v>70491</v>
      </c>
      <c r="H84" s="6">
        <f>ROUND(+'Fiscal Services'!V179,2)</f>
        <v>11479</v>
      </c>
      <c r="I84" s="8">
        <f t="shared" si="4"/>
        <v>6.14</v>
      </c>
      <c r="J84" s="7"/>
      <c r="K84" s="9">
        <f t="shared" si="5"/>
        <v>-4.5100000000000001E-2</v>
      </c>
    </row>
    <row r="85" spans="2:11" x14ac:dyDescent="0.2">
      <c r="B85">
        <f>+'Fiscal Services'!A80</f>
        <v>183</v>
      </c>
      <c r="C85" t="str">
        <f>+'Fiscal Services'!B80</f>
        <v>MULTICARE AUBURN MEDICAL CENTER</v>
      </c>
      <c r="D85" s="6">
        <f>ROUND(+'Fiscal Services'!E80*2080,0)</f>
        <v>66123</v>
      </c>
      <c r="E85" s="6">
        <f>ROUND(+'Fiscal Services'!V80,2)</f>
        <v>11784</v>
      </c>
      <c r="F85" s="8">
        <f t="shared" si="3"/>
        <v>5.61</v>
      </c>
      <c r="G85" s="6">
        <f>ROUND(+'Fiscal Services'!E180*2080,0)</f>
        <v>50066</v>
      </c>
      <c r="H85" s="6">
        <f>ROUND(+'Fiscal Services'!V180,2)</f>
        <v>10417</v>
      </c>
      <c r="I85" s="8">
        <f t="shared" si="4"/>
        <v>4.8099999999999996</v>
      </c>
      <c r="J85" s="7"/>
      <c r="K85" s="9">
        <f t="shared" si="5"/>
        <v>-0.1426</v>
      </c>
    </row>
    <row r="86" spans="2:11" x14ac:dyDescent="0.2">
      <c r="B86">
        <f>+'Fiscal Services'!A81</f>
        <v>186</v>
      </c>
      <c r="C86" t="str">
        <f>+'Fiscal Services'!B81</f>
        <v>SUMMIT PACIFIC MEDICAL CENTER</v>
      </c>
      <c r="D86" s="6">
        <f>ROUND(+'Fiscal Services'!E81*2080,0)</f>
        <v>9048</v>
      </c>
      <c r="E86" s="6">
        <f>ROUND(+'Fiscal Services'!V81,2)</f>
        <v>1238</v>
      </c>
      <c r="F86" s="8">
        <f t="shared" si="3"/>
        <v>7.31</v>
      </c>
      <c r="G86" s="6">
        <f>ROUND(+'Fiscal Services'!E181*2080,0)</f>
        <v>10400</v>
      </c>
      <c r="H86" s="6">
        <f>ROUND(+'Fiscal Services'!V181,2)</f>
        <v>1042</v>
      </c>
      <c r="I86" s="8">
        <f t="shared" si="4"/>
        <v>9.98</v>
      </c>
      <c r="J86" s="7"/>
      <c r="K86" s="9">
        <f t="shared" si="5"/>
        <v>0.36530000000000001</v>
      </c>
    </row>
    <row r="87" spans="2:11" x14ac:dyDescent="0.2">
      <c r="B87">
        <f>+'Fiscal Services'!A82</f>
        <v>191</v>
      </c>
      <c r="C87" t="str">
        <f>+'Fiscal Services'!B82</f>
        <v>PROVIDENCE CENTRALIA HOSPITAL</v>
      </c>
      <c r="D87" s="6">
        <f>ROUND(+'Fiscal Services'!E82*2080,0)</f>
        <v>72946</v>
      </c>
      <c r="E87" s="6">
        <f>ROUND(+'Fiscal Services'!V82,2)</f>
        <v>12024</v>
      </c>
      <c r="F87" s="8">
        <f t="shared" si="3"/>
        <v>6.07</v>
      </c>
      <c r="G87" s="6">
        <f>ROUND(+'Fiscal Services'!E182*2080,0)</f>
        <v>0</v>
      </c>
      <c r="H87" s="6">
        <f>ROUND(+'Fiscal Services'!V182,2)</f>
        <v>12339</v>
      </c>
      <c r="I87" s="8" t="str">
        <f t="shared" si="4"/>
        <v/>
      </c>
      <c r="J87" s="7"/>
      <c r="K87" s="9" t="str">
        <f t="shared" si="5"/>
        <v/>
      </c>
    </row>
    <row r="88" spans="2:11" x14ac:dyDescent="0.2">
      <c r="B88">
        <f>+'Fiscal Services'!A83</f>
        <v>193</v>
      </c>
      <c r="C88" t="str">
        <f>+'Fiscal Services'!B83</f>
        <v>PROVIDENCE MOUNT CARMEL HOSPITAL</v>
      </c>
      <c r="D88" s="6">
        <f>ROUND(+'Fiscal Services'!E83*2080,0)</f>
        <v>24544</v>
      </c>
      <c r="E88" s="6">
        <f>ROUND(+'Fiscal Services'!V83,2)</f>
        <v>3409</v>
      </c>
      <c r="F88" s="8">
        <f t="shared" si="3"/>
        <v>7.2</v>
      </c>
      <c r="G88" s="6">
        <f>ROUND(+'Fiscal Services'!E183*2080,0)</f>
        <v>29245</v>
      </c>
      <c r="H88" s="6">
        <f>ROUND(+'Fiscal Services'!V183,2)</f>
        <v>3543</v>
      </c>
      <c r="I88" s="8">
        <f t="shared" si="4"/>
        <v>8.25</v>
      </c>
      <c r="J88" s="7"/>
      <c r="K88" s="9">
        <f t="shared" si="5"/>
        <v>0.14580000000000001</v>
      </c>
    </row>
    <row r="89" spans="2:11" x14ac:dyDescent="0.2">
      <c r="B89">
        <f>+'Fiscal Services'!A84</f>
        <v>194</v>
      </c>
      <c r="C89" t="str">
        <f>+'Fiscal Services'!B84</f>
        <v>PROVIDENCE ST JOSEPHS HOSPITAL</v>
      </c>
      <c r="D89" s="6">
        <f>ROUND(+'Fiscal Services'!E84*2080,0)</f>
        <v>0</v>
      </c>
      <c r="E89" s="6">
        <f>ROUND(+'Fiscal Services'!V84,2)</f>
        <v>1183</v>
      </c>
      <c r="F89" s="8" t="str">
        <f t="shared" si="3"/>
        <v/>
      </c>
      <c r="G89" s="6">
        <f>ROUND(+'Fiscal Services'!E184*2080,0)</f>
        <v>0</v>
      </c>
      <c r="H89" s="6">
        <f>ROUND(+'Fiscal Services'!V184,2)</f>
        <v>1316</v>
      </c>
      <c r="I89" s="8" t="str">
        <f t="shared" si="4"/>
        <v/>
      </c>
      <c r="J89" s="7"/>
      <c r="K89" s="9" t="str">
        <f t="shared" si="5"/>
        <v/>
      </c>
    </row>
    <row r="90" spans="2:11" x14ac:dyDescent="0.2">
      <c r="B90">
        <f>+'Fiscal Services'!A85</f>
        <v>195</v>
      </c>
      <c r="C90" t="str">
        <f>+'Fiscal Services'!B85</f>
        <v>SNOQUALMIE VALLEY HOSPITAL</v>
      </c>
      <c r="D90" s="6">
        <f>ROUND(+'Fiscal Services'!E85*2080,0)</f>
        <v>25792</v>
      </c>
      <c r="E90" s="6">
        <f>ROUND(+'Fiscal Services'!V85,2)</f>
        <v>2523</v>
      </c>
      <c r="F90" s="8">
        <f t="shared" si="3"/>
        <v>10.220000000000001</v>
      </c>
      <c r="G90" s="6">
        <f>ROUND(+'Fiscal Services'!E185*2080,0)</f>
        <v>25792</v>
      </c>
      <c r="H90" s="6">
        <f>ROUND(+'Fiscal Services'!V185,2)</f>
        <v>1874</v>
      </c>
      <c r="I90" s="8">
        <f t="shared" si="4"/>
        <v>13.76</v>
      </c>
      <c r="J90" s="7"/>
      <c r="K90" s="9">
        <f t="shared" si="5"/>
        <v>0.34639999999999999</v>
      </c>
    </row>
    <row r="91" spans="2:11" x14ac:dyDescent="0.2">
      <c r="B91">
        <f>+'Fiscal Services'!A86</f>
        <v>197</v>
      </c>
      <c r="C91" t="str">
        <f>+'Fiscal Services'!B86</f>
        <v>CAPITAL MEDICAL CENTER</v>
      </c>
      <c r="D91" s="6">
        <f>ROUND(+'Fiscal Services'!E86*2080,0)</f>
        <v>50107</v>
      </c>
      <c r="E91" s="6">
        <f>ROUND(+'Fiscal Services'!V86,2)</f>
        <v>10176</v>
      </c>
      <c r="F91" s="8">
        <f t="shared" si="3"/>
        <v>4.92</v>
      </c>
      <c r="G91" s="6">
        <f>ROUND(+'Fiscal Services'!E186*2080,0)</f>
        <v>48755</v>
      </c>
      <c r="H91" s="6">
        <f>ROUND(+'Fiscal Services'!V186,2)</f>
        <v>10620</v>
      </c>
      <c r="I91" s="8">
        <f t="shared" si="4"/>
        <v>4.59</v>
      </c>
      <c r="J91" s="7"/>
      <c r="K91" s="9">
        <f t="shared" si="5"/>
        <v>-6.7100000000000007E-2</v>
      </c>
    </row>
    <row r="92" spans="2:11" x14ac:dyDescent="0.2">
      <c r="B92">
        <f>+'Fiscal Services'!A87</f>
        <v>198</v>
      </c>
      <c r="C92" t="str">
        <f>+'Fiscal Services'!B87</f>
        <v>SUNNYSIDE COMMUNITY HOSPITAL</v>
      </c>
      <c r="D92" s="6">
        <f>ROUND(+'Fiscal Services'!E87*2080,0)</f>
        <v>74984</v>
      </c>
      <c r="E92" s="6">
        <f>ROUND(+'Fiscal Services'!V87,2)</f>
        <v>3877</v>
      </c>
      <c r="F92" s="8">
        <f t="shared" si="3"/>
        <v>19.34</v>
      </c>
      <c r="G92" s="6">
        <f>ROUND(+'Fiscal Services'!E187*2080,0)</f>
        <v>0</v>
      </c>
      <c r="H92" s="6">
        <f>ROUND(+'Fiscal Services'!V187,2)</f>
        <v>0</v>
      </c>
      <c r="I92" s="8" t="str">
        <f t="shared" si="4"/>
        <v/>
      </c>
      <c r="J92" s="7"/>
      <c r="K92" s="9" t="str">
        <f t="shared" si="5"/>
        <v/>
      </c>
    </row>
    <row r="93" spans="2:11" x14ac:dyDescent="0.2">
      <c r="B93">
        <f>+'Fiscal Services'!A88</f>
        <v>199</v>
      </c>
      <c r="C93" t="str">
        <f>+'Fiscal Services'!B88</f>
        <v>TOPPENISH COMMUNITY HOSPITAL</v>
      </c>
      <c r="D93" s="6">
        <f>ROUND(+'Fiscal Services'!E88*2080,0)</f>
        <v>18096</v>
      </c>
      <c r="E93" s="6">
        <f>ROUND(+'Fiscal Services'!V88,2)</f>
        <v>2956</v>
      </c>
      <c r="F93" s="8">
        <f t="shared" si="3"/>
        <v>6.12</v>
      </c>
      <c r="G93" s="6">
        <f>ROUND(+'Fiscal Services'!E188*2080,0)</f>
        <v>17472</v>
      </c>
      <c r="H93" s="6">
        <f>ROUND(+'Fiscal Services'!V188,2)</f>
        <v>2554</v>
      </c>
      <c r="I93" s="8">
        <f t="shared" si="4"/>
        <v>6.84</v>
      </c>
      <c r="J93" s="7"/>
      <c r="K93" s="9">
        <f t="shared" si="5"/>
        <v>0.1176</v>
      </c>
    </row>
    <row r="94" spans="2:11" x14ac:dyDescent="0.2">
      <c r="B94">
        <f>+'Fiscal Services'!A89</f>
        <v>201</v>
      </c>
      <c r="C94" t="str">
        <f>+'Fiscal Services'!B89</f>
        <v>ST FRANCIS COMMUNITY HOSPITAL</v>
      </c>
      <c r="D94" s="6">
        <f>ROUND(+'Fiscal Services'!E89*2080,0)</f>
        <v>121493</v>
      </c>
      <c r="E94" s="6">
        <f>ROUND(+'Fiscal Services'!V89,2)</f>
        <v>16708</v>
      </c>
      <c r="F94" s="8">
        <f t="shared" si="3"/>
        <v>7.27</v>
      </c>
      <c r="G94" s="6">
        <f>ROUND(+'Fiscal Services'!E189*2080,0)</f>
        <v>70117</v>
      </c>
      <c r="H94" s="6">
        <f>ROUND(+'Fiscal Services'!V189,2)</f>
        <v>15975</v>
      </c>
      <c r="I94" s="8">
        <f t="shared" si="4"/>
        <v>4.3899999999999997</v>
      </c>
      <c r="J94" s="7"/>
      <c r="K94" s="9">
        <f t="shared" si="5"/>
        <v>-0.39610000000000001</v>
      </c>
    </row>
    <row r="95" spans="2:11" x14ac:dyDescent="0.2">
      <c r="B95">
        <f>+'Fiscal Services'!A90</f>
        <v>202</v>
      </c>
      <c r="C95" t="str">
        <f>+'Fiscal Services'!B90</f>
        <v>REGIONAL HOSPITAL</v>
      </c>
      <c r="D95" s="6">
        <f>ROUND(+'Fiscal Services'!E90*2080,0)</f>
        <v>2746</v>
      </c>
      <c r="E95" s="6">
        <f>ROUND(+'Fiscal Services'!V90,2)</f>
        <v>694</v>
      </c>
      <c r="F95" s="8">
        <f t="shared" si="3"/>
        <v>3.96</v>
      </c>
      <c r="G95" s="6">
        <f>ROUND(+'Fiscal Services'!E190*2080,0)</f>
        <v>2558</v>
      </c>
      <c r="H95" s="6">
        <f>ROUND(+'Fiscal Services'!V190,2)</f>
        <v>707</v>
      </c>
      <c r="I95" s="8">
        <f t="shared" si="4"/>
        <v>3.62</v>
      </c>
      <c r="J95" s="7"/>
      <c r="K95" s="9">
        <f t="shared" si="5"/>
        <v>-8.5900000000000004E-2</v>
      </c>
    </row>
    <row r="96" spans="2:11" x14ac:dyDescent="0.2">
      <c r="B96">
        <f>+'Fiscal Services'!A91</f>
        <v>204</v>
      </c>
      <c r="C96" t="str">
        <f>+'Fiscal Services'!B91</f>
        <v>SEATTLE CANCER CARE ALLIANCE</v>
      </c>
      <c r="D96" s="6">
        <f>ROUND(+'Fiscal Services'!E91*2080,0)</f>
        <v>255923</v>
      </c>
      <c r="E96" s="6">
        <f>ROUND(+'Fiscal Services'!V91,2)</f>
        <v>14038</v>
      </c>
      <c r="F96" s="8">
        <f t="shared" si="3"/>
        <v>18.23</v>
      </c>
      <c r="G96" s="6">
        <f>ROUND(+'Fiscal Services'!E191*2080,0)</f>
        <v>266448</v>
      </c>
      <c r="H96" s="6">
        <f>ROUND(+'Fiscal Services'!V191,2)</f>
        <v>13817</v>
      </c>
      <c r="I96" s="8">
        <f t="shared" si="4"/>
        <v>19.28</v>
      </c>
      <c r="J96" s="7"/>
      <c r="K96" s="9">
        <f t="shared" si="5"/>
        <v>5.7599999999999998E-2</v>
      </c>
    </row>
    <row r="97" spans="2:11" x14ac:dyDescent="0.2">
      <c r="B97">
        <f>+'Fiscal Services'!A92</f>
        <v>205</v>
      </c>
      <c r="C97" t="str">
        <f>+'Fiscal Services'!B92</f>
        <v>WENATCHEE VALLEY HOSPITAL</v>
      </c>
      <c r="D97" s="6">
        <f>ROUND(+'Fiscal Services'!E92*2080,0)</f>
        <v>84032</v>
      </c>
      <c r="E97" s="6">
        <f>ROUND(+'Fiscal Services'!V92,2)</f>
        <v>0</v>
      </c>
      <c r="F97" s="8" t="str">
        <f t="shared" si="3"/>
        <v/>
      </c>
      <c r="G97" s="6">
        <f>ROUND(+'Fiscal Services'!E192*2080,0)</f>
        <v>42557</v>
      </c>
      <c r="H97" s="6">
        <f>ROUND(+'Fiscal Services'!V192,2)</f>
        <v>12549</v>
      </c>
      <c r="I97" s="8">
        <f t="shared" si="4"/>
        <v>3.39</v>
      </c>
      <c r="J97" s="7"/>
      <c r="K97" s="9" t="str">
        <f t="shared" si="5"/>
        <v/>
      </c>
    </row>
    <row r="98" spans="2:11" x14ac:dyDescent="0.2">
      <c r="B98">
        <f>+'Fiscal Services'!A93</f>
        <v>206</v>
      </c>
      <c r="C98" t="str">
        <f>+'Fiscal Services'!B93</f>
        <v>PEACEHEALTH UNITED GENERAL MEDICAL CENTER</v>
      </c>
      <c r="D98" s="6">
        <f>ROUND(+'Fiscal Services'!E93*2080,0)</f>
        <v>51272</v>
      </c>
      <c r="E98" s="6">
        <f>ROUND(+'Fiscal Services'!V93,2)</f>
        <v>3520</v>
      </c>
      <c r="F98" s="8">
        <f t="shared" si="3"/>
        <v>14.57</v>
      </c>
      <c r="G98" s="6">
        <f>ROUND(+'Fiscal Services'!E193*2080,0)</f>
        <v>48027</v>
      </c>
      <c r="H98" s="6">
        <f>ROUND(+'Fiscal Services'!V193,2)</f>
        <v>3615</v>
      </c>
      <c r="I98" s="8">
        <f t="shared" si="4"/>
        <v>13.29</v>
      </c>
      <c r="J98" s="7"/>
      <c r="K98" s="9">
        <f t="shared" si="5"/>
        <v>-8.7900000000000006E-2</v>
      </c>
    </row>
    <row r="99" spans="2:11" x14ac:dyDescent="0.2">
      <c r="B99">
        <f>+'Fiscal Services'!A94</f>
        <v>207</v>
      </c>
      <c r="C99" t="str">
        <f>+'Fiscal Services'!B94</f>
        <v>SKAGIT VALLEY HOSPITAL</v>
      </c>
      <c r="D99" s="6">
        <f>ROUND(+'Fiscal Services'!E94*2080,0)</f>
        <v>220667</v>
      </c>
      <c r="E99" s="6">
        <f>ROUND(+'Fiscal Services'!V94,2)</f>
        <v>21062</v>
      </c>
      <c r="F99" s="8">
        <f t="shared" si="3"/>
        <v>10.48</v>
      </c>
      <c r="G99" s="6">
        <f>ROUND(+'Fiscal Services'!E194*2080,0)</f>
        <v>235726</v>
      </c>
      <c r="H99" s="6">
        <f>ROUND(+'Fiscal Services'!V194,2)</f>
        <v>20806</v>
      </c>
      <c r="I99" s="8">
        <f t="shared" si="4"/>
        <v>11.33</v>
      </c>
      <c r="J99" s="7"/>
      <c r="K99" s="9">
        <f t="shared" si="5"/>
        <v>8.1100000000000005E-2</v>
      </c>
    </row>
    <row r="100" spans="2:11" x14ac:dyDescent="0.2">
      <c r="B100">
        <f>+'Fiscal Services'!A95</f>
        <v>208</v>
      </c>
      <c r="C100" t="str">
        <f>+'Fiscal Services'!B95</f>
        <v>LEGACY SALMON CREEK HOSPITAL</v>
      </c>
      <c r="D100" s="6">
        <f>ROUND(+'Fiscal Services'!E95*2080,0)</f>
        <v>725920</v>
      </c>
      <c r="E100" s="6">
        <f>ROUND(+'Fiscal Services'!V95,2)</f>
        <v>18153</v>
      </c>
      <c r="F100" s="8">
        <f t="shared" si="3"/>
        <v>39.99</v>
      </c>
      <c r="G100" s="6">
        <f>ROUND(+'Fiscal Services'!E195*2080,0)</f>
        <v>709738</v>
      </c>
      <c r="H100" s="6">
        <f>ROUND(+'Fiscal Services'!V195,2)</f>
        <v>18334</v>
      </c>
      <c r="I100" s="8">
        <f t="shared" si="4"/>
        <v>38.71</v>
      </c>
      <c r="J100" s="7"/>
      <c r="K100" s="9">
        <f t="shared" si="5"/>
        <v>-3.2000000000000001E-2</v>
      </c>
    </row>
    <row r="101" spans="2:11" x14ac:dyDescent="0.2">
      <c r="B101">
        <f>+'Fiscal Services'!A96</f>
        <v>209</v>
      </c>
      <c r="C101" t="str">
        <f>+'Fiscal Services'!B96</f>
        <v>ST ANTHONY HOSPITAL</v>
      </c>
      <c r="D101" s="6">
        <f>ROUND(+'Fiscal Services'!E96*2080,0)</f>
        <v>46717</v>
      </c>
      <c r="E101" s="6">
        <f>ROUND(+'Fiscal Services'!V96,2)</f>
        <v>9478</v>
      </c>
      <c r="F101" s="8">
        <f t="shared" si="3"/>
        <v>4.93</v>
      </c>
      <c r="G101" s="6">
        <f>ROUND(+'Fiscal Services'!E196*2080,0)</f>
        <v>39146</v>
      </c>
      <c r="H101" s="6">
        <f>ROUND(+'Fiscal Services'!V196,2)</f>
        <v>9231</v>
      </c>
      <c r="I101" s="8">
        <f t="shared" si="4"/>
        <v>4.24</v>
      </c>
      <c r="J101" s="7"/>
      <c r="K101" s="9">
        <f t="shared" si="5"/>
        <v>-0.14000000000000001</v>
      </c>
    </row>
    <row r="102" spans="2:11" x14ac:dyDescent="0.2">
      <c r="B102">
        <f>+'Fiscal Services'!A97</f>
        <v>210</v>
      </c>
      <c r="C102" t="str">
        <f>+'Fiscal Services'!B97</f>
        <v>SWEDISH MEDICAL CENTER - ISSAQUAH CAMPUS</v>
      </c>
      <c r="D102" s="6">
        <f>ROUND(+'Fiscal Services'!E97*2080,0)</f>
        <v>449280</v>
      </c>
      <c r="E102" s="6">
        <f>ROUND(+'Fiscal Services'!V97,2)</f>
        <v>10561</v>
      </c>
      <c r="F102" s="8">
        <f t="shared" si="3"/>
        <v>42.54</v>
      </c>
      <c r="G102" s="6">
        <f>ROUND(+'Fiscal Services'!E197*2080,0)</f>
        <v>42432</v>
      </c>
      <c r="H102" s="6">
        <f>ROUND(+'Fiscal Services'!V197,2)</f>
        <v>12277</v>
      </c>
      <c r="I102" s="8">
        <f t="shared" si="4"/>
        <v>3.46</v>
      </c>
      <c r="J102" s="7"/>
      <c r="K102" s="9">
        <f t="shared" si="5"/>
        <v>-0.91869999999999996</v>
      </c>
    </row>
    <row r="103" spans="2:11" x14ac:dyDescent="0.2">
      <c r="B103">
        <f>+'Fiscal Services'!A98</f>
        <v>211</v>
      </c>
      <c r="C103" t="str">
        <f>+'Fiscal Services'!B98</f>
        <v>PEACEHEALTH PEACE ISLAND MEDICAL CENTER</v>
      </c>
      <c r="D103" s="6">
        <f>ROUND(+'Fiscal Services'!E98*2080,0)</f>
        <v>449280</v>
      </c>
      <c r="E103" s="6">
        <f>ROUND(+'Fiscal Services'!V98,2)</f>
        <v>0</v>
      </c>
      <c r="F103" s="8" t="str">
        <f t="shared" si="3"/>
        <v/>
      </c>
      <c r="G103" s="6">
        <f>ROUND(+'Fiscal Services'!E198*2080,0)</f>
        <v>0</v>
      </c>
      <c r="H103" s="6">
        <f>ROUND(+'Fiscal Services'!V198,2)</f>
        <v>433</v>
      </c>
      <c r="I103" s="8" t="str">
        <f t="shared" si="4"/>
        <v/>
      </c>
      <c r="J103" s="7"/>
      <c r="K103" s="9" t="str">
        <f t="shared" si="5"/>
        <v/>
      </c>
    </row>
    <row r="104" spans="2:11" x14ac:dyDescent="0.2">
      <c r="B104">
        <f>+'Fiscal Services'!A99</f>
        <v>904</v>
      </c>
      <c r="C104" t="str">
        <f>+'Fiscal Services'!B99</f>
        <v>BHC FAIRFAX HOSPITAL</v>
      </c>
      <c r="D104" s="6">
        <f>ROUND(+'Fiscal Services'!E99*2080,0)</f>
        <v>42619</v>
      </c>
      <c r="E104" s="6">
        <f>ROUND(+'Fiscal Services'!V99,2)</f>
        <v>2399</v>
      </c>
      <c r="F104" s="8">
        <f t="shared" si="3"/>
        <v>17.77</v>
      </c>
      <c r="G104" s="6">
        <f>ROUND(+'Fiscal Services'!E199*2080,0)</f>
        <v>45469</v>
      </c>
      <c r="H104" s="6">
        <f>ROUND(+'Fiscal Services'!V199,2)</f>
        <v>2354</v>
      </c>
      <c r="I104" s="8">
        <f t="shared" si="4"/>
        <v>19.32</v>
      </c>
      <c r="J104" s="7"/>
      <c r="K104" s="9">
        <f t="shared" si="5"/>
        <v>8.72E-2</v>
      </c>
    </row>
    <row r="105" spans="2:11" x14ac:dyDescent="0.2">
      <c r="B105">
        <f>+'Fiscal Services'!A100</f>
        <v>915</v>
      </c>
      <c r="C105" t="str">
        <f>+'Fiscal Services'!B100</f>
        <v>LOURDES COUNSELING CENTER</v>
      </c>
      <c r="D105" s="6">
        <f>ROUND(+'Fiscal Services'!E100*2080,0)</f>
        <v>18242</v>
      </c>
      <c r="E105" s="6">
        <f>ROUND(+'Fiscal Services'!V100,2)</f>
        <v>846</v>
      </c>
      <c r="F105" s="8">
        <f t="shared" si="3"/>
        <v>21.56</v>
      </c>
      <c r="G105" s="6">
        <f>ROUND(+'Fiscal Services'!E200*2080,0)</f>
        <v>18346</v>
      </c>
      <c r="H105" s="6">
        <f>ROUND(+'Fiscal Services'!V200,2)</f>
        <v>744</v>
      </c>
      <c r="I105" s="8">
        <f t="shared" si="4"/>
        <v>24.66</v>
      </c>
      <c r="J105" s="7"/>
      <c r="K105" s="9">
        <f t="shared" si="5"/>
        <v>0.14380000000000001</v>
      </c>
    </row>
    <row r="106" spans="2:11" x14ac:dyDescent="0.2">
      <c r="B106">
        <f>+'Fiscal Services'!A101</f>
        <v>919</v>
      </c>
      <c r="C106" t="str">
        <f>+'Fiscal Services'!B101</f>
        <v>NAVOS</v>
      </c>
      <c r="D106" s="6">
        <f>ROUND(+'Fiscal Services'!E101*2080,0)</f>
        <v>3536</v>
      </c>
      <c r="E106" s="6">
        <f>ROUND(+'Fiscal Services'!V101,2)</f>
        <v>962</v>
      </c>
      <c r="F106" s="8">
        <f t="shared" si="3"/>
        <v>3.68</v>
      </c>
      <c r="G106" s="6">
        <f>ROUND(+'Fiscal Services'!E201*2080,0)</f>
        <v>6178</v>
      </c>
      <c r="H106" s="6">
        <f>ROUND(+'Fiscal Services'!V201,2)</f>
        <v>1090</v>
      </c>
      <c r="I106" s="8">
        <f t="shared" si="4"/>
        <v>5.67</v>
      </c>
      <c r="J106" s="7"/>
      <c r="K106" s="9">
        <f t="shared" si="5"/>
        <v>0.54079999999999995</v>
      </c>
    </row>
    <row r="107" spans="2:11" x14ac:dyDescent="0.2">
      <c r="B107">
        <f>+'Fiscal Services'!A102</f>
        <v>921</v>
      </c>
      <c r="C107" t="str">
        <f>+'Fiscal Services'!B102</f>
        <v>Cascade Behavioral Health</v>
      </c>
      <c r="D107" s="6">
        <f>ROUND(+'Fiscal Services'!E102*2080,0)</f>
        <v>0</v>
      </c>
      <c r="E107" s="6" t="e">
        <f>ROUND(+'Fiscal Services'!V102,2)</f>
        <v>#VALUE!</v>
      </c>
      <c r="F107" s="8" t="str">
        <f t="shared" si="3"/>
        <v/>
      </c>
      <c r="G107" s="6">
        <f>ROUND(+'Fiscal Services'!E202*2080,0)</f>
        <v>19947</v>
      </c>
      <c r="H107" s="6">
        <f>ROUND(+'Fiscal Services'!V202,2)</f>
        <v>93</v>
      </c>
      <c r="I107" s="8">
        <f t="shared" si="4"/>
        <v>214.48</v>
      </c>
      <c r="J107" s="7"/>
      <c r="K107" s="9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98"/>
  <sheetViews>
    <sheetView topLeftCell="A85" zoomScale="75" workbookViewId="0">
      <selection activeCell="G105" sqref="G105"/>
    </sheetView>
  </sheetViews>
  <sheetFormatPr defaultColWidth="9" defaultRowHeight="13.2" x14ac:dyDescent="0.25"/>
  <cols>
    <col min="1" max="1" width="6.109375" style="10" bestFit="1" customWidth="1"/>
    <col min="2" max="2" width="40.44140625" style="10" bestFit="1" customWidth="1"/>
    <col min="3" max="3" width="8.109375" style="10" bestFit="1" customWidth="1"/>
    <col min="4" max="4" width="5.6640625" style="10" bestFit="1" customWidth="1"/>
    <col min="5" max="5" width="7.88671875" style="10" bestFit="1" customWidth="1"/>
    <col min="6" max="6" width="5.77734375" style="10" bestFit="1" customWidth="1"/>
    <col min="7" max="8" width="10.88671875" style="10" bestFit="1" customWidth="1"/>
    <col min="9" max="9" width="11.88671875" style="10" bestFit="1" customWidth="1"/>
    <col min="10" max="10" width="9.88671875" style="10" bestFit="1" customWidth="1"/>
    <col min="11" max="11" width="8.88671875" style="10" bestFit="1" customWidth="1"/>
    <col min="12" max="13" width="10.88671875" style="10" bestFit="1" customWidth="1"/>
    <col min="14" max="15" width="8.88671875" style="10" bestFit="1" customWidth="1"/>
    <col min="16" max="16" width="10.88671875" style="10" bestFit="1" customWidth="1"/>
    <col min="17" max="17" width="11.88671875" style="10" bestFit="1" customWidth="1"/>
    <col min="18" max="18" width="5.88671875" style="10" bestFit="1" customWidth="1"/>
    <col min="19" max="19" width="5.77734375" style="10" bestFit="1" customWidth="1"/>
    <col min="20" max="20" width="5.109375" style="10" bestFit="1" customWidth="1"/>
    <col min="21" max="21" width="9" style="10"/>
    <col min="22" max="22" width="8" style="10" bestFit="1" customWidth="1"/>
    <col min="23" max="45" width="9" style="27"/>
    <col min="46" max="16384" width="9" style="10"/>
  </cols>
  <sheetData>
    <row r="1" spans="1:40" x14ac:dyDescent="0.25">
      <c r="V1" s="11" t="s">
        <v>66</v>
      </c>
    </row>
    <row r="2" spans="1:40" x14ac:dyDescent="0.25">
      <c r="V2" s="11" t="s">
        <v>67</v>
      </c>
    </row>
    <row r="3" spans="1:40" x14ac:dyDescent="0.25">
      <c r="V3" s="11" t="s">
        <v>68</v>
      </c>
    </row>
    <row r="4" spans="1:40" x14ac:dyDescent="0.25">
      <c r="A4" s="14" t="s">
        <v>30</v>
      </c>
      <c r="B4" s="14" t="s">
        <v>47</v>
      </c>
      <c r="C4" s="14" t="s">
        <v>48</v>
      </c>
      <c r="D4" s="14" t="s">
        <v>49</v>
      </c>
      <c r="E4" s="14" t="s">
        <v>50</v>
      </c>
      <c r="F4" s="14" t="s">
        <v>51</v>
      </c>
      <c r="G4" s="14" t="s">
        <v>52</v>
      </c>
      <c r="H4" s="14" t="s">
        <v>53</v>
      </c>
      <c r="I4" s="14" t="s">
        <v>54</v>
      </c>
      <c r="J4" s="14" t="s">
        <v>55</v>
      </c>
      <c r="K4" s="14" t="s">
        <v>56</v>
      </c>
      <c r="L4" s="14" t="s">
        <v>57</v>
      </c>
      <c r="M4" s="14" t="s">
        <v>58</v>
      </c>
      <c r="N4" s="14" t="s">
        <v>59</v>
      </c>
      <c r="O4" s="14" t="s">
        <v>60</v>
      </c>
      <c r="P4" s="14" t="s">
        <v>61</v>
      </c>
      <c r="Q4" s="14" t="s">
        <v>62</v>
      </c>
      <c r="R4" s="14" t="s">
        <v>63</v>
      </c>
      <c r="S4" s="14" t="s">
        <v>64</v>
      </c>
      <c r="T4" s="14" t="s">
        <v>65</v>
      </c>
      <c r="V4" s="15" t="s">
        <v>69</v>
      </c>
    </row>
    <row r="5" spans="1:40" x14ac:dyDescent="0.25">
      <c r="A5">
        <v>1</v>
      </c>
      <c r="B5" t="s">
        <v>125</v>
      </c>
      <c r="C5" s="16">
        <v>8510</v>
      </c>
      <c r="D5" s="16">
        <v>2012</v>
      </c>
      <c r="E5" s="22">
        <v>80.38</v>
      </c>
      <c r="F5" s="20">
        <v>0</v>
      </c>
      <c r="G5" s="20">
        <v>4191034</v>
      </c>
      <c r="H5" s="20">
        <v>15593</v>
      </c>
      <c r="I5" s="20">
        <v>71013</v>
      </c>
      <c r="J5" s="20">
        <v>120662</v>
      </c>
      <c r="K5" s="20">
        <v>9537</v>
      </c>
      <c r="L5" s="20">
        <v>175155</v>
      </c>
      <c r="M5" s="20">
        <v>0</v>
      </c>
      <c r="N5" s="20">
        <v>239842</v>
      </c>
      <c r="O5" s="20">
        <v>93700</v>
      </c>
      <c r="P5" s="20">
        <v>196830</v>
      </c>
      <c r="Q5" s="20">
        <v>4719706</v>
      </c>
      <c r="R5" s="20">
        <v>0</v>
      </c>
      <c r="S5" s="20">
        <v>0</v>
      </c>
      <c r="T5" s="20">
        <v>0</v>
      </c>
      <c r="U5" s="16"/>
      <c r="V5">
        <v>69385</v>
      </c>
      <c r="W5" s="28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30"/>
    </row>
    <row r="6" spans="1:40" x14ac:dyDescent="0.25">
      <c r="A6">
        <v>3</v>
      </c>
      <c r="B6" t="s">
        <v>126</v>
      </c>
      <c r="C6" s="16">
        <v>8510</v>
      </c>
      <c r="D6" s="16">
        <v>2012</v>
      </c>
      <c r="E6" s="22">
        <v>26</v>
      </c>
      <c r="F6" s="20">
        <v>0</v>
      </c>
      <c r="G6" s="20">
        <v>1378611</v>
      </c>
      <c r="H6" s="20">
        <v>513013</v>
      </c>
      <c r="I6" s="20">
        <v>21625</v>
      </c>
      <c r="J6" s="20">
        <v>39913</v>
      </c>
      <c r="K6" s="20">
        <v>3063</v>
      </c>
      <c r="L6" s="20">
        <v>102</v>
      </c>
      <c r="M6" s="20">
        <v>0</v>
      </c>
      <c r="N6" s="20">
        <v>152284</v>
      </c>
      <c r="O6" s="20">
        <v>7713</v>
      </c>
      <c r="P6" s="20">
        <v>0</v>
      </c>
      <c r="Q6" s="20">
        <v>2116324</v>
      </c>
      <c r="R6" s="20">
        <v>0</v>
      </c>
      <c r="S6" s="20">
        <v>0</v>
      </c>
      <c r="T6" s="20">
        <v>0</v>
      </c>
      <c r="U6" s="16"/>
      <c r="V6">
        <v>24129</v>
      </c>
      <c r="W6" s="28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30"/>
    </row>
    <row r="7" spans="1:40" x14ac:dyDescent="0.25">
      <c r="A7">
        <v>8</v>
      </c>
      <c r="B7" t="s">
        <v>127</v>
      </c>
      <c r="C7" s="16">
        <v>8510</v>
      </c>
      <c r="D7" s="16">
        <v>2012</v>
      </c>
      <c r="E7" s="22">
        <v>16.61</v>
      </c>
      <c r="F7" s="20">
        <v>0</v>
      </c>
      <c r="G7" s="20">
        <v>526528</v>
      </c>
      <c r="H7" s="20">
        <v>175641</v>
      </c>
      <c r="I7" s="20">
        <v>0</v>
      </c>
      <c r="J7" s="20">
        <v>19622</v>
      </c>
      <c r="K7" s="20">
        <v>0</v>
      </c>
      <c r="L7" s="20">
        <v>255751</v>
      </c>
      <c r="M7" s="20">
        <v>7451</v>
      </c>
      <c r="N7" s="20">
        <v>0</v>
      </c>
      <c r="O7" s="20">
        <v>19957</v>
      </c>
      <c r="P7" s="20">
        <v>0</v>
      </c>
      <c r="Q7" s="20">
        <v>1004950</v>
      </c>
      <c r="R7" s="20">
        <v>0</v>
      </c>
      <c r="S7" s="20">
        <v>0</v>
      </c>
      <c r="T7" s="20">
        <v>0</v>
      </c>
      <c r="U7" s="16"/>
      <c r="V7">
        <v>1777</v>
      </c>
      <c r="W7" s="28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30"/>
    </row>
    <row r="8" spans="1:40" x14ac:dyDescent="0.25">
      <c r="A8">
        <v>10</v>
      </c>
      <c r="B8" t="s">
        <v>97</v>
      </c>
      <c r="C8" s="16">
        <v>8510</v>
      </c>
      <c r="D8" s="16">
        <v>2012</v>
      </c>
      <c r="E8" s="22">
        <v>363.71</v>
      </c>
      <c r="F8" s="20">
        <v>0</v>
      </c>
      <c r="G8" s="20">
        <v>22353910</v>
      </c>
      <c r="H8" s="20">
        <v>4458152</v>
      </c>
      <c r="I8" s="20">
        <v>615598</v>
      </c>
      <c r="J8" s="20">
        <v>470051</v>
      </c>
      <c r="K8" s="20">
        <v>195652</v>
      </c>
      <c r="L8" s="20">
        <v>1225676</v>
      </c>
      <c r="M8" s="20">
        <v>827417</v>
      </c>
      <c r="N8" s="20">
        <v>323105</v>
      </c>
      <c r="O8" s="20">
        <v>1920254</v>
      </c>
      <c r="P8" s="20">
        <v>13273</v>
      </c>
      <c r="Q8" s="20">
        <v>32376542</v>
      </c>
      <c r="R8" s="20">
        <v>0</v>
      </c>
      <c r="S8" s="20">
        <v>0</v>
      </c>
      <c r="T8" s="20">
        <v>0</v>
      </c>
      <c r="U8" s="16"/>
      <c r="V8">
        <v>72231</v>
      </c>
      <c r="W8" s="28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30"/>
    </row>
    <row r="9" spans="1:40" x14ac:dyDescent="0.25">
      <c r="A9">
        <v>14</v>
      </c>
      <c r="B9" t="s">
        <v>121</v>
      </c>
      <c r="C9" s="16">
        <v>8510</v>
      </c>
      <c r="D9" s="16">
        <v>2012</v>
      </c>
      <c r="E9" s="22">
        <v>214.86</v>
      </c>
      <c r="F9" s="20">
        <v>0</v>
      </c>
      <c r="G9" s="20">
        <v>11784845</v>
      </c>
      <c r="H9" s="20">
        <v>3188120</v>
      </c>
      <c r="I9" s="20">
        <v>49045</v>
      </c>
      <c r="J9" s="20">
        <v>386594</v>
      </c>
      <c r="K9" s="20">
        <v>1825</v>
      </c>
      <c r="L9" s="20">
        <v>1767380</v>
      </c>
      <c r="M9" s="20">
        <v>0</v>
      </c>
      <c r="N9" s="20">
        <v>892705</v>
      </c>
      <c r="O9" s="20">
        <v>122109</v>
      </c>
      <c r="P9" s="20">
        <v>0</v>
      </c>
      <c r="Q9" s="20">
        <v>18192623</v>
      </c>
      <c r="R9" s="20">
        <v>0</v>
      </c>
      <c r="S9" s="20">
        <v>0</v>
      </c>
      <c r="T9" s="20">
        <v>0</v>
      </c>
      <c r="U9" s="16"/>
      <c r="V9">
        <v>30610</v>
      </c>
      <c r="W9" s="28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30"/>
    </row>
    <row r="10" spans="1:40" x14ac:dyDescent="0.25">
      <c r="A10">
        <v>20</v>
      </c>
      <c r="B10" t="s">
        <v>128</v>
      </c>
      <c r="C10" s="16">
        <v>8510</v>
      </c>
      <c r="D10" s="16">
        <v>2012</v>
      </c>
      <c r="E10" s="22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20">
        <v>0</v>
      </c>
      <c r="U10" s="16"/>
      <c r="V10">
        <v>1260</v>
      </c>
      <c r="W10" s="28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30"/>
    </row>
    <row r="11" spans="1:40" x14ac:dyDescent="0.25">
      <c r="A11">
        <v>21</v>
      </c>
      <c r="B11" t="s">
        <v>129</v>
      </c>
      <c r="C11" s="16">
        <v>8510</v>
      </c>
      <c r="D11" s="16">
        <v>2012</v>
      </c>
      <c r="E11" s="22">
        <v>21.48</v>
      </c>
      <c r="F11" s="20">
        <v>0</v>
      </c>
      <c r="G11" s="20">
        <v>924243</v>
      </c>
      <c r="H11" s="20">
        <v>298852</v>
      </c>
      <c r="I11" s="20">
        <v>108016</v>
      </c>
      <c r="J11" s="20">
        <v>19284</v>
      </c>
      <c r="K11" s="20">
        <v>0</v>
      </c>
      <c r="L11" s="20">
        <v>123061</v>
      </c>
      <c r="M11" s="20">
        <v>2405</v>
      </c>
      <c r="N11" s="20">
        <v>37902</v>
      </c>
      <c r="O11" s="20">
        <v>49272</v>
      </c>
      <c r="P11" s="20">
        <v>0</v>
      </c>
      <c r="Q11" s="20">
        <v>1563035</v>
      </c>
      <c r="R11" s="20">
        <v>0</v>
      </c>
      <c r="S11" s="20">
        <v>0</v>
      </c>
      <c r="T11" s="20">
        <v>0</v>
      </c>
      <c r="U11" s="16"/>
      <c r="V11">
        <v>1991</v>
      </c>
      <c r="W11" s="28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30"/>
    </row>
    <row r="12" spans="1:40" x14ac:dyDescent="0.25">
      <c r="A12">
        <v>22</v>
      </c>
      <c r="B12" t="s">
        <v>85</v>
      </c>
      <c r="C12" s="16">
        <v>8510</v>
      </c>
      <c r="D12" s="16">
        <v>2012</v>
      </c>
      <c r="E12" s="22">
        <v>23.3</v>
      </c>
      <c r="F12" s="20">
        <v>0</v>
      </c>
      <c r="G12" s="20">
        <v>855910</v>
      </c>
      <c r="H12" s="20">
        <v>238796</v>
      </c>
      <c r="I12" s="20">
        <v>0</v>
      </c>
      <c r="J12" s="20">
        <v>27853</v>
      </c>
      <c r="K12" s="20">
        <v>0</v>
      </c>
      <c r="L12" s="20">
        <v>2746</v>
      </c>
      <c r="M12" s="20">
        <v>1290</v>
      </c>
      <c r="N12" s="20">
        <v>19863</v>
      </c>
      <c r="O12" s="20">
        <v>1855568</v>
      </c>
      <c r="P12" s="20">
        <v>0</v>
      </c>
      <c r="Q12" s="20">
        <v>3002026</v>
      </c>
      <c r="R12" s="20">
        <v>0</v>
      </c>
      <c r="S12" s="20">
        <v>0</v>
      </c>
      <c r="T12" s="20">
        <v>0</v>
      </c>
      <c r="U12" s="16"/>
      <c r="V12">
        <v>5695</v>
      </c>
      <c r="W12" s="28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30"/>
    </row>
    <row r="13" spans="1:40" x14ac:dyDescent="0.25">
      <c r="A13">
        <v>23</v>
      </c>
      <c r="B13" t="s">
        <v>130</v>
      </c>
      <c r="C13" s="16">
        <v>8510</v>
      </c>
      <c r="D13" s="16">
        <v>2012</v>
      </c>
      <c r="E13" s="22">
        <v>11.69</v>
      </c>
      <c r="F13" s="20">
        <v>0</v>
      </c>
      <c r="G13" s="20">
        <v>388965</v>
      </c>
      <c r="H13" s="20">
        <v>93884</v>
      </c>
      <c r="I13" s="20">
        <v>0</v>
      </c>
      <c r="J13" s="20">
        <v>15562</v>
      </c>
      <c r="K13" s="20">
        <v>0</v>
      </c>
      <c r="L13" s="20">
        <v>200443</v>
      </c>
      <c r="M13" s="20">
        <v>7982</v>
      </c>
      <c r="N13" s="20">
        <v>30273</v>
      </c>
      <c r="O13" s="20">
        <v>6173</v>
      </c>
      <c r="P13" s="20">
        <v>0</v>
      </c>
      <c r="Q13" s="20">
        <v>743282</v>
      </c>
      <c r="R13" s="20">
        <v>0</v>
      </c>
      <c r="S13" s="20">
        <v>0</v>
      </c>
      <c r="T13" s="20">
        <v>0</v>
      </c>
      <c r="U13" s="16"/>
      <c r="V13">
        <v>875</v>
      </c>
      <c r="W13" s="28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30"/>
    </row>
    <row r="14" spans="1:40" x14ac:dyDescent="0.25">
      <c r="A14">
        <v>26</v>
      </c>
      <c r="B14" t="s">
        <v>131</v>
      </c>
      <c r="C14" s="16">
        <v>8510</v>
      </c>
      <c r="D14" s="16">
        <v>2012</v>
      </c>
      <c r="E14" s="22">
        <v>26.66</v>
      </c>
      <c r="F14" s="20">
        <v>0</v>
      </c>
      <c r="G14" s="20">
        <v>1417944</v>
      </c>
      <c r="H14" s="20">
        <v>522055</v>
      </c>
      <c r="I14" s="20">
        <v>0</v>
      </c>
      <c r="J14" s="20">
        <v>16636</v>
      </c>
      <c r="K14" s="20">
        <v>0</v>
      </c>
      <c r="L14" s="20">
        <v>6390185</v>
      </c>
      <c r="M14" s="20">
        <v>0</v>
      </c>
      <c r="N14" s="20">
        <v>126382</v>
      </c>
      <c r="O14" s="20">
        <v>1465812</v>
      </c>
      <c r="P14" s="20">
        <v>12040</v>
      </c>
      <c r="Q14" s="20">
        <v>9926974</v>
      </c>
      <c r="R14" s="20">
        <v>0</v>
      </c>
      <c r="S14" s="20">
        <v>0</v>
      </c>
      <c r="T14" s="20">
        <v>0</v>
      </c>
      <c r="U14" s="16"/>
      <c r="V14">
        <v>22828</v>
      </c>
      <c r="W14" s="28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30"/>
    </row>
    <row r="15" spans="1:40" x14ac:dyDescent="0.25">
      <c r="A15">
        <v>29</v>
      </c>
      <c r="B15" t="s">
        <v>81</v>
      </c>
      <c r="C15" s="16">
        <v>8510</v>
      </c>
      <c r="D15" s="16">
        <v>2012</v>
      </c>
      <c r="E15" s="22">
        <v>356.29999999999995</v>
      </c>
      <c r="F15" s="20">
        <v>0</v>
      </c>
      <c r="G15" s="20">
        <v>19705510</v>
      </c>
      <c r="H15" s="20">
        <v>6357876</v>
      </c>
      <c r="I15" s="20">
        <v>3311450</v>
      </c>
      <c r="J15" s="20">
        <v>408471</v>
      </c>
      <c r="K15" s="20">
        <v>483845</v>
      </c>
      <c r="L15" s="20">
        <v>5707578</v>
      </c>
      <c r="M15" s="20">
        <v>4258707</v>
      </c>
      <c r="N15" s="20">
        <v>421907</v>
      </c>
      <c r="O15" s="20">
        <v>-1042757</v>
      </c>
      <c r="P15" s="20">
        <v>3065317</v>
      </c>
      <c r="Q15" s="20">
        <v>36547270</v>
      </c>
      <c r="R15" s="20">
        <v>0</v>
      </c>
      <c r="S15" s="20">
        <v>0</v>
      </c>
      <c r="T15" s="20">
        <v>0</v>
      </c>
      <c r="U15" s="16"/>
      <c r="V15">
        <v>43704</v>
      </c>
      <c r="W15" s="28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30"/>
    </row>
    <row r="16" spans="1:40" x14ac:dyDescent="0.25">
      <c r="A16">
        <v>32</v>
      </c>
      <c r="B16" t="s">
        <v>132</v>
      </c>
      <c r="C16" s="16">
        <v>8510</v>
      </c>
      <c r="D16" s="16">
        <v>2012</v>
      </c>
      <c r="E16" s="22">
        <v>141.18</v>
      </c>
      <c r="F16" s="20">
        <v>0</v>
      </c>
      <c r="G16" s="20">
        <v>7346319</v>
      </c>
      <c r="H16" s="20">
        <v>2123759</v>
      </c>
      <c r="I16" s="20">
        <v>0</v>
      </c>
      <c r="J16" s="20">
        <v>102853</v>
      </c>
      <c r="K16" s="20">
        <v>3120</v>
      </c>
      <c r="L16" s="20">
        <v>2298393</v>
      </c>
      <c r="M16" s="20">
        <v>202456</v>
      </c>
      <c r="N16" s="20">
        <v>190597</v>
      </c>
      <c r="O16" s="20">
        <v>127567</v>
      </c>
      <c r="P16" s="20">
        <v>48048</v>
      </c>
      <c r="Q16" s="20">
        <v>12347016</v>
      </c>
      <c r="R16" s="20">
        <v>0</v>
      </c>
      <c r="S16" s="20">
        <v>0</v>
      </c>
      <c r="T16" s="20">
        <v>0</v>
      </c>
      <c r="U16" s="16"/>
      <c r="V16">
        <v>45992</v>
      </c>
      <c r="W16" s="28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30"/>
    </row>
    <row r="17" spans="1:40" x14ac:dyDescent="0.25">
      <c r="A17">
        <v>35</v>
      </c>
      <c r="B17" t="s">
        <v>133</v>
      </c>
      <c r="C17" s="16">
        <v>8510</v>
      </c>
      <c r="D17" s="16">
        <v>2012</v>
      </c>
      <c r="E17" s="22">
        <v>23.18</v>
      </c>
      <c r="F17" s="20">
        <v>0</v>
      </c>
      <c r="G17" s="20">
        <v>1164205</v>
      </c>
      <c r="H17" s="20">
        <v>342250</v>
      </c>
      <c r="I17" s="20">
        <v>0</v>
      </c>
      <c r="J17" s="20">
        <v>16860</v>
      </c>
      <c r="K17" s="20">
        <v>326</v>
      </c>
      <c r="L17" s="20">
        <v>143482</v>
      </c>
      <c r="M17" s="20">
        <v>21756</v>
      </c>
      <c r="N17" s="20">
        <v>99601</v>
      </c>
      <c r="O17" s="20">
        <v>16129</v>
      </c>
      <c r="P17" s="20">
        <v>4290</v>
      </c>
      <c r="Q17" s="20">
        <v>1800319</v>
      </c>
      <c r="R17" s="20">
        <v>0</v>
      </c>
      <c r="S17" s="20">
        <v>0</v>
      </c>
      <c r="T17" s="20">
        <v>0</v>
      </c>
      <c r="U17" s="16"/>
      <c r="V17">
        <v>3807</v>
      </c>
      <c r="W17" s="28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30"/>
    </row>
    <row r="18" spans="1:40" x14ac:dyDescent="0.25">
      <c r="A18">
        <v>37</v>
      </c>
      <c r="B18" t="s">
        <v>134</v>
      </c>
      <c r="C18" s="16">
        <v>8510</v>
      </c>
      <c r="D18" s="16">
        <v>2012</v>
      </c>
      <c r="E18" s="22">
        <v>62.769999999999996</v>
      </c>
      <c r="F18" s="20">
        <v>0</v>
      </c>
      <c r="G18" s="20">
        <v>3666157</v>
      </c>
      <c r="H18" s="20">
        <v>999002</v>
      </c>
      <c r="I18" s="20">
        <v>0</v>
      </c>
      <c r="J18" s="20">
        <v>69134</v>
      </c>
      <c r="K18" s="20">
        <v>0</v>
      </c>
      <c r="L18" s="20">
        <v>2117938</v>
      </c>
      <c r="M18" s="20">
        <v>1420</v>
      </c>
      <c r="N18" s="20">
        <v>0</v>
      </c>
      <c r="O18" s="20">
        <v>238662</v>
      </c>
      <c r="P18" s="20">
        <v>0</v>
      </c>
      <c r="Q18" s="20">
        <v>7092313</v>
      </c>
      <c r="R18" s="20">
        <v>0</v>
      </c>
      <c r="S18" s="20">
        <v>0</v>
      </c>
      <c r="T18" s="20">
        <v>0</v>
      </c>
      <c r="U18" s="16"/>
      <c r="V18">
        <v>24589</v>
      </c>
      <c r="W18" s="28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30"/>
    </row>
    <row r="19" spans="1:40" x14ac:dyDescent="0.25">
      <c r="A19">
        <v>38</v>
      </c>
      <c r="B19" t="s">
        <v>109</v>
      </c>
      <c r="C19" s="16">
        <v>8510</v>
      </c>
      <c r="D19" s="16">
        <v>2012</v>
      </c>
      <c r="E19" s="22">
        <v>72.52000000000001</v>
      </c>
      <c r="F19" s="20">
        <v>0</v>
      </c>
      <c r="G19" s="20">
        <v>3104892</v>
      </c>
      <c r="H19" s="20">
        <v>892518</v>
      </c>
      <c r="I19" s="20">
        <v>391185</v>
      </c>
      <c r="J19" s="20">
        <v>90949</v>
      </c>
      <c r="K19" s="20">
        <v>0</v>
      </c>
      <c r="L19" s="20">
        <v>309867</v>
      </c>
      <c r="M19" s="20">
        <v>60945</v>
      </c>
      <c r="N19" s="20">
        <v>155397</v>
      </c>
      <c r="O19" s="20">
        <v>185003</v>
      </c>
      <c r="P19" s="20">
        <v>39536</v>
      </c>
      <c r="Q19" s="20">
        <v>5151220</v>
      </c>
      <c r="R19" s="20">
        <v>0</v>
      </c>
      <c r="S19" s="20">
        <v>0</v>
      </c>
      <c r="T19" s="20">
        <v>0</v>
      </c>
      <c r="U19" s="16"/>
      <c r="V19">
        <v>12477</v>
      </c>
      <c r="W19" s="28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30"/>
    </row>
    <row r="20" spans="1:40" x14ac:dyDescent="0.25">
      <c r="A20">
        <v>39</v>
      </c>
      <c r="B20" t="s">
        <v>135</v>
      </c>
      <c r="C20" s="16">
        <v>8510</v>
      </c>
      <c r="D20" s="16">
        <v>2012</v>
      </c>
      <c r="E20" s="22">
        <v>60.33</v>
      </c>
      <c r="F20" s="20">
        <v>0</v>
      </c>
      <c r="G20" s="20">
        <v>2704399</v>
      </c>
      <c r="H20" s="20">
        <v>616306</v>
      </c>
      <c r="I20" s="20">
        <v>479908</v>
      </c>
      <c r="J20" s="20">
        <v>-210365</v>
      </c>
      <c r="K20" s="20">
        <v>14418</v>
      </c>
      <c r="L20" s="20">
        <v>693286</v>
      </c>
      <c r="M20" s="20">
        <v>95277</v>
      </c>
      <c r="N20" s="20">
        <v>129350</v>
      </c>
      <c r="O20" s="20">
        <v>30094</v>
      </c>
      <c r="P20" s="20">
        <v>5412</v>
      </c>
      <c r="Q20" s="20">
        <v>4547261</v>
      </c>
      <c r="R20" s="20">
        <v>0</v>
      </c>
      <c r="S20" s="20">
        <v>0</v>
      </c>
      <c r="T20" s="20">
        <v>0</v>
      </c>
      <c r="U20" s="16"/>
      <c r="V20">
        <v>13397</v>
      </c>
      <c r="W20" s="28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30"/>
    </row>
    <row r="21" spans="1:40" x14ac:dyDescent="0.25">
      <c r="A21">
        <v>43</v>
      </c>
      <c r="B21" t="s">
        <v>98</v>
      </c>
      <c r="C21" s="16">
        <v>8510</v>
      </c>
      <c r="D21" s="16">
        <v>2012</v>
      </c>
      <c r="E21" s="22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16"/>
      <c r="V21"/>
      <c r="W21" s="28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30"/>
    </row>
    <row r="22" spans="1:40" x14ac:dyDescent="0.25">
      <c r="A22">
        <v>45</v>
      </c>
      <c r="B22" t="s">
        <v>75</v>
      </c>
      <c r="C22" s="16">
        <v>8510</v>
      </c>
      <c r="D22" s="16">
        <v>2012</v>
      </c>
      <c r="E22" s="22">
        <v>10.07</v>
      </c>
      <c r="F22" s="20">
        <v>0</v>
      </c>
      <c r="G22" s="20">
        <v>409143</v>
      </c>
      <c r="H22" s="20">
        <v>108129</v>
      </c>
      <c r="I22" s="20">
        <v>138970</v>
      </c>
      <c r="J22" s="20">
        <v>6890</v>
      </c>
      <c r="K22" s="20">
        <v>0</v>
      </c>
      <c r="L22" s="20">
        <v>36509</v>
      </c>
      <c r="M22" s="20">
        <v>3662</v>
      </c>
      <c r="N22" s="20">
        <v>34734</v>
      </c>
      <c r="O22" s="20">
        <v>28481</v>
      </c>
      <c r="P22" s="20">
        <v>0</v>
      </c>
      <c r="Q22" s="20">
        <v>766518</v>
      </c>
      <c r="R22" s="20">
        <v>0</v>
      </c>
      <c r="S22" s="20">
        <v>0</v>
      </c>
      <c r="T22" s="20">
        <v>0</v>
      </c>
      <c r="U22" s="16"/>
      <c r="V22">
        <v>1016</v>
      </c>
      <c r="W22" s="28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30"/>
    </row>
    <row r="23" spans="1:40" x14ac:dyDescent="0.25">
      <c r="A23">
        <v>46</v>
      </c>
      <c r="B23" s="42" t="s">
        <v>136</v>
      </c>
      <c r="C23" s="16">
        <v>8510</v>
      </c>
      <c r="D23" s="16">
        <v>2012</v>
      </c>
      <c r="E23">
        <v>23.98</v>
      </c>
      <c r="F23">
        <v>0</v>
      </c>
      <c r="G23">
        <v>1292869</v>
      </c>
      <c r="H23">
        <v>297635</v>
      </c>
      <c r="I23">
        <v>30713</v>
      </c>
      <c r="J23">
        <v>19219</v>
      </c>
      <c r="K23">
        <v>0</v>
      </c>
      <c r="L23">
        <v>315930</v>
      </c>
      <c r="M23">
        <v>13676</v>
      </c>
      <c r="N23">
        <v>22954</v>
      </c>
      <c r="O23">
        <v>59276</v>
      </c>
      <c r="P23">
        <v>0</v>
      </c>
      <c r="Q23">
        <v>2052272</v>
      </c>
      <c r="R23">
        <v>0</v>
      </c>
      <c r="S23">
        <v>0</v>
      </c>
      <c r="T23">
        <v>0</v>
      </c>
      <c r="U23" s="16"/>
      <c r="V23">
        <v>2055</v>
      </c>
      <c r="W23" s="28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30"/>
    </row>
    <row r="24" spans="1:40" x14ac:dyDescent="0.25">
      <c r="A24">
        <v>50</v>
      </c>
      <c r="B24" t="s">
        <v>137</v>
      </c>
      <c r="C24" s="16">
        <v>8510</v>
      </c>
      <c r="D24" s="16">
        <v>2012</v>
      </c>
      <c r="E24" s="22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197327</v>
      </c>
      <c r="O24" s="20">
        <v>0</v>
      </c>
      <c r="P24" s="20">
        <v>0</v>
      </c>
      <c r="Q24" s="20">
        <v>197327</v>
      </c>
      <c r="R24" s="20">
        <v>0</v>
      </c>
      <c r="S24" s="20">
        <v>0</v>
      </c>
      <c r="T24" s="20">
        <v>0</v>
      </c>
      <c r="U24" s="16"/>
      <c r="V24">
        <v>23451</v>
      </c>
      <c r="W24" s="28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30"/>
    </row>
    <row r="25" spans="1:40" x14ac:dyDescent="0.25">
      <c r="A25">
        <v>54</v>
      </c>
      <c r="B25" t="s">
        <v>78</v>
      </c>
      <c r="C25" s="16">
        <v>8510</v>
      </c>
      <c r="D25" s="16">
        <v>2012</v>
      </c>
      <c r="E25" s="22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16"/>
      <c r="V25"/>
      <c r="W25" s="28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30"/>
    </row>
    <row r="26" spans="1:40" x14ac:dyDescent="0.25">
      <c r="A26">
        <v>56</v>
      </c>
      <c r="B26" t="s">
        <v>100</v>
      </c>
      <c r="C26" s="16">
        <v>8510</v>
      </c>
      <c r="D26" s="16">
        <v>2012</v>
      </c>
      <c r="E26" s="22">
        <v>16.740000000000002</v>
      </c>
      <c r="F26" s="20">
        <v>0</v>
      </c>
      <c r="G26" s="20">
        <v>901849</v>
      </c>
      <c r="H26" s="20">
        <v>330692</v>
      </c>
      <c r="I26" s="20">
        <v>71645</v>
      </c>
      <c r="J26" s="20">
        <v>27569</v>
      </c>
      <c r="K26" s="20">
        <v>50885</v>
      </c>
      <c r="L26" s="20">
        <v>103778</v>
      </c>
      <c r="M26" s="20">
        <v>4488</v>
      </c>
      <c r="N26" s="20">
        <v>18164</v>
      </c>
      <c r="O26" s="20">
        <v>22179</v>
      </c>
      <c r="P26" s="20">
        <v>0</v>
      </c>
      <c r="Q26" s="20">
        <v>1531249</v>
      </c>
      <c r="R26" s="20">
        <v>0</v>
      </c>
      <c r="S26" s="20">
        <v>0</v>
      </c>
      <c r="T26" s="20">
        <v>0</v>
      </c>
      <c r="U26" s="16"/>
      <c r="V26">
        <v>1945</v>
      </c>
      <c r="W26" s="28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30"/>
    </row>
    <row r="27" spans="1:40" x14ac:dyDescent="0.25">
      <c r="A27">
        <v>58</v>
      </c>
      <c r="B27" t="s">
        <v>101</v>
      </c>
      <c r="C27" s="16">
        <v>8510</v>
      </c>
      <c r="D27" s="16">
        <v>2012</v>
      </c>
      <c r="E27" s="22">
        <v>105.25999999999999</v>
      </c>
      <c r="F27" s="20">
        <v>0</v>
      </c>
      <c r="G27" s="20">
        <v>4216136</v>
      </c>
      <c r="H27" s="20">
        <v>1110945</v>
      </c>
      <c r="I27" s="20">
        <v>926126</v>
      </c>
      <c r="J27" s="20">
        <v>120821</v>
      </c>
      <c r="K27" s="20">
        <v>15739</v>
      </c>
      <c r="L27" s="20">
        <v>1781666</v>
      </c>
      <c r="M27" s="20">
        <v>18843</v>
      </c>
      <c r="N27" s="20">
        <v>117869</v>
      </c>
      <c r="O27" s="20">
        <v>6660</v>
      </c>
      <c r="P27" s="20">
        <v>61020</v>
      </c>
      <c r="Q27" s="20">
        <v>8253785</v>
      </c>
      <c r="R27" s="20">
        <v>0</v>
      </c>
      <c r="S27" s="20">
        <v>0</v>
      </c>
      <c r="T27" s="20">
        <v>0</v>
      </c>
      <c r="U27" s="16"/>
      <c r="V27">
        <v>34726</v>
      </c>
      <c r="W27" s="28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30"/>
    </row>
    <row r="28" spans="1:40" x14ac:dyDescent="0.25">
      <c r="A28">
        <v>63</v>
      </c>
      <c r="B28" t="s">
        <v>80</v>
      </c>
      <c r="C28" s="16">
        <v>8510</v>
      </c>
      <c r="D28" s="16">
        <v>2012</v>
      </c>
      <c r="E28" s="22">
        <v>48.03</v>
      </c>
      <c r="F28" s="20">
        <v>0</v>
      </c>
      <c r="G28" s="20">
        <v>2161292</v>
      </c>
      <c r="H28" s="20">
        <v>929045</v>
      </c>
      <c r="I28" s="20">
        <v>469551</v>
      </c>
      <c r="J28" s="20">
        <v>78809</v>
      </c>
      <c r="K28" s="20">
        <v>0</v>
      </c>
      <c r="L28" s="20">
        <v>813277</v>
      </c>
      <c r="M28" s="20">
        <v>0</v>
      </c>
      <c r="N28" s="20">
        <v>73612</v>
      </c>
      <c r="O28" s="20">
        <v>15493</v>
      </c>
      <c r="P28" s="20">
        <v>0</v>
      </c>
      <c r="Q28" s="20">
        <v>4541079</v>
      </c>
      <c r="R28" s="20">
        <v>0</v>
      </c>
      <c r="S28" s="20">
        <v>0</v>
      </c>
      <c r="T28" s="20">
        <v>0</v>
      </c>
      <c r="U28" s="16"/>
      <c r="V28">
        <v>11451</v>
      </c>
      <c r="W28" s="28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30"/>
    </row>
    <row r="29" spans="1:40" x14ac:dyDescent="0.25">
      <c r="A29">
        <v>78</v>
      </c>
      <c r="B29" t="s">
        <v>138</v>
      </c>
      <c r="C29" s="16">
        <v>8510</v>
      </c>
      <c r="D29" s="16">
        <v>2012</v>
      </c>
      <c r="E29" s="22">
        <v>29.9</v>
      </c>
      <c r="F29" s="20">
        <v>0</v>
      </c>
      <c r="G29" s="20">
        <v>1155572</v>
      </c>
      <c r="H29" s="20">
        <v>307751</v>
      </c>
      <c r="I29" s="20">
        <v>353418</v>
      </c>
      <c r="J29" s="20">
        <v>28767</v>
      </c>
      <c r="K29" s="20">
        <v>0</v>
      </c>
      <c r="L29" s="20">
        <v>289421</v>
      </c>
      <c r="M29" s="20">
        <v>0</v>
      </c>
      <c r="N29" s="20">
        <v>93000</v>
      </c>
      <c r="O29" s="20">
        <v>57599</v>
      </c>
      <c r="P29" s="20">
        <v>112021</v>
      </c>
      <c r="Q29" s="20">
        <v>2173507</v>
      </c>
      <c r="R29" s="20">
        <v>0</v>
      </c>
      <c r="S29" s="20">
        <v>0</v>
      </c>
      <c r="T29" s="20">
        <v>0</v>
      </c>
      <c r="U29" s="16"/>
      <c r="V29">
        <v>5725</v>
      </c>
      <c r="W29" s="28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30"/>
    </row>
    <row r="30" spans="1:40" x14ac:dyDescent="0.25">
      <c r="A30">
        <v>79</v>
      </c>
      <c r="B30" t="s">
        <v>89</v>
      </c>
      <c r="C30" s="16">
        <v>8510</v>
      </c>
      <c r="D30" s="16">
        <v>2012</v>
      </c>
      <c r="E30" s="22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16"/>
      <c r="V30"/>
      <c r="W30" s="28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30"/>
    </row>
    <row r="31" spans="1:40" x14ac:dyDescent="0.25">
      <c r="A31">
        <v>80</v>
      </c>
      <c r="B31" t="s">
        <v>139</v>
      </c>
      <c r="C31" s="16">
        <v>8510</v>
      </c>
      <c r="D31" s="16">
        <v>2012</v>
      </c>
      <c r="E31" s="22">
        <v>3.29</v>
      </c>
      <c r="F31" s="20">
        <v>0</v>
      </c>
      <c r="G31" s="20">
        <v>163294</v>
      </c>
      <c r="H31" s="20">
        <v>40783</v>
      </c>
      <c r="I31" s="20">
        <v>35199</v>
      </c>
      <c r="J31" s="20">
        <v>3393</v>
      </c>
      <c r="K31" s="20">
        <v>0</v>
      </c>
      <c r="L31" s="20">
        <v>321840</v>
      </c>
      <c r="M31" s="20">
        <v>0</v>
      </c>
      <c r="N31" s="20">
        <v>221586</v>
      </c>
      <c r="O31" s="20">
        <v>5909</v>
      </c>
      <c r="P31" s="20">
        <v>401</v>
      </c>
      <c r="Q31" s="20">
        <v>791603</v>
      </c>
      <c r="R31" s="20">
        <v>0</v>
      </c>
      <c r="S31" s="20">
        <v>0</v>
      </c>
      <c r="T31" s="20">
        <v>0</v>
      </c>
      <c r="U31" s="16"/>
      <c r="V31">
        <v>103</v>
      </c>
      <c r="W31" s="28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30"/>
    </row>
    <row r="32" spans="1:40" x14ac:dyDescent="0.25">
      <c r="A32">
        <v>81</v>
      </c>
      <c r="B32" t="s">
        <v>140</v>
      </c>
      <c r="C32" s="16">
        <v>8510</v>
      </c>
      <c r="D32" s="16">
        <v>2012</v>
      </c>
      <c r="E32" s="22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20">
        <v>0</v>
      </c>
      <c r="R32" s="20">
        <v>0</v>
      </c>
      <c r="S32" s="20">
        <v>0</v>
      </c>
      <c r="T32" s="20">
        <v>0</v>
      </c>
      <c r="U32" s="16"/>
      <c r="V32">
        <v>28945</v>
      </c>
      <c r="W32" s="28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30"/>
    </row>
    <row r="33" spans="1:40" x14ac:dyDescent="0.25">
      <c r="A33">
        <v>82</v>
      </c>
      <c r="B33" t="s">
        <v>79</v>
      </c>
      <c r="C33" s="16">
        <v>8510</v>
      </c>
      <c r="D33" s="16">
        <v>2012</v>
      </c>
      <c r="E33" s="22">
        <v>2.95</v>
      </c>
      <c r="F33" s="20">
        <v>0</v>
      </c>
      <c r="G33" s="20">
        <v>122872</v>
      </c>
      <c r="H33" s="20">
        <v>27514</v>
      </c>
      <c r="I33" s="20">
        <v>280030</v>
      </c>
      <c r="J33" s="20">
        <v>3304</v>
      </c>
      <c r="K33" s="20">
        <v>80</v>
      </c>
      <c r="L33" s="20">
        <v>0</v>
      </c>
      <c r="M33" s="20">
        <v>1339</v>
      </c>
      <c r="N33" s="20">
        <v>0</v>
      </c>
      <c r="O33" s="20">
        <v>11931</v>
      </c>
      <c r="P33" s="20">
        <v>0</v>
      </c>
      <c r="Q33" s="20">
        <v>447070</v>
      </c>
      <c r="R33" s="20">
        <v>0</v>
      </c>
      <c r="S33" s="20">
        <v>0</v>
      </c>
      <c r="T33" s="20">
        <v>0</v>
      </c>
      <c r="U33" s="16"/>
      <c r="V33">
        <v>130</v>
      </c>
      <c r="W33" s="28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30"/>
    </row>
    <row r="34" spans="1:40" x14ac:dyDescent="0.25">
      <c r="A34">
        <v>84</v>
      </c>
      <c r="B34" t="s">
        <v>118</v>
      </c>
      <c r="C34" s="16">
        <v>8510</v>
      </c>
      <c r="D34" s="16">
        <v>2012</v>
      </c>
      <c r="E34" s="22">
        <v>0</v>
      </c>
      <c r="F34" s="20">
        <v>0</v>
      </c>
      <c r="G34" s="20">
        <v>0</v>
      </c>
      <c r="H34" s="20">
        <v>160</v>
      </c>
      <c r="I34" s="20">
        <v>0</v>
      </c>
      <c r="J34" s="20">
        <v>3024</v>
      </c>
      <c r="K34" s="20">
        <v>0</v>
      </c>
      <c r="L34" s="20">
        <v>1509868</v>
      </c>
      <c r="M34" s="20">
        <v>0</v>
      </c>
      <c r="N34" s="20">
        <v>135330</v>
      </c>
      <c r="O34" s="20">
        <v>5107</v>
      </c>
      <c r="P34" s="20">
        <v>-24</v>
      </c>
      <c r="Q34" s="20">
        <v>1653513</v>
      </c>
      <c r="R34" s="20">
        <v>0</v>
      </c>
      <c r="S34" s="20">
        <v>0</v>
      </c>
      <c r="T34" s="20">
        <v>0</v>
      </c>
      <c r="U34" s="16"/>
      <c r="V34">
        <v>75807</v>
      </c>
      <c r="W34" s="28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30"/>
    </row>
    <row r="35" spans="1:40" x14ac:dyDescent="0.25">
      <c r="A35">
        <v>85</v>
      </c>
      <c r="B35" t="s">
        <v>141</v>
      </c>
      <c r="C35" s="16">
        <v>8510</v>
      </c>
      <c r="D35" s="16">
        <v>2012</v>
      </c>
      <c r="E35" s="22">
        <v>32.68</v>
      </c>
      <c r="F35" s="20">
        <v>0</v>
      </c>
      <c r="G35" s="20">
        <v>1490886</v>
      </c>
      <c r="H35" s="20">
        <v>409022</v>
      </c>
      <c r="I35" s="20">
        <v>59753</v>
      </c>
      <c r="J35" s="20">
        <v>35011</v>
      </c>
      <c r="K35" s="20">
        <v>0</v>
      </c>
      <c r="L35" s="20">
        <v>369172</v>
      </c>
      <c r="M35" s="20">
        <v>2631</v>
      </c>
      <c r="N35" s="20">
        <v>83223</v>
      </c>
      <c r="O35" s="20">
        <v>19982</v>
      </c>
      <c r="P35" s="20">
        <v>3700</v>
      </c>
      <c r="Q35" s="20">
        <v>2465980</v>
      </c>
      <c r="R35" s="20">
        <v>0</v>
      </c>
      <c r="S35" s="20">
        <v>0</v>
      </c>
      <c r="T35" s="20">
        <v>0</v>
      </c>
      <c r="U35" s="16"/>
      <c r="V35">
        <v>4691</v>
      </c>
      <c r="W35" s="28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30"/>
    </row>
    <row r="36" spans="1:40" x14ac:dyDescent="0.25">
      <c r="A36">
        <v>96</v>
      </c>
      <c r="B36" t="s">
        <v>93</v>
      </c>
      <c r="C36" s="16">
        <v>8510</v>
      </c>
      <c r="D36" s="16">
        <v>2012</v>
      </c>
      <c r="E36" s="22">
        <v>9.9600000000000009</v>
      </c>
      <c r="F36" s="20">
        <v>0</v>
      </c>
      <c r="G36" s="20">
        <v>444990</v>
      </c>
      <c r="H36" s="20">
        <v>102947</v>
      </c>
      <c r="I36" s="20">
        <v>0</v>
      </c>
      <c r="J36" s="20">
        <v>12217</v>
      </c>
      <c r="K36" s="20">
        <v>22518</v>
      </c>
      <c r="L36" s="20">
        <v>181299</v>
      </c>
      <c r="M36" s="20">
        <v>5950</v>
      </c>
      <c r="N36" s="20">
        <v>0</v>
      </c>
      <c r="O36" s="20">
        <v>1248</v>
      </c>
      <c r="P36" s="20">
        <v>0</v>
      </c>
      <c r="Q36" s="20">
        <v>771169</v>
      </c>
      <c r="R36" s="20">
        <v>0</v>
      </c>
      <c r="S36" s="20">
        <v>0</v>
      </c>
      <c r="T36" s="20">
        <v>0</v>
      </c>
      <c r="U36" s="16"/>
      <c r="V36">
        <v>1282</v>
      </c>
      <c r="W36" s="28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30"/>
    </row>
    <row r="37" spans="1:40" x14ac:dyDescent="0.25">
      <c r="A37">
        <v>102</v>
      </c>
      <c r="B37" t="s">
        <v>122</v>
      </c>
      <c r="C37" s="16">
        <v>8510</v>
      </c>
      <c r="D37" s="16">
        <v>2012</v>
      </c>
      <c r="E37" s="22">
        <v>41.400000000000006</v>
      </c>
      <c r="F37" s="20">
        <v>0</v>
      </c>
      <c r="G37" s="20">
        <v>1654851</v>
      </c>
      <c r="H37" s="20">
        <v>462291</v>
      </c>
      <c r="I37" s="20">
        <v>0</v>
      </c>
      <c r="J37" s="20">
        <v>89948</v>
      </c>
      <c r="K37" s="20">
        <v>0</v>
      </c>
      <c r="L37" s="20">
        <v>1076288</v>
      </c>
      <c r="M37" s="20">
        <v>974</v>
      </c>
      <c r="N37" s="20">
        <v>106773</v>
      </c>
      <c r="O37" s="20">
        <v>7138</v>
      </c>
      <c r="P37" s="20">
        <v>0</v>
      </c>
      <c r="Q37" s="20">
        <v>3398263</v>
      </c>
      <c r="R37" s="20">
        <v>0</v>
      </c>
      <c r="S37" s="20">
        <v>0</v>
      </c>
      <c r="T37" s="20">
        <v>0</v>
      </c>
      <c r="U37" s="16"/>
      <c r="V37">
        <v>13611</v>
      </c>
      <c r="W37" s="28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30"/>
    </row>
    <row r="38" spans="1:40" x14ac:dyDescent="0.25">
      <c r="A38">
        <v>104</v>
      </c>
      <c r="B38" t="s">
        <v>96</v>
      </c>
      <c r="C38" s="16">
        <v>8510</v>
      </c>
      <c r="D38" s="16">
        <v>2012</v>
      </c>
      <c r="E38" s="22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16"/>
      <c r="V38"/>
      <c r="W38" s="28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30"/>
    </row>
    <row r="39" spans="1:40" x14ac:dyDescent="0.25">
      <c r="A39">
        <v>106</v>
      </c>
      <c r="B39" t="s">
        <v>73</v>
      </c>
      <c r="C39" s="16">
        <v>8510</v>
      </c>
      <c r="D39" s="16">
        <v>2012</v>
      </c>
      <c r="E39" s="22">
        <v>29.4</v>
      </c>
      <c r="F39" s="20">
        <v>0</v>
      </c>
      <c r="G39" s="20">
        <v>1217837</v>
      </c>
      <c r="H39" s="20">
        <v>274359</v>
      </c>
      <c r="I39" s="20">
        <v>76109</v>
      </c>
      <c r="J39" s="20">
        <v>53594</v>
      </c>
      <c r="K39" s="20">
        <v>0</v>
      </c>
      <c r="L39" s="20">
        <v>171086</v>
      </c>
      <c r="M39" s="20">
        <v>13594</v>
      </c>
      <c r="N39" s="20">
        <v>79980</v>
      </c>
      <c r="O39" s="20">
        <v>1568</v>
      </c>
      <c r="P39" s="20">
        <v>0</v>
      </c>
      <c r="Q39" s="20">
        <v>1888127</v>
      </c>
      <c r="R39" s="20">
        <v>0</v>
      </c>
      <c r="S39" s="20">
        <v>0</v>
      </c>
      <c r="T39" s="20">
        <v>0</v>
      </c>
      <c r="U39" s="16"/>
      <c r="V39">
        <v>4364</v>
      </c>
      <c r="W39" s="28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30"/>
    </row>
    <row r="40" spans="1:40" x14ac:dyDescent="0.25">
      <c r="A40">
        <v>107</v>
      </c>
      <c r="B40" t="s">
        <v>88</v>
      </c>
      <c r="C40" s="16">
        <v>8510</v>
      </c>
      <c r="D40" s="16">
        <v>2012</v>
      </c>
      <c r="E40" s="22">
        <v>18.78</v>
      </c>
      <c r="F40" s="20">
        <v>0</v>
      </c>
      <c r="G40" s="20">
        <v>857096</v>
      </c>
      <c r="H40" s="20">
        <v>219997</v>
      </c>
      <c r="I40" s="20">
        <v>0</v>
      </c>
      <c r="J40" s="20">
        <v>12995</v>
      </c>
      <c r="K40" s="20">
        <v>0</v>
      </c>
      <c r="L40" s="20">
        <v>82645</v>
      </c>
      <c r="M40" s="20">
        <v>6695</v>
      </c>
      <c r="N40" s="20">
        <v>28992</v>
      </c>
      <c r="O40" s="20">
        <v>0</v>
      </c>
      <c r="P40" s="20">
        <v>0</v>
      </c>
      <c r="Q40" s="20">
        <v>1208420</v>
      </c>
      <c r="R40" s="20">
        <v>0</v>
      </c>
      <c r="S40" s="20">
        <v>0</v>
      </c>
      <c r="T40" s="20">
        <v>0</v>
      </c>
      <c r="U40" s="16"/>
      <c r="V40">
        <v>2329</v>
      </c>
      <c r="W40" s="28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30"/>
    </row>
    <row r="41" spans="1:40" x14ac:dyDescent="0.25">
      <c r="A41">
        <v>108</v>
      </c>
      <c r="B41" t="s">
        <v>95</v>
      </c>
      <c r="C41" s="16">
        <v>8510</v>
      </c>
      <c r="D41" s="16">
        <v>2012</v>
      </c>
      <c r="E41" s="22">
        <v>27.89</v>
      </c>
      <c r="F41" s="20">
        <v>0</v>
      </c>
      <c r="G41" s="20">
        <v>1148289</v>
      </c>
      <c r="H41" s="20">
        <v>259110</v>
      </c>
      <c r="I41" s="20">
        <v>230169</v>
      </c>
      <c r="J41" s="20">
        <v>30280</v>
      </c>
      <c r="K41" s="20">
        <v>0</v>
      </c>
      <c r="L41" s="20">
        <v>98013</v>
      </c>
      <c r="M41" s="20">
        <v>86702</v>
      </c>
      <c r="N41" s="20">
        <v>64521</v>
      </c>
      <c r="O41" s="20">
        <v>30522</v>
      </c>
      <c r="P41" s="20">
        <v>0</v>
      </c>
      <c r="Q41" s="20">
        <v>1947606</v>
      </c>
      <c r="R41" s="20">
        <v>0</v>
      </c>
      <c r="S41" s="20">
        <v>0</v>
      </c>
      <c r="T41" s="20">
        <v>0</v>
      </c>
      <c r="U41" s="16"/>
      <c r="V41">
        <v>5258</v>
      </c>
      <c r="W41" s="28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30"/>
    </row>
    <row r="42" spans="1:40" x14ac:dyDescent="0.25">
      <c r="A42">
        <v>111</v>
      </c>
      <c r="B42" t="s">
        <v>142</v>
      </c>
      <c r="C42" s="16">
        <v>8510</v>
      </c>
      <c r="D42" s="16">
        <v>2012</v>
      </c>
      <c r="E42" s="22">
        <v>1.56</v>
      </c>
      <c r="F42" s="20">
        <v>0</v>
      </c>
      <c r="G42" s="20">
        <v>101615</v>
      </c>
      <c r="H42" s="20">
        <v>22918</v>
      </c>
      <c r="I42" s="20">
        <v>0</v>
      </c>
      <c r="J42" s="20">
        <v>3557</v>
      </c>
      <c r="K42" s="20">
        <v>0</v>
      </c>
      <c r="L42" s="20">
        <v>78443</v>
      </c>
      <c r="M42" s="20">
        <v>1075</v>
      </c>
      <c r="N42" s="20">
        <v>4905</v>
      </c>
      <c r="O42" s="20">
        <v>5260</v>
      </c>
      <c r="P42" s="20">
        <v>0</v>
      </c>
      <c r="Q42" s="20">
        <v>217773</v>
      </c>
      <c r="R42" s="20">
        <v>0</v>
      </c>
      <c r="S42" s="20">
        <v>0</v>
      </c>
      <c r="T42" s="20">
        <v>0</v>
      </c>
      <c r="U42" s="16"/>
      <c r="V42">
        <v>285</v>
      </c>
      <c r="W42" s="28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30"/>
    </row>
    <row r="43" spans="1:40" x14ac:dyDescent="0.25">
      <c r="A43">
        <v>125</v>
      </c>
      <c r="B43" t="s">
        <v>90</v>
      </c>
      <c r="C43" s="16">
        <v>8510</v>
      </c>
      <c r="D43" s="16">
        <v>2012</v>
      </c>
      <c r="E43" s="22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16"/>
      <c r="V43"/>
      <c r="W43" s="28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30"/>
    </row>
    <row r="44" spans="1:40" x14ac:dyDescent="0.25">
      <c r="A44">
        <v>126</v>
      </c>
      <c r="B44" t="s">
        <v>107</v>
      </c>
      <c r="C44" s="16">
        <v>8510</v>
      </c>
      <c r="D44" s="16">
        <v>2012</v>
      </c>
      <c r="E44" s="22">
        <v>46.99</v>
      </c>
      <c r="F44" s="20">
        <v>0</v>
      </c>
      <c r="G44" s="20">
        <v>3471986</v>
      </c>
      <c r="H44" s="20">
        <v>1063189</v>
      </c>
      <c r="I44" s="20">
        <v>4152322</v>
      </c>
      <c r="J44" s="20">
        <v>56171</v>
      </c>
      <c r="K44" s="20">
        <v>30975</v>
      </c>
      <c r="L44" s="20">
        <v>393610</v>
      </c>
      <c r="M44" s="20">
        <v>142490</v>
      </c>
      <c r="N44" s="20">
        <v>424073</v>
      </c>
      <c r="O44" s="20">
        <v>73183</v>
      </c>
      <c r="P44" s="20">
        <v>695042</v>
      </c>
      <c r="Q44" s="20">
        <v>9112957</v>
      </c>
      <c r="R44" s="20">
        <v>0</v>
      </c>
      <c r="S44" s="20">
        <v>0</v>
      </c>
      <c r="T44" s="20">
        <v>0</v>
      </c>
      <c r="U44" s="16"/>
      <c r="V44">
        <v>17455</v>
      </c>
      <c r="W44" s="28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30"/>
    </row>
    <row r="45" spans="1:40" x14ac:dyDescent="0.25">
      <c r="A45">
        <v>128</v>
      </c>
      <c r="B45" t="s">
        <v>111</v>
      </c>
      <c r="C45" s="16">
        <v>8510</v>
      </c>
      <c r="D45" s="16">
        <v>2012</v>
      </c>
      <c r="E45" s="22">
        <v>278.59000000000003</v>
      </c>
      <c r="F45" s="20">
        <v>0</v>
      </c>
      <c r="G45" s="20">
        <v>15274371</v>
      </c>
      <c r="H45" s="20">
        <v>4922693</v>
      </c>
      <c r="I45" s="20">
        <v>2034304</v>
      </c>
      <c r="J45" s="20">
        <v>223898</v>
      </c>
      <c r="K45" s="20">
        <v>5914</v>
      </c>
      <c r="L45" s="20">
        <v>13571638</v>
      </c>
      <c r="M45" s="20">
        <v>1375694</v>
      </c>
      <c r="N45" s="20">
        <v>281223</v>
      </c>
      <c r="O45" s="20">
        <v>183227</v>
      </c>
      <c r="P45" s="20">
        <v>2008506</v>
      </c>
      <c r="Q45" s="20">
        <v>35864456</v>
      </c>
      <c r="R45" s="20">
        <v>0</v>
      </c>
      <c r="S45" s="20">
        <v>0</v>
      </c>
      <c r="T45" s="20">
        <v>0</v>
      </c>
      <c r="U45" s="16"/>
      <c r="V45">
        <v>50232</v>
      </c>
      <c r="W45" s="28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30"/>
    </row>
    <row r="46" spans="1:40" x14ac:dyDescent="0.25">
      <c r="A46">
        <v>129</v>
      </c>
      <c r="B46" t="s">
        <v>120</v>
      </c>
      <c r="C46" s="16">
        <v>8510</v>
      </c>
      <c r="D46" s="16">
        <v>2012</v>
      </c>
      <c r="E46" s="22">
        <v>0</v>
      </c>
      <c r="F46" s="20">
        <v>0</v>
      </c>
      <c r="G46" s="20">
        <v>433292</v>
      </c>
      <c r="H46" s="20">
        <v>103073</v>
      </c>
      <c r="I46" s="20">
        <v>68264</v>
      </c>
      <c r="J46" s="20">
        <v>8636</v>
      </c>
      <c r="K46" s="20">
        <v>58246</v>
      </c>
      <c r="L46" s="20">
        <v>113512</v>
      </c>
      <c r="M46" s="20">
        <v>7397</v>
      </c>
      <c r="N46" s="20">
        <v>0</v>
      </c>
      <c r="O46" s="20">
        <v>9344</v>
      </c>
      <c r="P46" s="20">
        <v>0</v>
      </c>
      <c r="Q46" s="20">
        <v>801764</v>
      </c>
      <c r="R46" s="20">
        <v>0</v>
      </c>
      <c r="S46" s="20">
        <v>0</v>
      </c>
      <c r="T46" s="20">
        <v>0</v>
      </c>
      <c r="U46" s="16"/>
      <c r="V46">
        <v>391</v>
      </c>
      <c r="W46" s="28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30"/>
    </row>
    <row r="47" spans="1:40" x14ac:dyDescent="0.25">
      <c r="A47">
        <v>130</v>
      </c>
      <c r="B47" t="s">
        <v>143</v>
      </c>
      <c r="C47" s="16">
        <v>8510</v>
      </c>
      <c r="D47" s="16">
        <v>2012</v>
      </c>
      <c r="E47" s="22">
        <v>98.2</v>
      </c>
      <c r="F47" s="20">
        <v>0</v>
      </c>
      <c r="G47" s="20">
        <v>4408440</v>
      </c>
      <c r="H47" s="20">
        <v>1149428</v>
      </c>
      <c r="I47" s="20">
        <v>373778</v>
      </c>
      <c r="J47" s="20">
        <v>143464</v>
      </c>
      <c r="K47" s="20">
        <v>8434</v>
      </c>
      <c r="L47" s="20">
        <v>790925</v>
      </c>
      <c r="M47" s="20">
        <v>279214</v>
      </c>
      <c r="N47" s="20">
        <v>68640</v>
      </c>
      <c r="O47" s="20">
        <v>26054</v>
      </c>
      <c r="P47" s="20">
        <v>187684</v>
      </c>
      <c r="Q47" s="20">
        <v>7060693</v>
      </c>
      <c r="R47" s="20">
        <v>0</v>
      </c>
      <c r="S47" s="20">
        <v>0</v>
      </c>
      <c r="T47" s="20">
        <v>0</v>
      </c>
      <c r="U47" s="16"/>
      <c r="V47">
        <v>22493</v>
      </c>
      <c r="W47" s="28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30"/>
    </row>
    <row r="48" spans="1:40" x14ac:dyDescent="0.25">
      <c r="A48">
        <v>131</v>
      </c>
      <c r="B48" t="s">
        <v>91</v>
      </c>
      <c r="C48" s="16">
        <v>8510</v>
      </c>
      <c r="D48" s="16">
        <v>2012</v>
      </c>
      <c r="E48" s="22">
        <v>131.91</v>
      </c>
      <c r="F48" s="20">
        <v>0</v>
      </c>
      <c r="G48" s="20">
        <v>6407738</v>
      </c>
      <c r="H48" s="20">
        <v>1863355</v>
      </c>
      <c r="I48" s="20">
        <v>118107</v>
      </c>
      <c r="J48" s="20">
        <v>171618</v>
      </c>
      <c r="K48" s="20">
        <v>0</v>
      </c>
      <c r="L48" s="20">
        <v>2567550</v>
      </c>
      <c r="M48" s="20">
        <v>435239</v>
      </c>
      <c r="N48" s="20">
        <v>66961</v>
      </c>
      <c r="O48" s="20">
        <v>29906</v>
      </c>
      <c r="P48" s="20">
        <v>62426</v>
      </c>
      <c r="Q48" s="20">
        <v>11598048</v>
      </c>
      <c r="R48" s="20">
        <v>0</v>
      </c>
      <c r="S48" s="20">
        <v>0</v>
      </c>
      <c r="T48" s="20">
        <v>0</v>
      </c>
      <c r="U48" s="16"/>
      <c r="V48">
        <v>38887</v>
      </c>
      <c r="W48" s="28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30"/>
    </row>
    <row r="49" spans="1:40" x14ac:dyDescent="0.25">
      <c r="A49">
        <v>132</v>
      </c>
      <c r="B49" t="s">
        <v>144</v>
      </c>
      <c r="C49" s="16">
        <v>8510</v>
      </c>
      <c r="D49" s="16">
        <v>2012</v>
      </c>
      <c r="E49" s="22">
        <v>34.010000000000005</v>
      </c>
      <c r="F49" s="20">
        <v>0</v>
      </c>
      <c r="G49" s="20">
        <v>1705150</v>
      </c>
      <c r="H49" s="20">
        <v>498139</v>
      </c>
      <c r="I49" s="20">
        <v>0</v>
      </c>
      <c r="J49" s="20">
        <v>38647</v>
      </c>
      <c r="K49" s="20">
        <v>670</v>
      </c>
      <c r="L49" s="20">
        <v>508156</v>
      </c>
      <c r="M49" s="20">
        <v>47325</v>
      </c>
      <c r="N49" s="20">
        <v>36601</v>
      </c>
      <c r="O49" s="20">
        <v>29455</v>
      </c>
      <c r="P49" s="20">
        <v>10296</v>
      </c>
      <c r="Q49" s="20">
        <v>2853847</v>
      </c>
      <c r="R49" s="20">
        <v>0</v>
      </c>
      <c r="S49" s="20">
        <v>0</v>
      </c>
      <c r="T49" s="20">
        <v>0</v>
      </c>
      <c r="U49" s="16"/>
      <c r="V49">
        <v>12826</v>
      </c>
      <c r="W49" s="28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30"/>
    </row>
    <row r="50" spans="1:40" x14ac:dyDescent="0.25">
      <c r="A50">
        <v>134</v>
      </c>
      <c r="B50" t="s">
        <v>82</v>
      </c>
      <c r="C50" s="16">
        <v>8510</v>
      </c>
      <c r="D50" s="16">
        <v>2012</v>
      </c>
      <c r="E50" s="22">
        <v>54.019999999999996</v>
      </c>
      <c r="F50" s="20">
        <v>0</v>
      </c>
      <c r="G50" s="20">
        <v>2159255</v>
      </c>
      <c r="H50" s="20">
        <v>660919</v>
      </c>
      <c r="I50" s="20">
        <v>249638</v>
      </c>
      <c r="J50" s="20">
        <v>85203</v>
      </c>
      <c r="K50" s="20">
        <v>4505</v>
      </c>
      <c r="L50" s="20">
        <v>289030</v>
      </c>
      <c r="M50" s="20">
        <v>877</v>
      </c>
      <c r="N50" s="20">
        <v>266634</v>
      </c>
      <c r="O50" s="20">
        <v>20337</v>
      </c>
      <c r="P50" s="20">
        <v>600</v>
      </c>
      <c r="Q50" s="20">
        <v>3735798</v>
      </c>
      <c r="R50" s="20">
        <v>0</v>
      </c>
      <c r="S50" s="20">
        <v>0</v>
      </c>
      <c r="T50" s="20">
        <v>0</v>
      </c>
      <c r="U50" s="16"/>
      <c r="V50">
        <v>9561</v>
      </c>
      <c r="W50" s="28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30"/>
    </row>
    <row r="51" spans="1:40" x14ac:dyDescent="0.25">
      <c r="A51">
        <v>137</v>
      </c>
      <c r="B51" t="s">
        <v>113</v>
      </c>
      <c r="C51" s="16">
        <v>8510</v>
      </c>
      <c r="D51" s="16">
        <v>2012</v>
      </c>
      <c r="E51" s="22">
        <v>14.12</v>
      </c>
      <c r="F51" s="20">
        <v>0</v>
      </c>
      <c r="G51" s="20">
        <v>680706</v>
      </c>
      <c r="H51" s="20">
        <v>262079</v>
      </c>
      <c r="I51" s="20">
        <v>109378</v>
      </c>
      <c r="J51" s="20">
        <v>18824</v>
      </c>
      <c r="K51" s="20">
        <v>18379</v>
      </c>
      <c r="L51" s="20">
        <v>529520</v>
      </c>
      <c r="M51" s="20">
        <v>14132</v>
      </c>
      <c r="N51" s="20">
        <v>9990</v>
      </c>
      <c r="O51" s="20">
        <v>14941</v>
      </c>
      <c r="P51" s="20">
        <v>0</v>
      </c>
      <c r="Q51" s="20">
        <v>1657949</v>
      </c>
      <c r="R51" s="20">
        <v>0</v>
      </c>
      <c r="S51" s="20">
        <v>0</v>
      </c>
      <c r="T51" s="20">
        <v>0</v>
      </c>
      <c r="U51" s="16"/>
      <c r="V51">
        <v>1220</v>
      </c>
      <c r="W51" s="28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30"/>
    </row>
    <row r="52" spans="1:40" x14ac:dyDescent="0.25">
      <c r="A52">
        <v>138</v>
      </c>
      <c r="B52" t="s">
        <v>145</v>
      </c>
      <c r="C52" s="16">
        <v>8510</v>
      </c>
      <c r="D52" s="16">
        <v>2012</v>
      </c>
      <c r="E52" s="22">
        <v>67.41</v>
      </c>
      <c r="F52" s="20">
        <v>0</v>
      </c>
      <c r="G52" s="20">
        <v>3378559</v>
      </c>
      <c r="H52" s="20">
        <v>900266</v>
      </c>
      <c r="I52" s="20">
        <v>152696</v>
      </c>
      <c r="J52" s="20">
        <v>55813</v>
      </c>
      <c r="K52" s="20">
        <v>445</v>
      </c>
      <c r="L52" s="20">
        <v>913256</v>
      </c>
      <c r="M52" s="20">
        <v>97251</v>
      </c>
      <c r="N52" s="20">
        <v>1002051</v>
      </c>
      <c r="O52" s="20">
        <v>34171</v>
      </c>
      <c r="P52" s="20">
        <v>38186</v>
      </c>
      <c r="Q52" s="20">
        <v>6496322</v>
      </c>
      <c r="R52" s="20">
        <v>0</v>
      </c>
      <c r="S52" s="20">
        <v>0</v>
      </c>
      <c r="T52" s="20">
        <v>0</v>
      </c>
      <c r="U52" s="16"/>
      <c r="V52">
        <v>9622</v>
      </c>
      <c r="W52" s="28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30"/>
    </row>
    <row r="53" spans="1:40" x14ac:dyDescent="0.25">
      <c r="A53">
        <v>139</v>
      </c>
      <c r="B53" t="s">
        <v>116</v>
      </c>
      <c r="C53" s="16">
        <v>8510</v>
      </c>
      <c r="D53" s="16">
        <v>2012</v>
      </c>
      <c r="E53" s="22">
        <v>31.49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73265</v>
      </c>
      <c r="O53" s="20">
        <v>0</v>
      </c>
      <c r="P53" s="20">
        <v>0</v>
      </c>
      <c r="Q53" s="20">
        <v>73265</v>
      </c>
      <c r="R53" s="20">
        <v>0</v>
      </c>
      <c r="S53" s="20">
        <v>0</v>
      </c>
      <c r="T53" s="20">
        <v>0</v>
      </c>
      <c r="U53" s="16"/>
      <c r="V53">
        <v>20054</v>
      </c>
      <c r="W53" s="28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30"/>
    </row>
    <row r="54" spans="1:40" x14ac:dyDescent="0.25">
      <c r="A54">
        <v>140</v>
      </c>
      <c r="B54" t="s">
        <v>146</v>
      </c>
      <c r="C54" s="16">
        <v>8510</v>
      </c>
      <c r="D54" s="16">
        <v>2012</v>
      </c>
      <c r="E54" s="22">
        <v>20.58</v>
      </c>
      <c r="F54" s="20">
        <v>0</v>
      </c>
      <c r="G54" s="20">
        <v>1051030</v>
      </c>
      <c r="H54" s="20">
        <v>259895</v>
      </c>
      <c r="I54" s="20">
        <v>86430</v>
      </c>
      <c r="J54" s="20">
        <v>63202</v>
      </c>
      <c r="K54" s="20">
        <v>0</v>
      </c>
      <c r="L54" s="20">
        <v>152559</v>
      </c>
      <c r="M54" s="20">
        <v>12794</v>
      </c>
      <c r="N54" s="20">
        <v>53200</v>
      </c>
      <c r="O54" s="20">
        <v>7903</v>
      </c>
      <c r="P54" s="20">
        <v>134179</v>
      </c>
      <c r="Q54" s="20">
        <v>1552834</v>
      </c>
      <c r="R54" s="20">
        <v>0</v>
      </c>
      <c r="S54" s="20">
        <v>0</v>
      </c>
      <c r="T54" s="20">
        <v>0</v>
      </c>
      <c r="U54" s="16"/>
      <c r="V54">
        <v>4943</v>
      </c>
      <c r="W54" s="28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30"/>
    </row>
    <row r="55" spans="1:40" x14ac:dyDescent="0.25">
      <c r="A55">
        <v>141</v>
      </c>
      <c r="B55" t="s">
        <v>76</v>
      </c>
      <c r="C55" s="16">
        <v>8510</v>
      </c>
      <c r="D55" s="16">
        <v>2012</v>
      </c>
      <c r="E55" s="22">
        <v>4.07</v>
      </c>
      <c r="F55" s="20">
        <v>0</v>
      </c>
      <c r="G55" s="20">
        <v>193436</v>
      </c>
      <c r="H55" s="20">
        <v>49189</v>
      </c>
      <c r="I55" s="20">
        <v>46384</v>
      </c>
      <c r="J55" s="20">
        <v>4736</v>
      </c>
      <c r="K55" s="20">
        <v>0</v>
      </c>
      <c r="L55" s="20">
        <v>305358</v>
      </c>
      <c r="M55" s="20">
        <v>4692</v>
      </c>
      <c r="N55" s="20">
        <v>13332</v>
      </c>
      <c r="O55" s="20">
        <v>10861</v>
      </c>
      <c r="P55" s="20">
        <v>0</v>
      </c>
      <c r="Q55" s="20">
        <v>627988</v>
      </c>
      <c r="R55" s="20">
        <v>0</v>
      </c>
      <c r="S55" s="20">
        <v>0</v>
      </c>
      <c r="T55" s="20">
        <v>0</v>
      </c>
      <c r="U55" s="16"/>
      <c r="V55">
        <v>122</v>
      </c>
      <c r="W55" s="28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30"/>
    </row>
    <row r="56" spans="1:40" x14ac:dyDescent="0.25">
      <c r="A56">
        <v>142</v>
      </c>
      <c r="B56" t="s">
        <v>106</v>
      </c>
      <c r="C56" s="16">
        <v>8510</v>
      </c>
      <c r="D56" s="16">
        <v>2012</v>
      </c>
      <c r="E56" s="22">
        <v>79.599999999999994</v>
      </c>
      <c r="F56" s="20">
        <v>0</v>
      </c>
      <c r="G56" s="20">
        <v>3798363</v>
      </c>
      <c r="H56" s="20">
        <v>1036218</v>
      </c>
      <c r="I56" s="20">
        <v>899499</v>
      </c>
      <c r="J56" s="20">
        <v>112960</v>
      </c>
      <c r="K56" s="20">
        <v>0</v>
      </c>
      <c r="L56" s="20">
        <v>1761277</v>
      </c>
      <c r="M56" s="20">
        <v>28160</v>
      </c>
      <c r="N56" s="20">
        <v>181678</v>
      </c>
      <c r="O56" s="20">
        <v>129812</v>
      </c>
      <c r="P56" s="20">
        <v>25510</v>
      </c>
      <c r="Q56" s="20">
        <v>7922457</v>
      </c>
      <c r="R56" s="20">
        <v>0</v>
      </c>
      <c r="S56" s="20">
        <v>0</v>
      </c>
      <c r="T56" s="20">
        <v>0</v>
      </c>
      <c r="U56" s="16"/>
      <c r="V56">
        <v>28256</v>
      </c>
      <c r="W56" s="28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30"/>
    </row>
    <row r="57" spans="1:40" x14ac:dyDescent="0.25">
      <c r="A57">
        <v>145</v>
      </c>
      <c r="B57" t="s">
        <v>147</v>
      </c>
      <c r="C57" s="16">
        <v>8510</v>
      </c>
      <c r="D57" s="16">
        <v>2012</v>
      </c>
      <c r="E57" s="22">
        <v>30.33</v>
      </c>
      <c r="F57" s="20">
        <v>0</v>
      </c>
      <c r="G57" s="20">
        <v>1768818</v>
      </c>
      <c r="H57" s="20">
        <v>778858</v>
      </c>
      <c r="I57" s="20">
        <v>0</v>
      </c>
      <c r="J57" s="20">
        <v>25448</v>
      </c>
      <c r="K57" s="20">
        <v>408</v>
      </c>
      <c r="L57" s="20">
        <v>7717709</v>
      </c>
      <c r="M57" s="20">
        <v>299</v>
      </c>
      <c r="N57" s="20">
        <v>231338</v>
      </c>
      <c r="O57" s="20">
        <v>14506</v>
      </c>
      <c r="P57" s="20">
        <v>78987</v>
      </c>
      <c r="Q57" s="20">
        <v>10458397</v>
      </c>
      <c r="R57" s="20">
        <v>0</v>
      </c>
      <c r="S57" s="20">
        <v>0</v>
      </c>
      <c r="T57" s="20">
        <v>0</v>
      </c>
      <c r="U57" s="16"/>
      <c r="V57">
        <v>33112</v>
      </c>
      <c r="W57" s="28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30"/>
    </row>
    <row r="58" spans="1:40" x14ac:dyDescent="0.25">
      <c r="A58">
        <v>147</v>
      </c>
      <c r="B58" t="s">
        <v>108</v>
      </c>
      <c r="C58" s="16">
        <v>8510</v>
      </c>
      <c r="D58" s="16">
        <v>2012</v>
      </c>
      <c r="E58" s="22">
        <v>21.07</v>
      </c>
      <c r="F58" s="20">
        <v>0</v>
      </c>
      <c r="G58" s="20">
        <v>881193</v>
      </c>
      <c r="H58" s="20">
        <v>366654</v>
      </c>
      <c r="I58" s="20">
        <v>48725</v>
      </c>
      <c r="J58" s="20">
        <v>87836</v>
      </c>
      <c r="K58" s="20">
        <v>0</v>
      </c>
      <c r="L58" s="20">
        <v>283851</v>
      </c>
      <c r="M58" s="20">
        <v>25165</v>
      </c>
      <c r="N58" s="20">
        <v>23207</v>
      </c>
      <c r="O58" s="20">
        <v>8291</v>
      </c>
      <c r="P58" s="20">
        <v>12259</v>
      </c>
      <c r="Q58" s="20">
        <v>1712663</v>
      </c>
      <c r="R58" s="20">
        <v>0</v>
      </c>
      <c r="S58" s="20">
        <v>0</v>
      </c>
      <c r="T58" s="20">
        <v>0</v>
      </c>
      <c r="U58" s="16"/>
      <c r="V58">
        <v>2585</v>
      </c>
      <c r="W58" s="28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30"/>
    </row>
    <row r="59" spans="1:40" x14ac:dyDescent="0.25">
      <c r="A59">
        <v>148</v>
      </c>
      <c r="B59" t="s">
        <v>148</v>
      </c>
      <c r="C59" s="16">
        <v>8510</v>
      </c>
      <c r="D59" s="16">
        <v>2012</v>
      </c>
      <c r="E59" s="22">
        <v>11.7</v>
      </c>
      <c r="F59" s="20">
        <v>0</v>
      </c>
      <c r="G59" s="20">
        <v>911701</v>
      </c>
      <c r="H59" s="20">
        <v>123343</v>
      </c>
      <c r="I59" s="20">
        <v>0</v>
      </c>
      <c r="J59" s="20">
        <v>8625</v>
      </c>
      <c r="K59" s="20">
        <v>32</v>
      </c>
      <c r="L59" s="20">
        <v>920</v>
      </c>
      <c r="M59" s="20">
        <v>0</v>
      </c>
      <c r="N59" s="20">
        <v>18507</v>
      </c>
      <c r="O59" s="20">
        <v>82594</v>
      </c>
      <c r="P59" s="20">
        <v>0</v>
      </c>
      <c r="Q59" s="20">
        <v>1145722</v>
      </c>
      <c r="R59" s="20">
        <v>0</v>
      </c>
      <c r="S59" s="20">
        <v>0</v>
      </c>
      <c r="T59" s="20">
        <v>0</v>
      </c>
      <c r="U59" s="16"/>
      <c r="V59">
        <v>1133</v>
      </c>
      <c r="W59" s="28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30"/>
    </row>
    <row r="60" spans="1:40" x14ac:dyDescent="0.25">
      <c r="A60">
        <v>150</v>
      </c>
      <c r="B60" t="s">
        <v>149</v>
      </c>
      <c r="C60" s="16">
        <v>8510</v>
      </c>
      <c r="D60" s="16">
        <v>2012</v>
      </c>
      <c r="E60" s="22">
        <v>20.7</v>
      </c>
      <c r="F60" s="20">
        <v>0</v>
      </c>
      <c r="G60" s="20">
        <v>660921</v>
      </c>
      <c r="H60" s="20">
        <v>161511</v>
      </c>
      <c r="I60" s="20">
        <v>79714</v>
      </c>
      <c r="J60" s="20">
        <v>32608</v>
      </c>
      <c r="K60" s="20">
        <v>11415</v>
      </c>
      <c r="L60" s="20">
        <v>217957</v>
      </c>
      <c r="M60" s="20">
        <v>6609</v>
      </c>
      <c r="N60" s="20">
        <v>144167</v>
      </c>
      <c r="O60" s="20">
        <v>36589</v>
      </c>
      <c r="P60" s="20">
        <v>0</v>
      </c>
      <c r="Q60" s="20">
        <v>1351491</v>
      </c>
      <c r="R60" s="20">
        <v>0</v>
      </c>
      <c r="S60" s="20">
        <v>0</v>
      </c>
      <c r="T60" s="20">
        <v>0</v>
      </c>
      <c r="U60" s="16"/>
      <c r="V60">
        <v>1419</v>
      </c>
      <c r="W60" s="28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30"/>
    </row>
    <row r="61" spans="1:40" x14ac:dyDescent="0.25">
      <c r="A61">
        <v>152</v>
      </c>
      <c r="B61" t="s">
        <v>86</v>
      </c>
      <c r="C61" s="16">
        <v>8510</v>
      </c>
      <c r="D61" s="16">
        <v>2012</v>
      </c>
      <c r="E61" s="22">
        <v>42.42</v>
      </c>
      <c r="F61" s="20">
        <v>0</v>
      </c>
      <c r="G61" s="20">
        <v>1991479</v>
      </c>
      <c r="H61" s="20">
        <v>1042475</v>
      </c>
      <c r="I61" s="20">
        <v>43</v>
      </c>
      <c r="J61" s="20">
        <v>48630</v>
      </c>
      <c r="K61" s="20">
        <v>1818</v>
      </c>
      <c r="L61" s="20">
        <v>239979</v>
      </c>
      <c r="M61" s="20">
        <v>83146</v>
      </c>
      <c r="N61" s="20">
        <v>160936</v>
      </c>
      <c r="O61" s="20">
        <v>46991</v>
      </c>
      <c r="P61" s="20">
        <v>1108</v>
      </c>
      <c r="Q61" s="20">
        <v>3614389</v>
      </c>
      <c r="R61" s="20">
        <v>0</v>
      </c>
      <c r="S61" s="20">
        <v>0</v>
      </c>
      <c r="T61" s="20">
        <v>0</v>
      </c>
      <c r="U61" s="16"/>
      <c r="V61">
        <v>4217</v>
      </c>
      <c r="W61" s="28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30"/>
    </row>
    <row r="62" spans="1:40" x14ac:dyDescent="0.25">
      <c r="A62">
        <v>153</v>
      </c>
      <c r="B62" t="s">
        <v>114</v>
      </c>
      <c r="C62" s="16">
        <v>8510</v>
      </c>
      <c r="D62" s="16">
        <v>2012</v>
      </c>
      <c r="E62" s="22">
        <v>12.399999999999999</v>
      </c>
      <c r="F62" s="20">
        <v>0</v>
      </c>
      <c r="G62" s="20">
        <v>631592</v>
      </c>
      <c r="H62" s="20">
        <v>193836</v>
      </c>
      <c r="I62" s="20">
        <v>0</v>
      </c>
      <c r="J62" s="20">
        <v>18414</v>
      </c>
      <c r="K62" s="20">
        <v>0</v>
      </c>
      <c r="L62" s="20">
        <v>347641</v>
      </c>
      <c r="M62" s="20">
        <v>702</v>
      </c>
      <c r="N62" s="20">
        <v>33768</v>
      </c>
      <c r="O62" s="20">
        <v>9732</v>
      </c>
      <c r="P62" s="20">
        <v>0</v>
      </c>
      <c r="Q62" s="20">
        <v>1235685</v>
      </c>
      <c r="R62" s="20">
        <v>0</v>
      </c>
      <c r="S62" s="20">
        <v>0</v>
      </c>
      <c r="T62" s="20">
        <v>0</v>
      </c>
      <c r="U62" s="16"/>
      <c r="V62">
        <v>1426</v>
      </c>
      <c r="W62" s="28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30"/>
    </row>
    <row r="63" spans="1:40" x14ac:dyDescent="0.25">
      <c r="A63">
        <v>155</v>
      </c>
      <c r="B63" t="s">
        <v>150</v>
      </c>
      <c r="C63" s="16">
        <v>8510</v>
      </c>
      <c r="D63" s="16">
        <v>2012</v>
      </c>
      <c r="E63" s="22">
        <v>144.76</v>
      </c>
      <c r="F63" s="20">
        <v>0</v>
      </c>
      <c r="G63" s="20">
        <v>4118099</v>
      </c>
      <c r="H63" s="20">
        <v>1597411</v>
      </c>
      <c r="I63" s="20">
        <v>635561</v>
      </c>
      <c r="J63" s="20">
        <v>63152</v>
      </c>
      <c r="K63" s="20">
        <v>7674</v>
      </c>
      <c r="L63" s="20">
        <v>990201</v>
      </c>
      <c r="M63" s="20">
        <v>25518</v>
      </c>
      <c r="N63" s="20">
        <v>45269</v>
      </c>
      <c r="O63" s="20">
        <v>500109</v>
      </c>
      <c r="P63" s="20">
        <v>29563</v>
      </c>
      <c r="Q63" s="20">
        <v>7953431</v>
      </c>
      <c r="R63" s="20">
        <v>0</v>
      </c>
      <c r="S63" s="20">
        <v>0</v>
      </c>
      <c r="T63" s="20">
        <v>0</v>
      </c>
      <c r="U63" s="16"/>
      <c r="V63">
        <v>17416</v>
      </c>
      <c r="W63" s="28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30"/>
    </row>
    <row r="64" spans="1:40" x14ac:dyDescent="0.25">
      <c r="A64">
        <v>156</v>
      </c>
      <c r="B64" t="s">
        <v>99</v>
      </c>
      <c r="C64" s="16">
        <v>8510</v>
      </c>
      <c r="D64" s="16">
        <v>2012</v>
      </c>
      <c r="E64" s="22">
        <v>34.82</v>
      </c>
      <c r="F64" s="20">
        <v>0</v>
      </c>
      <c r="G64" s="20">
        <v>1731306</v>
      </c>
      <c r="H64" s="20">
        <v>363721</v>
      </c>
      <c r="I64" s="20">
        <v>109165</v>
      </c>
      <c r="J64" s="20">
        <v>22682</v>
      </c>
      <c r="K64" s="20">
        <v>4181</v>
      </c>
      <c r="L64" s="20">
        <v>651757</v>
      </c>
      <c r="M64" s="20">
        <v>50730</v>
      </c>
      <c r="N64" s="20">
        <v>38341</v>
      </c>
      <c r="O64" s="20">
        <v>9094</v>
      </c>
      <c r="P64" s="20">
        <v>0</v>
      </c>
      <c r="Q64" s="20">
        <v>2980977</v>
      </c>
      <c r="R64" s="20">
        <v>0</v>
      </c>
      <c r="S64" s="20">
        <v>0</v>
      </c>
      <c r="T64" s="20">
        <v>0</v>
      </c>
      <c r="U64" s="16"/>
      <c r="V64">
        <v>8294</v>
      </c>
      <c r="W64" s="28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30"/>
    </row>
    <row r="65" spans="1:40" x14ac:dyDescent="0.25">
      <c r="A65">
        <v>157</v>
      </c>
      <c r="B65" t="s">
        <v>151</v>
      </c>
      <c r="C65" s="16">
        <v>8510</v>
      </c>
      <c r="D65" s="16">
        <v>2012</v>
      </c>
      <c r="E65" s="22">
        <v>17.34</v>
      </c>
      <c r="F65" s="20">
        <v>0</v>
      </c>
      <c r="G65" s="20">
        <v>681900</v>
      </c>
      <c r="H65" s="20">
        <v>182077</v>
      </c>
      <c r="I65" s="20">
        <v>0</v>
      </c>
      <c r="J65" s="20">
        <v>7008</v>
      </c>
      <c r="K65" s="20">
        <v>993</v>
      </c>
      <c r="L65" s="20">
        <v>88811</v>
      </c>
      <c r="M65" s="20">
        <v>1088</v>
      </c>
      <c r="N65" s="20">
        <v>14813</v>
      </c>
      <c r="O65" s="20">
        <v>7567</v>
      </c>
      <c r="P65" s="20">
        <v>0</v>
      </c>
      <c r="Q65" s="20">
        <v>984257</v>
      </c>
      <c r="R65" s="20">
        <v>0</v>
      </c>
      <c r="S65" s="20">
        <v>0</v>
      </c>
      <c r="T65" s="20">
        <v>0</v>
      </c>
      <c r="U65" s="16"/>
      <c r="V65">
        <v>2559</v>
      </c>
      <c r="W65" s="28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30"/>
    </row>
    <row r="66" spans="1:40" x14ac:dyDescent="0.25">
      <c r="A66">
        <v>158</v>
      </c>
      <c r="B66" t="s">
        <v>72</v>
      </c>
      <c r="C66" s="16">
        <v>8510</v>
      </c>
      <c r="D66" s="16">
        <v>2012</v>
      </c>
      <c r="E66" s="22">
        <v>12.45</v>
      </c>
      <c r="F66" s="20">
        <v>0</v>
      </c>
      <c r="G66" s="20">
        <v>469465</v>
      </c>
      <c r="H66" s="20">
        <v>107391</v>
      </c>
      <c r="I66" s="20">
        <v>0</v>
      </c>
      <c r="J66" s="20">
        <v>15451</v>
      </c>
      <c r="K66" s="20">
        <v>0</v>
      </c>
      <c r="L66" s="20">
        <v>62905</v>
      </c>
      <c r="M66" s="20">
        <v>7880</v>
      </c>
      <c r="N66" s="20">
        <v>62013</v>
      </c>
      <c r="O66" s="20">
        <v>32535</v>
      </c>
      <c r="P66" s="20">
        <v>0</v>
      </c>
      <c r="Q66" s="20">
        <v>757640</v>
      </c>
      <c r="R66" s="20">
        <v>0</v>
      </c>
      <c r="S66" s="20">
        <v>0</v>
      </c>
      <c r="T66" s="20">
        <v>0</v>
      </c>
      <c r="U66" s="16"/>
      <c r="V66">
        <v>472</v>
      </c>
      <c r="W66" s="28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30"/>
    </row>
    <row r="67" spans="1:40" x14ac:dyDescent="0.25">
      <c r="A67">
        <v>159</v>
      </c>
      <c r="B67" t="s">
        <v>152</v>
      </c>
      <c r="C67" s="16">
        <v>8510</v>
      </c>
      <c r="D67" s="16">
        <v>2012</v>
      </c>
      <c r="E67" s="22">
        <v>5</v>
      </c>
      <c r="F67" s="20">
        <v>0</v>
      </c>
      <c r="G67" s="20">
        <v>471838</v>
      </c>
      <c r="H67" s="20">
        <v>147242</v>
      </c>
      <c r="I67" s="20">
        <v>0</v>
      </c>
      <c r="J67" s="20">
        <v>3507</v>
      </c>
      <c r="K67" s="20">
        <v>0</v>
      </c>
      <c r="L67" s="20">
        <v>15833930</v>
      </c>
      <c r="M67" s="20">
        <v>0</v>
      </c>
      <c r="N67" s="20">
        <v>203592</v>
      </c>
      <c r="O67" s="20">
        <v>5653</v>
      </c>
      <c r="P67" s="20">
        <v>516651</v>
      </c>
      <c r="Q67" s="20">
        <v>16149111</v>
      </c>
      <c r="R67" s="20">
        <v>0</v>
      </c>
      <c r="S67" s="20">
        <v>0</v>
      </c>
      <c r="T67" s="20">
        <v>0</v>
      </c>
      <c r="U67" s="16"/>
      <c r="V67">
        <v>36893</v>
      </c>
      <c r="W67" s="28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30"/>
    </row>
    <row r="68" spans="1:40" x14ac:dyDescent="0.25">
      <c r="A68">
        <v>161</v>
      </c>
      <c r="B68" t="s">
        <v>123</v>
      </c>
      <c r="C68" s="16">
        <v>8510</v>
      </c>
      <c r="D68" s="16">
        <v>2012</v>
      </c>
      <c r="E68" s="22">
        <v>109.13</v>
      </c>
      <c r="F68" s="20">
        <v>0</v>
      </c>
      <c r="G68" s="20">
        <v>5740346</v>
      </c>
      <c r="H68" s="20">
        <v>1372259</v>
      </c>
      <c r="I68" s="20">
        <v>387281</v>
      </c>
      <c r="J68" s="20">
        <v>170507</v>
      </c>
      <c r="K68" s="20">
        <v>0</v>
      </c>
      <c r="L68" s="20">
        <v>2420714</v>
      </c>
      <c r="M68" s="20">
        <v>129893</v>
      </c>
      <c r="N68" s="20">
        <v>54954</v>
      </c>
      <c r="O68" s="20">
        <v>52884</v>
      </c>
      <c r="P68" s="20">
        <v>242635</v>
      </c>
      <c r="Q68" s="20">
        <v>10086203</v>
      </c>
      <c r="R68" s="20">
        <v>0</v>
      </c>
      <c r="S68" s="20">
        <v>0</v>
      </c>
      <c r="T68" s="20">
        <v>0</v>
      </c>
      <c r="U68" s="16"/>
      <c r="V68">
        <v>31196</v>
      </c>
      <c r="W68" s="28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30"/>
    </row>
    <row r="69" spans="1:40" x14ac:dyDescent="0.25">
      <c r="A69">
        <v>162</v>
      </c>
      <c r="B69" t="s">
        <v>119</v>
      </c>
      <c r="C69" s="16">
        <v>8510</v>
      </c>
      <c r="D69" s="16">
        <v>2012</v>
      </c>
      <c r="E69" s="22">
        <v>59.930000000000007</v>
      </c>
      <c r="F69" s="20">
        <v>0</v>
      </c>
      <c r="G69" s="20">
        <v>157557</v>
      </c>
      <c r="H69" s="20">
        <v>49016</v>
      </c>
      <c r="I69" s="20">
        <v>0</v>
      </c>
      <c r="J69" s="20">
        <v>55758</v>
      </c>
      <c r="K69" s="20">
        <v>902</v>
      </c>
      <c r="L69" s="20">
        <v>36</v>
      </c>
      <c r="M69" s="20">
        <v>35</v>
      </c>
      <c r="N69" s="20">
        <v>540669</v>
      </c>
      <c r="O69" s="20">
        <v>1301</v>
      </c>
      <c r="P69" s="20">
        <v>0</v>
      </c>
      <c r="Q69" s="20">
        <v>805274</v>
      </c>
      <c r="R69" s="20">
        <v>0</v>
      </c>
      <c r="S69" s="20">
        <v>0</v>
      </c>
      <c r="T69" s="20">
        <v>0</v>
      </c>
      <c r="U69" s="16"/>
      <c r="V69">
        <v>63456</v>
      </c>
      <c r="W69" s="28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30"/>
    </row>
    <row r="70" spans="1:40" x14ac:dyDescent="0.25">
      <c r="A70">
        <v>164</v>
      </c>
      <c r="B70" t="s">
        <v>153</v>
      </c>
      <c r="C70" s="16">
        <v>8510</v>
      </c>
      <c r="D70" s="16">
        <v>2012</v>
      </c>
      <c r="E70" s="22">
        <v>114.36000000000001</v>
      </c>
      <c r="F70" s="20">
        <v>0</v>
      </c>
      <c r="G70" s="20">
        <v>6524291</v>
      </c>
      <c r="H70" s="20">
        <v>2092316</v>
      </c>
      <c r="I70" s="20">
        <v>812042</v>
      </c>
      <c r="J70" s="20">
        <v>110901</v>
      </c>
      <c r="K70" s="20">
        <v>957</v>
      </c>
      <c r="L70" s="20">
        <v>1681246</v>
      </c>
      <c r="M70" s="20">
        <v>821</v>
      </c>
      <c r="N70" s="20">
        <v>333544</v>
      </c>
      <c r="O70" s="20">
        <v>80111</v>
      </c>
      <c r="P70" s="20">
        <v>37718</v>
      </c>
      <c r="Q70" s="20">
        <v>11598511</v>
      </c>
      <c r="R70" s="20">
        <v>0</v>
      </c>
      <c r="S70" s="20">
        <v>0</v>
      </c>
      <c r="T70" s="20">
        <v>0</v>
      </c>
      <c r="U70" s="16"/>
      <c r="V70">
        <v>32912</v>
      </c>
      <c r="W70" s="28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30"/>
    </row>
    <row r="71" spans="1:40" x14ac:dyDescent="0.25">
      <c r="A71">
        <v>165</v>
      </c>
      <c r="B71" t="s">
        <v>83</v>
      </c>
      <c r="C71" s="16">
        <v>8510</v>
      </c>
      <c r="D71" s="16">
        <v>2012</v>
      </c>
      <c r="E71" s="22">
        <v>14.649999999999999</v>
      </c>
      <c r="F71" s="20">
        <v>0</v>
      </c>
      <c r="G71" s="20">
        <v>518700</v>
      </c>
      <c r="H71" s="20">
        <v>117946</v>
      </c>
      <c r="I71" s="20">
        <v>0</v>
      </c>
      <c r="J71" s="20">
        <v>18199</v>
      </c>
      <c r="K71" s="20">
        <v>2261</v>
      </c>
      <c r="L71" s="20">
        <v>63676</v>
      </c>
      <c r="M71" s="20">
        <v>19283</v>
      </c>
      <c r="N71" s="20">
        <v>19394</v>
      </c>
      <c r="O71" s="20">
        <v>34232</v>
      </c>
      <c r="P71" s="20">
        <v>0</v>
      </c>
      <c r="Q71" s="20">
        <v>793691</v>
      </c>
      <c r="R71" s="20">
        <v>0</v>
      </c>
      <c r="S71" s="20">
        <v>0</v>
      </c>
      <c r="T71" s="20">
        <v>0</v>
      </c>
      <c r="U71" s="16"/>
      <c r="V71">
        <v>1504</v>
      </c>
      <c r="W71" s="28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30"/>
    </row>
    <row r="72" spans="1:40" x14ac:dyDescent="0.25">
      <c r="A72">
        <v>167</v>
      </c>
      <c r="B72" t="s">
        <v>77</v>
      </c>
      <c r="C72" s="16">
        <v>8510</v>
      </c>
      <c r="D72" s="16">
        <v>2012</v>
      </c>
      <c r="E72" s="22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16"/>
      <c r="V72"/>
      <c r="W72" s="28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30"/>
    </row>
    <row r="73" spans="1:40" x14ac:dyDescent="0.25">
      <c r="A73">
        <v>168</v>
      </c>
      <c r="B73" t="s">
        <v>74</v>
      </c>
      <c r="C73" s="16">
        <v>8510</v>
      </c>
      <c r="D73" s="16">
        <v>2012</v>
      </c>
      <c r="E73" s="22">
        <v>64.53</v>
      </c>
      <c r="F73" s="20">
        <v>0</v>
      </c>
      <c r="G73" s="20">
        <v>3393414</v>
      </c>
      <c r="H73" s="20">
        <v>944657</v>
      </c>
      <c r="I73" s="20">
        <v>564286</v>
      </c>
      <c r="J73" s="20">
        <v>52725</v>
      </c>
      <c r="K73" s="20">
        <v>4580</v>
      </c>
      <c r="L73" s="20">
        <v>262501</v>
      </c>
      <c r="M73" s="20">
        <v>0</v>
      </c>
      <c r="N73" s="20">
        <v>285452</v>
      </c>
      <c r="O73" s="20">
        <v>230678</v>
      </c>
      <c r="P73" s="20">
        <v>0</v>
      </c>
      <c r="Q73" s="20">
        <v>5738293</v>
      </c>
      <c r="R73" s="20">
        <v>0</v>
      </c>
      <c r="S73" s="20">
        <v>0</v>
      </c>
      <c r="T73" s="20">
        <v>0</v>
      </c>
      <c r="U73" s="16"/>
      <c r="V73">
        <v>19877</v>
      </c>
      <c r="W73" s="28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30"/>
    </row>
    <row r="74" spans="1:40" x14ac:dyDescent="0.25">
      <c r="A74">
        <v>170</v>
      </c>
      <c r="B74" t="s">
        <v>154</v>
      </c>
      <c r="C74" s="16">
        <v>8510</v>
      </c>
      <c r="D74" s="16">
        <v>2012</v>
      </c>
      <c r="E74" s="22">
        <v>138.87</v>
      </c>
      <c r="F74" s="20">
        <v>0</v>
      </c>
      <c r="G74" s="20">
        <v>6110509</v>
      </c>
      <c r="H74" s="20">
        <v>1681781</v>
      </c>
      <c r="I74" s="20">
        <v>2429258</v>
      </c>
      <c r="J74" s="20">
        <v>175842</v>
      </c>
      <c r="K74" s="20">
        <v>8131</v>
      </c>
      <c r="L74" s="20">
        <v>573512</v>
      </c>
      <c r="M74" s="20">
        <v>0</v>
      </c>
      <c r="N74" s="20">
        <v>165288</v>
      </c>
      <c r="O74" s="20">
        <v>17003</v>
      </c>
      <c r="P74" s="20">
        <v>0</v>
      </c>
      <c r="Q74" s="20">
        <v>11161324</v>
      </c>
      <c r="R74" s="20">
        <v>0</v>
      </c>
      <c r="S74" s="20">
        <v>0</v>
      </c>
      <c r="T74" s="20">
        <v>0</v>
      </c>
      <c r="U74" s="16"/>
      <c r="V74">
        <v>50767</v>
      </c>
      <c r="W74" s="28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30"/>
    </row>
    <row r="75" spans="1:40" x14ac:dyDescent="0.25">
      <c r="A75">
        <v>172</v>
      </c>
      <c r="B75" t="s">
        <v>110</v>
      </c>
      <c r="C75" s="16">
        <v>8510</v>
      </c>
      <c r="D75" s="16">
        <v>2012</v>
      </c>
      <c r="E75" s="22">
        <v>21.6</v>
      </c>
      <c r="F75" s="20">
        <v>0</v>
      </c>
      <c r="G75" s="20">
        <v>935362</v>
      </c>
      <c r="H75" s="20">
        <v>204141</v>
      </c>
      <c r="I75" s="20">
        <v>322544</v>
      </c>
      <c r="J75" s="20">
        <v>30697</v>
      </c>
      <c r="K75" s="20">
        <v>1046</v>
      </c>
      <c r="L75" s="20">
        <v>108192</v>
      </c>
      <c r="M75" s="20">
        <v>48982</v>
      </c>
      <c r="N75" s="20">
        <v>24087</v>
      </c>
      <c r="O75" s="20">
        <v>56451</v>
      </c>
      <c r="P75" s="20">
        <v>253474</v>
      </c>
      <c r="Q75" s="20">
        <v>1478028</v>
      </c>
      <c r="R75" s="20">
        <v>0</v>
      </c>
      <c r="S75" s="20">
        <v>0</v>
      </c>
      <c r="T75" s="20">
        <v>0</v>
      </c>
      <c r="U75" s="16"/>
      <c r="V75">
        <v>3623</v>
      </c>
      <c r="W75" s="28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30"/>
    </row>
    <row r="76" spans="1:40" x14ac:dyDescent="0.25">
      <c r="A76">
        <v>173</v>
      </c>
      <c r="B76" t="s">
        <v>87</v>
      </c>
      <c r="C76" s="16">
        <v>8510</v>
      </c>
      <c r="D76" s="16">
        <v>2012</v>
      </c>
      <c r="E76" s="22">
        <v>19.989999999999998</v>
      </c>
      <c r="F76" s="20">
        <v>0</v>
      </c>
      <c r="G76" s="20">
        <v>1020973</v>
      </c>
      <c r="H76" s="20">
        <v>271080</v>
      </c>
      <c r="I76" s="20">
        <v>36961</v>
      </c>
      <c r="J76" s="20">
        <v>32855</v>
      </c>
      <c r="K76" s="20">
        <v>0</v>
      </c>
      <c r="L76" s="20">
        <v>77871</v>
      </c>
      <c r="M76" s="20">
        <v>30513</v>
      </c>
      <c r="N76" s="20">
        <v>61864</v>
      </c>
      <c r="O76" s="20">
        <v>13102</v>
      </c>
      <c r="P76" s="20">
        <v>0</v>
      </c>
      <c r="Q76" s="20">
        <v>1545219</v>
      </c>
      <c r="R76" s="20">
        <v>0</v>
      </c>
      <c r="S76" s="20">
        <v>0</v>
      </c>
      <c r="T76" s="20">
        <v>0</v>
      </c>
      <c r="U76" s="16"/>
      <c r="V76">
        <v>1101</v>
      </c>
      <c r="W76" s="28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30"/>
    </row>
    <row r="77" spans="1:40" x14ac:dyDescent="0.25">
      <c r="A77">
        <v>175</v>
      </c>
      <c r="B77" t="s">
        <v>115</v>
      </c>
      <c r="C77" s="16">
        <v>8510</v>
      </c>
      <c r="D77" s="16">
        <v>2012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 s="16"/>
      <c r="V77">
        <v>9620</v>
      </c>
      <c r="W77" s="28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30"/>
    </row>
    <row r="78" spans="1:40" x14ac:dyDescent="0.25">
      <c r="A78">
        <v>176</v>
      </c>
      <c r="B78" t="s">
        <v>155</v>
      </c>
      <c r="C78" s="16">
        <v>8510</v>
      </c>
      <c r="D78" s="16">
        <v>2012</v>
      </c>
      <c r="E78" s="22">
        <v>20.260000000000002</v>
      </c>
      <c r="F78" s="20">
        <v>0</v>
      </c>
      <c r="G78" s="20">
        <v>905288</v>
      </c>
      <c r="H78" s="20">
        <v>369857</v>
      </c>
      <c r="I78" s="20">
        <v>0</v>
      </c>
      <c r="J78" s="20">
        <v>22452</v>
      </c>
      <c r="K78" s="20">
        <v>944</v>
      </c>
      <c r="L78" s="20">
        <v>5882</v>
      </c>
      <c r="M78" s="20">
        <v>0</v>
      </c>
      <c r="N78" s="20">
        <v>17959</v>
      </c>
      <c r="O78" s="20">
        <v>5116</v>
      </c>
      <c r="P78" s="20">
        <v>0</v>
      </c>
      <c r="Q78" s="20">
        <v>1327498</v>
      </c>
      <c r="R78" s="20">
        <v>0</v>
      </c>
      <c r="S78" s="20">
        <v>0</v>
      </c>
      <c r="T78" s="20">
        <v>0</v>
      </c>
      <c r="U78" s="16"/>
      <c r="V78">
        <v>48651</v>
      </c>
      <c r="W78" s="28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30"/>
    </row>
    <row r="79" spans="1:40" x14ac:dyDescent="0.25">
      <c r="A79">
        <v>180</v>
      </c>
      <c r="B79" t="s">
        <v>156</v>
      </c>
      <c r="C79" s="16">
        <v>8510</v>
      </c>
      <c r="D79" s="16">
        <v>2012</v>
      </c>
      <c r="E79" s="22">
        <v>33.86</v>
      </c>
      <c r="F79" s="20">
        <v>0</v>
      </c>
      <c r="G79" s="20">
        <v>1381630</v>
      </c>
      <c r="H79" s="20">
        <v>349713</v>
      </c>
      <c r="I79" s="20">
        <v>0</v>
      </c>
      <c r="J79" s="20">
        <v>40091</v>
      </c>
      <c r="K79" s="20">
        <v>0</v>
      </c>
      <c r="L79" s="20">
        <v>1162800</v>
      </c>
      <c r="M79" s="20">
        <v>100</v>
      </c>
      <c r="N79" s="20">
        <v>0</v>
      </c>
      <c r="O79" s="20">
        <v>95395</v>
      </c>
      <c r="P79" s="20">
        <v>0</v>
      </c>
      <c r="Q79" s="20">
        <v>3029729</v>
      </c>
      <c r="R79" s="20">
        <v>0</v>
      </c>
      <c r="S79" s="20">
        <v>0</v>
      </c>
      <c r="T79" s="20">
        <v>0</v>
      </c>
      <c r="U79" s="16"/>
      <c r="V79">
        <v>10946</v>
      </c>
      <c r="W79" s="28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30"/>
    </row>
    <row r="80" spans="1:40" x14ac:dyDescent="0.25">
      <c r="A80">
        <v>183</v>
      </c>
      <c r="B80" t="s">
        <v>157</v>
      </c>
      <c r="C80" s="16">
        <v>8510</v>
      </c>
      <c r="D80" s="16">
        <v>2012</v>
      </c>
      <c r="E80" s="22">
        <v>31.79</v>
      </c>
      <c r="F80" s="20">
        <v>0</v>
      </c>
      <c r="G80" s="20">
        <v>1540116</v>
      </c>
      <c r="H80" s="20">
        <v>355715</v>
      </c>
      <c r="I80" s="20">
        <v>0</v>
      </c>
      <c r="J80" s="20">
        <v>41911</v>
      </c>
      <c r="K80" s="20">
        <v>235</v>
      </c>
      <c r="L80" s="20">
        <v>1750180</v>
      </c>
      <c r="M80" s="20">
        <v>13435</v>
      </c>
      <c r="N80" s="20">
        <v>106387</v>
      </c>
      <c r="O80" s="20">
        <v>10562</v>
      </c>
      <c r="P80" s="20">
        <v>0</v>
      </c>
      <c r="Q80" s="20">
        <v>3818541</v>
      </c>
      <c r="R80" s="20">
        <v>0</v>
      </c>
      <c r="S80" s="20">
        <v>0</v>
      </c>
      <c r="T80" s="20">
        <v>0</v>
      </c>
      <c r="U80" s="16"/>
      <c r="V80">
        <v>11784</v>
      </c>
      <c r="W80" s="28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30"/>
    </row>
    <row r="81" spans="1:40" x14ac:dyDescent="0.25">
      <c r="A81">
        <v>186</v>
      </c>
      <c r="B81" t="s">
        <v>158</v>
      </c>
      <c r="C81" s="16">
        <v>8510</v>
      </c>
      <c r="D81" s="16">
        <v>2012</v>
      </c>
      <c r="E81" s="22">
        <v>4.3500000000000005</v>
      </c>
      <c r="F81" s="20">
        <v>0</v>
      </c>
      <c r="G81" s="20">
        <v>390512</v>
      </c>
      <c r="H81" s="20">
        <v>70673</v>
      </c>
      <c r="I81" s="20">
        <v>41568</v>
      </c>
      <c r="J81" s="20">
        <v>-705</v>
      </c>
      <c r="K81" s="20">
        <v>4459</v>
      </c>
      <c r="L81" s="20">
        <v>495622</v>
      </c>
      <c r="M81" s="20">
        <v>1652</v>
      </c>
      <c r="N81" s="20">
        <v>2417</v>
      </c>
      <c r="O81" s="20">
        <v>3182</v>
      </c>
      <c r="P81" s="20">
        <v>0</v>
      </c>
      <c r="Q81" s="20">
        <v>1009380</v>
      </c>
      <c r="R81" s="20">
        <v>0</v>
      </c>
      <c r="S81" s="20">
        <v>0</v>
      </c>
      <c r="T81" s="20">
        <v>0</v>
      </c>
      <c r="U81" s="16"/>
      <c r="V81">
        <v>1238</v>
      </c>
      <c r="W81" s="28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30"/>
    </row>
    <row r="82" spans="1:40" x14ac:dyDescent="0.25">
      <c r="A82">
        <v>191</v>
      </c>
      <c r="B82" t="s">
        <v>92</v>
      </c>
      <c r="C82" s="16">
        <v>8510</v>
      </c>
      <c r="D82" s="16">
        <v>2012</v>
      </c>
      <c r="E82" s="22">
        <v>35.07</v>
      </c>
      <c r="F82" s="20">
        <v>0</v>
      </c>
      <c r="G82" s="20">
        <v>0</v>
      </c>
      <c r="H82" s="20">
        <v>0</v>
      </c>
      <c r="I82" s="20">
        <v>0</v>
      </c>
      <c r="J82" s="20">
        <v>1500</v>
      </c>
      <c r="K82" s="20">
        <v>0</v>
      </c>
      <c r="L82" s="20">
        <v>2646492</v>
      </c>
      <c r="M82" s="20">
        <v>0</v>
      </c>
      <c r="N82" s="20">
        <v>89204</v>
      </c>
      <c r="O82" s="20">
        <v>0</v>
      </c>
      <c r="P82" s="20">
        <v>220</v>
      </c>
      <c r="Q82" s="20">
        <v>2736976</v>
      </c>
      <c r="R82" s="20">
        <v>0</v>
      </c>
      <c r="S82" s="20">
        <v>0</v>
      </c>
      <c r="T82" s="20">
        <v>0</v>
      </c>
      <c r="U82" s="16"/>
      <c r="V82">
        <v>12024</v>
      </c>
      <c r="W82" s="28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30"/>
    </row>
    <row r="83" spans="1:40" x14ac:dyDescent="0.25">
      <c r="A83">
        <v>193</v>
      </c>
      <c r="B83" t="s">
        <v>117</v>
      </c>
      <c r="C83" s="16">
        <v>8510</v>
      </c>
      <c r="D83" s="16">
        <v>2012</v>
      </c>
      <c r="E83" s="22">
        <v>11.8</v>
      </c>
      <c r="F83" s="20">
        <v>0</v>
      </c>
      <c r="G83" s="20">
        <v>31808</v>
      </c>
      <c r="H83" s="20">
        <v>11280</v>
      </c>
      <c r="I83" s="20">
        <v>0</v>
      </c>
      <c r="J83" s="20">
        <v>10505</v>
      </c>
      <c r="K83" s="20">
        <v>216</v>
      </c>
      <c r="L83" s="20">
        <v>1074</v>
      </c>
      <c r="M83" s="20">
        <v>0</v>
      </c>
      <c r="N83" s="20">
        <v>43384</v>
      </c>
      <c r="O83" s="20">
        <v>7792</v>
      </c>
      <c r="P83" s="20">
        <v>0</v>
      </c>
      <c r="Q83" s="20">
        <v>106059</v>
      </c>
      <c r="R83" s="20">
        <v>0</v>
      </c>
      <c r="S83" s="20">
        <v>0</v>
      </c>
      <c r="T83" s="20">
        <v>0</v>
      </c>
      <c r="U83" s="16"/>
      <c r="V83">
        <v>3409</v>
      </c>
      <c r="W83" s="28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30"/>
    </row>
    <row r="84" spans="1:40" x14ac:dyDescent="0.25">
      <c r="A84">
        <v>194</v>
      </c>
      <c r="B84" t="s">
        <v>159</v>
      </c>
      <c r="C84" s="16">
        <v>8510</v>
      </c>
      <c r="D84" s="16">
        <v>2012</v>
      </c>
      <c r="E84" s="22">
        <v>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0</v>
      </c>
      <c r="P84" s="20">
        <v>0</v>
      </c>
      <c r="Q84" s="20">
        <v>0</v>
      </c>
      <c r="R84" s="20">
        <v>0</v>
      </c>
      <c r="S84" s="20">
        <v>0</v>
      </c>
      <c r="T84" s="20">
        <v>0</v>
      </c>
      <c r="U84" s="16"/>
      <c r="V84">
        <v>1183</v>
      </c>
      <c r="W84" s="28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30"/>
    </row>
    <row r="85" spans="1:40" x14ac:dyDescent="0.25">
      <c r="A85">
        <v>195</v>
      </c>
      <c r="B85" t="s">
        <v>104</v>
      </c>
      <c r="C85" s="16">
        <v>8510</v>
      </c>
      <c r="D85" s="16">
        <v>2012</v>
      </c>
      <c r="E85" s="22">
        <v>12.399999999999999</v>
      </c>
      <c r="F85" s="20">
        <v>0</v>
      </c>
      <c r="G85" s="20">
        <v>549997</v>
      </c>
      <c r="H85" s="20">
        <v>158976</v>
      </c>
      <c r="I85" s="20">
        <v>92645</v>
      </c>
      <c r="J85" s="20">
        <v>5843</v>
      </c>
      <c r="K85" s="20">
        <v>0</v>
      </c>
      <c r="L85" s="20">
        <v>418</v>
      </c>
      <c r="M85" s="20">
        <v>0</v>
      </c>
      <c r="N85" s="20">
        <v>13396</v>
      </c>
      <c r="O85" s="20">
        <v>30184</v>
      </c>
      <c r="P85" s="20">
        <v>0</v>
      </c>
      <c r="Q85" s="20">
        <v>851459</v>
      </c>
      <c r="R85" s="20">
        <v>0</v>
      </c>
      <c r="S85" s="20">
        <v>0</v>
      </c>
      <c r="T85" s="20">
        <v>0</v>
      </c>
      <c r="U85" s="16"/>
      <c r="V85">
        <v>2523</v>
      </c>
      <c r="W85" s="28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30"/>
    </row>
    <row r="86" spans="1:40" x14ac:dyDescent="0.25">
      <c r="A86">
        <v>197</v>
      </c>
      <c r="B86" t="s">
        <v>71</v>
      </c>
      <c r="C86" s="16">
        <v>8510</v>
      </c>
      <c r="D86" s="16">
        <v>2012</v>
      </c>
      <c r="E86" s="22">
        <v>24.09</v>
      </c>
      <c r="F86" s="20">
        <v>0</v>
      </c>
      <c r="G86" s="20">
        <v>1114673</v>
      </c>
      <c r="H86" s="20">
        <v>80215</v>
      </c>
      <c r="I86" s="20">
        <v>0</v>
      </c>
      <c r="J86" s="20">
        <v>62688</v>
      </c>
      <c r="K86" s="20">
        <v>617</v>
      </c>
      <c r="L86" s="20">
        <v>1846399</v>
      </c>
      <c r="M86" s="20">
        <v>4671</v>
      </c>
      <c r="N86" s="20">
        <v>83763</v>
      </c>
      <c r="O86" s="20">
        <v>134168</v>
      </c>
      <c r="P86" s="20">
        <v>0</v>
      </c>
      <c r="Q86" s="20">
        <v>3327194</v>
      </c>
      <c r="R86" s="20">
        <v>0</v>
      </c>
      <c r="S86" s="20">
        <v>0</v>
      </c>
      <c r="T86" s="20">
        <v>0</v>
      </c>
      <c r="U86" s="16"/>
      <c r="V86">
        <v>10176</v>
      </c>
      <c r="W86" s="28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30"/>
    </row>
    <row r="87" spans="1:40" x14ac:dyDescent="0.25">
      <c r="A87">
        <v>198</v>
      </c>
      <c r="B87" t="s">
        <v>94</v>
      </c>
      <c r="C87" s="16">
        <v>8510</v>
      </c>
      <c r="D87" s="16">
        <v>2012</v>
      </c>
      <c r="E87" s="22">
        <v>36.049999999999997</v>
      </c>
      <c r="F87" s="20">
        <v>0</v>
      </c>
      <c r="G87" s="20">
        <v>1319325</v>
      </c>
      <c r="H87" s="20">
        <v>354079</v>
      </c>
      <c r="I87" s="20">
        <v>195057</v>
      </c>
      <c r="J87" s="20">
        <v>28431</v>
      </c>
      <c r="K87" s="20">
        <v>725</v>
      </c>
      <c r="L87" s="20">
        <v>231255</v>
      </c>
      <c r="M87" s="20">
        <v>81704</v>
      </c>
      <c r="N87" s="20">
        <v>17061</v>
      </c>
      <c r="O87" s="20">
        <v>42809</v>
      </c>
      <c r="P87" s="20">
        <v>0</v>
      </c>
      <c r="Q87" s="20">
        <v>2270446</v>
      </c>
      <c r="R87" s="20">
        <v>0</v>
      </c>
      <c r="S87" s="20">
        <v>0</v>
      </c>
      <c r="T87" s="20">
        <v>0</v>
      </c>
      <c r="U87" s="16"/>
      <c r="V87">
        <v>3877</v>
      </c>
      <c r="W87" s="28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30"/>
    </row>
    <row r="88" spans="1:40" x14ac:dyDescent="0.25">
      <c r="A88">
        <v>199</v>
      </c>
      <c r="B88" t="s">
        <v>103</v>
      </c>
      <c r="C88" s="16">
        <v>8510</v>
      </c>
      <c r="D88" s="16">
        <v>2012</v>
      </c>
      <c r="E88" s="22">
        <v>8.6999999999999993</v>
      </c>
      <c r="F88" s="20">
        <v>0</v>
      </c>
      <c r="G88" s="20">
        <v>308347</v>
      </c>
      <c r="H88" s="20">
        <v>76260</v>
      </c>
      <c r="I88" s="20">
        <v>0</v>
      </c>
      <c r="J88" s="20">
        <v>22276</v>
      </c>
      <c r="K88" s="20">
        <v>0</v>
      </c>
      <c r="L88" s="20">
        <v>0</v>
      </c>
      <c r="M88" s="20">
        <v>0</v>
      </c>
      <c r="N88" s="20">
        <v>21797</v>
      </c>
      <c r="O88" s="20">
        <v>319971</v>
      </c>
      <c r="P88" s="20">
        <v>0</v>
      </c>
      <c r="Q88" s="20">
        <v>748651</v>
      </c>
      <c r="R88" s="20">
        <v>0</v>
      </c>
      <c r="S88" s="20">
        <v>0</v>
      </c>
      <c r="T88" s="20">
        <v>0</v>
      </c>
      <c r="U88" s="16"/>
      <c r="V88">
        <v>2956</v>
      </c>
      <c r="W88" s="28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30"/>
    </row>
    <row r="89" spans="1:40" x14ac:dyDescent="0.25">
      <c r="A89">
        <v>201</v>
      </c>
      <c r="B89" t="s">
        <v>160</v>
      </c>
      <c r="C89" s="16">
        <v>8510</v>
      </c>
      <c r="D89" s="16">
        <v>2012</v>
      </c>
      <c r="E89" s="22">
        <v>58.410000000000004</v>
      </c>
      <c r="F89" s="20">
        <v>0</v>
      </c>
      <c r="G89" s="20">
        <v>2972940</v>
      </c>
      <c r="H89" s="20">
        <v>873059</v>
      </c>
      <c r="I89" s="20">
        <v>0</v>
      </c>
      <c r="J89" s="20">
        <v>47709</v>
      </c>
      <c r="K89" s="20">
        <v>1115</v>
      </c>
      <c r="L89" s="20">
        <v>826821</v>
      </c>
      <c r="M89" s="20">
        <v>79788</v>
      </c>
      <c r="N89" s="20">
        <v>28767</v>
      </c>
      <c r="O89" s="20">
        <v>46460</v>
      </c>
      <c r="P89" s="20">
        <v>17160</v>
      </c>
      <c r="Q89" s="20">
        <v>4859499</v>
      </c>
      <c r="R89" s="20">
        <v>0</v>
      </c>
      <c r="S89" s="20">
        <v>0</v>
      </c>
      <c r="T89" s="20">
        <v>0</v>
      </c>
      <c r="U89" s="16"/>
      <c r="V89">
        <v>16708</v>
      </c>
      <c r="W89" s="28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30"/>
    </row>
    <row r="90" spans="1:40" x14ac:dyDescent="0.25">
      <c r="A90">
        <v>202</v>
      </c>
      <c r="B90" t="s">
        <v>161</v>
      </c>
      <c r="C90" s="16">
        <v>8510</v>
      </c>
      <c r="D90" s="16">
        <v>2012</v>
      </c>
      <c r="E90" s="22">
        <v>1.3199999999999998</v>
      </c>
      <c r="F90" s="20">
        <v>0</v>
      </c>
      <c r="G90" s="20">
        <v>72069</v>
      </c>
      <c r="H90" s="20">
        <v>22023</v>
      </c>
      <c r="I90" s="20">
        <v>150016</v>
      </c>
      <c r="J90" s="20">
        <v>1473</v>
      </c>
      <c r="K90" s="20">
        <v>0</v>
      </c>
      <c r="L90" s="20">
        <v>124634</v>
      </c>
      <c r="M90" s="20">
        <v>0</v>
      </c>
      <c r="N90" s="20">
        <v>0</v>
      </c>
      <c r="O90" s="20">
        <v>161</v>
      </c>
      <c r="P90" s="20">
        <v>10</v>
      </c>
      <c r="Q90" s="20">
        <v>370366</v>
      </c>
      <c r="R90" s="20">
        <v>0</v>
      </c>
      <c r="S90" s="20">
        <v>0</v>
      </c>
      <c r="T90" s="20">
        <v>0</v>
      </c>
      <c r="U90" s="16"/>
      <c r="V90">
        <v>694</v>
      </c>
      <c r="W90" s="28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30"/>
    </row>
    <row r="91" spans="1:40" x14ac:dyDescent="0.25">
      <c r="A91">
        <v>204</v>
      </c>
      <c r="B91" t="s">
        <v>102</v>
      </c>
      <c r="C91" s="16">
        <v>8510</v>
      </c>
      <c r="D91" s="16">
        <v>2012</v>
      </c>
      <c r="E91" s="22">
        <v>123.04</v>
      </c>
      <c r="F91" s="20">
        <v>0</v>
      </c>
      <c r="G91" s="20">
        <v>6732833</v>
      </c>
      <c r="H91" s="20">
        <v>1880405</v>
      </c>
      <c r="I91" s="20">
        <v>312868</v>
      </c>
      <c r="J91" s="20">
        <v>88723</v>
      </c>
      <c r="K91" s="20">
        <v>13926</v>
      </c>
      <c r="L91" s="20">
        <v>990447</v>
      </c>
      <c r="M91" s="20">
        <v>0</v>
      </c>
      <c r="N91" s="20">
        <v>790656</v>
      </c>
      <c r="O91" s="20">
        <v>701420</v>
      </c>
      <c r="P91" s="20">
        <v>0</v>
      </c>
      <c r="Q91" s="20">
        <v>11511278</v>
      </c>
      <c r="R91" s="20">
        <v>0</v>
      </c>
      <c r="S91" s="20">
        <v>0</v>
      </c>
      <c r="T91" s="20">
        <v>0</v>
      </c>
      <c r="U91" s="16"/>
      <c r="V91">
        <v>14038</v>
      </c>
      <c r="W91" s="28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30"/>
    </row>
    <row r="92" spans="1:40" x14ac:dyDescent="0.25">
      <c r="A92">
        <v>205</v>
      </c>
      <c r="B92" t="s">
        <v>162</v>
      </c>
      <c r="C92" s="16">
        <v>8510</v>
      </c>
      <c r="D92" s="16">
        <v>2012</v>
      </c>
      <c r="E92" s="22">
        <v>40.400000000000006</v>
      </c>
      <c r="F92" s="20">
        <v>0</v>
      </c>
      <c r="G92" s="20">
        <v>1396366</v>
      </c>
      <c r="H92" s="20">
        <v>450995</v>
      </c>
      <c r="I92" s="20">
        <v>0</v>
      </c>
      <c r="J92" s="20">
        <v>122522</v>
      </c>
      <c r="K92" s="20">
        <v>362</v>
      </c>
      <c r="L92" s="20">
        <v>372729</v>
      </c>
      <c r="M92" s="20">
        <v>0</v>
      </c>
      <c r="N92" s="20">
        <v>17558</v>
      </c>
      <c r="O92" s="20">
        <v>61546</v>
      </c>
      <c r="P92" s="20">
        <v>0</v>
      </c>
      <c r="Q92" s="20">
        <v>2422078</v>
      </c>
      <c r="R92" s="20">
        <v>0</v>
      </c>
      <c r="S92" s="20">
        <v>0</v>
      </c>
      <c r="T92" s="20">
        <v>0</v>
      </c>
      <c r="U92" s="16"/>
      <c r="V92">
        <v>0</v>
      </c>
      <c r="W92" s="28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30"/>
    </row>
    <row r="93" spans="1:40" x14ac:dyDescent="0.25">
      <c r="A93">
        <v>206</v>
      </c>
      <c r="B93" t="s">
        <v>163</v>
      </c>
      <c r="C93" s="16">
        <v>8510</v>
      </c>
      <c r="D93" s="16">
        <v>2012</v>
      </c>
      <c r="E93" s="22">
        <v>24.65</v>
      </c>
      <c r="F93" s="20">
        <v>0</v>
      </c>
      <c r="G93" s="20">
        <v>1408579</v>
      </c>
      <c r="H93" s="20">
        <v>373552</v>
      </c>
      <c r="I93" s="20">
        <v>34679</v>
      </c>
      <c r="J93" s="20">
        <v>30861</v>
      </c>
      <c r="K93" s="20">
        <v>0</v>
      </c>
      <c r="L93" s="20">
        <v>82669</v>
      </c>
      <c r="M93" s="20">
        <v>0</v>
      </c>
      <c r="N93" s="20">
        <v>61100</v>
      </c>
      <c r="O93" s="20">
        <v>17661</v>
      </c>
      <c r="P93" s="20">
        <v>17283</v>
      </c>
      <c r="Q93" s="20">
        <v>1991818</v>
      </c>
      <c r="R93" s="20">
        <v>0</v>
      </c>
      <c r="S93" s="20">
        <v>0</v>
      </c>
      <c r="T93" s="20">
        <v>0</v>
      </c>
      <c r="U93" s="16"/>
      <c r="V93">
        <v>3520</v>
      </c>
      <c r="W93" s="28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30"/>
    </row>
    <row r="94" spans="1:40" x14ac:dyDescent="0.25">
      <c r="A94">
        <v>207</v>
      </c>
      <c r="B94" t="s">
        <v>105</v>
      </c>
      <c r="C94" s="16">
        <v>8510</v>
      </c>
      <c r="D94" s="16">
        <v>2012</v>
      </c>
      <c r="E94" s="22">
        <v>106.08999999999999</v>
      </c>
      <c r="F94" s="20">
        <v>0</v>
      </c>
      <c r="G94" s="20">
        <v>4821609</v>
      </c>
      <c r="H94" s="20">
        <v>1116447</v>
      </c>
      <c r="I94" s="20">
        <v>63321</v>
      </c>
      <c r="J94" s="20">
        <v>82464</v>
      </c>
      <c r="K94" s="20">
        <v>0</v>
      </c>
      <c r="L94" s="20">
        <v>820421</v>
      </c>
      <c r="M94" s="20">
        <v>4220</v>
      </c>
      <c r="N94" s="20">
        <v>284650</v>
      </c>
      <c r="O94" s="20">
        <v>42274</v>
      </c>
      <c r="P94" s="20">
        <v>0</v>
      </c>
      <c r="Q94" s="20">
        <v>7235406</v>
      </c>
      <c r="R94" s="20">
        <v>0</v>
      </c>
      <c r="S94" s="20">
        <v>0</v>
      </c>
      <c r="T94" s="20">
        <v>0</v>
      </c>
      <c r="U94" s="16"/>
      <c r="V94">
        <v>21062</v>
      </c>
      <c r="W94" s="28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30"/>
    </row>
    <row r="95" spans="1:40" x14ac:dyDescent="0.25">
      <c r="A95">
        <v>208</v>
      </c>
      <c r="B95" t="s">
        <v>112</v>
      </c>
      <c r="C95" s="16">
        <v>8510</v>
      </c>
      <c r="D95" s="16">
        <v>2012</v>
      </c>
      <c r="E95" s="22">
        <v>349</v>
      </c>
      <c r="F95" s="20">
        <v>0</v>
      </c>
      <c r="G95" s="20">
        <v>17425787</v>
      </c>
      <c r="H95" s="20">
        <v>4460597</v>
      </c>
      <c r="I95" s="20">
        <v>441977</v>
      </c>
      <c r="J95" s="20">
        <v>183532</v>
      </c>
      <c r="K95" s="20">
        <v>4267</v>
      </c>
      <c r="L95" s="20">
        <v>4063065</v>
      </c>
      <c r="M95" s="20">
        <v>0</v>
      </c>
      <c r="N95" s="20">
        <v>60653</v>
      </c>
      <c r="O95" s="20">
        <v>891533</v>
      </c>
      <c r="P95" s="20">
        <v>610108</v>
      </c>
      <c r="Q95" s="20">
        <v>26921303</v>
      </c>
      <c r="R95" s="20">
        <v>0</v>
      </c>
      <c r="S95" s="20">
        <v>0</v>
      </c>
      <c r="T95" s="20">
        <v>0</v>
      </c>
      <c r="U95" s="16"/>
      <c r="V95">
        <v>18153</v>
      </c>
      <c r="W95" s="28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30"/>
    </row>
    <row r="96" spans="1:40" x14ac:dyDescent="0.25">
      <c r="A96">
        <v>209</v>
      </c>
      <c r="B96" t="s">
        <v>164</v>
      </c>
      <c r="C96" s="16">
        <v>8510</v>
      </c>
      <c r="D96" s="16">
        <v>2012</v>
      </c>
      <c r="E96" s="22">
        <v>22.46</v>
      </c>
      <c r="F96" s="20">
        <v>0</v>
      </c>
      <c r="G96" s="20">
        <v>1107787</v>
      </c>
      <c r="H96" s="20">
        <v>320918</v>
      </c>
      <c r="I96" s="20">
        <v>0</v>
      </c>
      <c r="J96" s="20">
        <v>24643</v>
      </c>
      <c r="K96" s="20">
        <v>391</v>
      </c>
      <c r="L96" s="20">
        <v>305170</v>
      </c>
      <c r="M96" s="20">
        <v>33979</v>
      </c>
      <c r="N96" s="20">
        <v>1493185</v>
      </c>
      <c r="O96" s="20">
        <v>15705</v>
      </c>
      <c r="P96" s="20">
        <v>6006</v>
      </c>
      <c r="Q96" s="20">
        <v>3295772</v>
      </c>
      <c r="R96" s="20">
        <v>0</v>
      </c>
      <c r="S96" s="20">
        <v>0</v>
      </c>
      <c r="T96" s="20">
        <v>0</v>
      </c>
      <c r="U96" s="16"/>
      <c r="V96">
        <v>9478</v>
      </c>
      <c r="W96" s="28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30"/>
    </row>
    <row r="97" spans="1:40" x14ac:dyDescent="0.25">
      <c r="A97">
        <v>210</v>
      </c>
      <c r="B97" t="s">
        <v>165</v>
      </c>
      <c r="C97" s="16">
        <v>8510</v>
      </c>
      <c r="D97" s="16">
        <v>2012</v>
      </c>
      <c r="E97" s="22">
        <v>216</v>
      </c>
      <c r="F97" s="20">
        <v>0</v>
      </c>
      <c r="G97" s="20">
        <v>747963</v>
      </c>
      <c r="H97" s="20">
        <v>2805</v>
      </c>
      <c r="I97" s="20">
        <v>0</v>
      </c>
      <c r="J97" s="20">
        <v>6397</v>
      </c>
      <c r="K97" s="20">
        <v>0</v>
      </c>
      <c r="L97" s="20">
        <v>2279</v>
      </c>
      <c r="M97" s="20">
        <v>0</v>
      </c>
      <c r="N97" s="20">
        <v>0</v>
      </c>
      <c r="O97" s="20">
        <v>2521</v>
      </c>
      <c r="P97" s="20">
        <v>0</v>
      </c>
      <c r="Q97" s="20">
        <v>761965</v>
      </c>
      <c r="R97" s="20">
        <v>0</v>
      </c>
      <c r="S97" s="20">
        <v>0</v>
      </c>
      <c r="T97" s="20">
        <v>0</v>
      </c>
      <c r="U97" s="16"/>
      <c r="V97">
        <v>10561</v>
      </c>
      <c r="W97" s="28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30"/>
    </row>
    <row r="98" spans="1:40" x14ac:dyDescent="0.25">
      <c r="A98">
        <v>211</v>
      </c>
      <c r="B98" s="42" t="s">
        <v>166</v>
      </c>
      <c r="C98" s="16">
        <v>8510</v>
      </c>
      <c r="D98" s="16">
        <v>2012</v>
      </c>
      <c r="E98" s="22">
        <v>216</v>
      </c>
      <c r="F98" s="20">
        <v>0</v>
      </c>
      <c r="G98" s="20">
        <v>747963</v>
      </c>
      <c r="H98" s="20">
        <v>2805</v>
      </c>
      <c r="I98" s="20">
        <v>0</v>
      </c>
      <c r="J98" s="20">
        <v>6397</v>
      </c>
      <c r="K98" s="20">
        <v>0</v>
      </c>
      <c r="L98" s="20">
        <v>2279</v>
      </c>
      <c r="M98" s="20">
        <v>0</v>
      </c>
      <c r="N98" s="20">
        <v>0</v>
      </c>
      <c r="O98" s="20">
        <v>2521</v>
      </c>
      <c r="P98" s="20">
        <v>0</v>
      </c>
      <c r="Q98" s="20">
        <v>761965</v>
      </c>
      <c r="R98" s="20">
        <v>0</v>
      </c>
      <c r="S98" s="20">
        <v>0</v>
      </c>
      <c r="T98" s="20">
        <v>0</v>
      </c>
      <c r="U98" s="16"/>
      <c r="V98">
        <v>0</v>
      </c>
      <c r="W98" s="28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30"/>
    </row>
    <row r="99" spans="1:40" x14ac:dyDescent="0.25">
      <c r="A99">
        <v>904</v>
      </c>
      <c r="B99" t="s">
        <v>70</v>
      </c>
      <c r="C99" s="16">
        <v>8510</v>
      </c>
      <c r="D99" s="16">
        <v>2012</v>
      </c>
      <c r="E99" s="22">
        <v>20.490000000000002</v>
      </c>
      <c r="F99" s="20">
        <v>0</v>
      </c>
      <c r="G99" s="20">
        <v>1170754</v>
      </c>
      <c r="H99" s="20">
        <v>208920</v>
      </c>
      <c r="I99" s="20">
        <v>0</v>
      </c>
      <c r="J99" s="20">
        <v>44770</v>
      </c>
      <c r="K99" s="20">
        <v>0</v>
      </c>
      <c r="L99" s="20">
        <v>50884</v>
      </c>
      <c r="M99" s="20">
        <v>4638</v>
      </c>
      <c r="N99" s="20">
        <v>37739</v>
      </c>
      <c r="O99" s="20">
        <v>63504</v>
      </c>
      <c r="P99" s="20">
        <v>0</v>
      </c>
      <c r="Q99" s="20">
        <v>1581209</v>
      </c>
      <c r="R99" s="20">
        <v>0</v>
      </c>
      <c r="S99" s="20">
        <v>0</v>
      </c>
      <c r="T99" s="20">
        <v>0</v>
      </c>
      <c r="U99" s="16"/>
      <c r="V99">
        <v>2399</v>
      </c>
      <c r="W99" s="28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30"/>
    </row>
    <row r="100" spans="1:40" x14ac:dyDescent="0.25">
      <c r="A100">
        <v>915</v>
      </c>
      <c r="B100" t="s">
        <v>84</v>
      </c>
      <c r="C100" s="16">
        <v>8510</v>
      </c>
      <c r="D100" s="16">
        <v>2012</v>
      </c>
      <c r="E100" s="22">
        <v>8.77</v>
      </c>
      <c r="F100" s="20">
        <v>0</v>
      </c>
      <c r="G100" s="20">
        <v>293633</v>
      </c>
      <c r="H100" s="20">
        <v>83336</v>
      </c>
      <c r="I100" s="20">
        <v>0</v>
      </c>
      <c r="J100" s="20">
        <v>2599</v>
      </c>
      <c r="K100" s="20">
        <v>0</v>
      </c>
      <c r="L100" s="20">
        <v>22</v>
      </c>
      <c r="M100" s="20">
        <v>0</v>
      </c>
      <c r="N100" s="20">
        <v>0</v>
      </c>
      <c r="O100" s="20">
        <v>211759</v>
      </c>
      <c r="P100" s="20">
        <v>0</v>
      </c>
      <c r="Q100" s="20">
        <v>591349</v>
      </c>
      <c r="R100" s="20">
        <v>0</v>
      </c>
      <c r="S100" s="20">
        <v>0</v>
      </c>
      <c r="T100" s="20">
        <v>0</v>
      </c>
      <c r="U100" s="16"/>
      <c r="V100">
        <v>846</v>
      </c>
      <c r="W100" s="28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30"/>
    </row>
    <row r="101" spans="1:40" x14ac:dyDescent="0.25">
      <c r="A101">
        <v>919</v>
      </c>
      <c r="B101" t="s">
        <v>124</v>
      </c>
      <c r="C101" s="16">
        <v>8510</v>
      </c>
      <c r="D101" s="16">
        <v>2012</v>
      </c>
      <c r="E101" s="22">
        <v>1.7</v>
      </c>
      <c r="F101" s="20">
        <v>0</v>
      </c>
      <c r="G101" s="20">
        <v>92329</v>
      </c>
      <c r="H101" s="20">
        <v>40089</v>
      </c>
      <c r="I101" s="20">
        <v>175</v>
      </c>
      <c r="J101" s="20">
        <v>1018</v>
      </c>
      <c r="K101" s="20">
        <v>891</v>
      </c>
      <c r="L101" s="20">
        <v>141</v>
      </c>
      <c r="M101" s="20">
        <v>0</v>
      </c>
      <c r="N101" s="20">
        <v>5432</v>
      </c>
      <c r="O101" s="20">
        <v>5405</v>
      </c>
      <c r="P101" s="20">
        <v>4</v>
      </c>
      <c r="Q101" s="20">
        <v>145476</v>
      </c>
      <c r="R101" s="20">
        <v>0</v>
      </c>
      <c r="S101" s="20">
        <v>0</v>
      </c>
      <c r="T101" s="20">
        <v>0</v>
      </c>
      <c r="U101" s="16"/>
      <c r="V101">
        <v>962</v>
      </c>
      <c r="W101" s="28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30"/>
    </row>
    <row r="102" spans="1:40" x14ac:dyDescent="0.25">
      <c r="A102" s="10">
        <v>921</v>
      </c>
      <c r="B102" s="10" t="s">
        <v>167</v>
      </c>
      <c r="C102" s="16">
        <v>8510</v>
      </c>
      <c r="D102" s="16">
        <v>2012</v>
      </c>
      <c r="E102" s="10">
        <v>0</v>
      </c>
      <c r="F102" s="10">
        <v>0</v>
      </c>
      <c r="G102" s="10">
        <v>0</v>
      </c>
      <c r="H102" s="10">
        <v>0</v>
      </c>
      <c r="I102" s="10">
        <v>0</v>
      </c>
      <c r="J102" s="10">
        <v>0</v>
      </c>
      <c r="K102" s="10">
        <v>0</v>
      </c>
      <c r="L102" s="10">
        <v>0</v>
      </c>
      <c r="M102" s="10">
        <v>0</v>
      </c>
      <c r="N102" s="10">
        <v>0</v>
      </c>
      <c r="O102" s="10">
        <v>0</v>
      </c>
      <c r="P102" s="10">
        <v>0</v>
      </c>
      <c r="Q102" s="10">
        <v>0</v>
      </c>
      <c r="R102" s="10">
        <v>0</v>
      </c>
      <c r="S102" s="10">
        <v>0</v>
      </c>
      <c r="T102" s="10">
        <v>0</v>
      </c>
      <c r="V102" s="10" t="s">
        <v>67</v>
      </c>
      <c r="W102" s="31"/>
      <c r="X102" s="32"/>
      <c r="Y102" s="32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</row>
    <row r="103" spans="1:40" x14ac:dyDescent="0.25">
      <c r="V103" s="10" t="s">
        <v>68</v>
      </c>
      <c r="W103" s="31"/>
      <c r="X103" s="32"/>
      <c r="Y103" s="32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</row>
    <row r="104" spans="1:40" x14ac:dyDescent="0.25">
      <c r="A104" s="14" t="s">
        <v>30</v>
      </c>
      <c r="B104" s="14" t="s">
        <v>47</v>
      </c>
      <c r="C104" s="14" t="s">
        <v>48</v>
      </c>
      <c r="D104" s="14" t="s">
        <v>49</v>
      </c>
      <c r="E104" s="14" t="s">
        <v>50</v>
      </c>
      <c r="F104" s="14" t="s">
        <v>51</v>
      </c>
      <c r="G104" s="14" t="s">
        <v>52</v>
      </c>
      <c r="H104" s="14" t="s">
        <v>53</v>
      </c>
      <c r="I104" s="14" t="s">
        <v>54</v>
      </c>
      <c r="J104" s="14" t="s">
        <v>55</v>
      </c>
      <c r="K104" s="14" t="s">
        <v>56</v>
      </c>
      <c r="L104" s="14" t="s">
        <v>57</v>
      </c>
      <c r="M104" s="14" t="s">
        <v>58</v>
      </c>
      <c r="N104" s="14" t="s">
        <v>59</v>
      </c>
      <c r="O104" s="14" t="s">
        <v>60</v>
      </c>
      <c r="P104" s="14" t="s">
        <v>61</v>
      </c>
      <c r="Q104" s="14" t="s">
        <v>62</v>
      </c>
      <c r="R104" s="14" t="s">
        <v>63</v>
      </c>
      <c r="S104" s="14" t="s">
        <v>64</v>
      </c>
      <c r="T104" s="14" t="s">
        <v>65</v>
      </c>
      <c r="V104" s="15" t="s">
        <v>69</v>
      </c>
    </row>
    <row r="105" spans="1:40" x14ac:dyDescent="0.25">
      <c r="A105">
        <v>1</v>
      </c>
      <c r="B105" t="s">
        <v>125</v>
      </c>
      <c r="C105" s="16">
        <v>8510</v>
      </c>
      <c r="D105" s="16">
        <v>2013</v>
      </c>
      <c r="E105" s="22">
        <v>82.62</v>
      </c>
      <c r="F105" s="20">
        <v>0</v>
      </c>
      <c r="G105" s="20">
        <v>4980907</v>
      </c>
      <c r="H105" s="20">
        <v>1283060</v>
      </c>
      <c r="I105" s="20">
        <v>30383</v>
      </c>
      <c r="J105" s="20">
        <v>106693</v>
      </c>
      <c r="K105" s="20">
        <v>9275</v>
      </c>
      <c r="L105" s="20">
        <v>1795021</v>
      </c>
      <c r="M105" s="20">
        <v>0</v>
      </c>
      <c r="N105" s="20">
        <v>37897067</v>
      </c>
      <c r="O105" s="20">
        <v>75276</v>
      </c>
      <c r="P105" s="20">
        <v>-180864</v>
      </c>
      <c r="Q105" s="20">
        <v>46358546</v>
      </c>
      <c r="R105" s="20">
        <v>0</v>
      </c>
      <c r="S105" s="20">
        <v>0</v>
      </c>
      <c r="T105" s="20">
        <v>0</v>
      </c>
      <c r="U105" s="16"/>
      <c r="V105">
        <v>67759</v>
      </c>
      <c r="W105" s="28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30"/>
    </row>
    <row r="106" spans="1:40" x14ac:dyDescent="0.25">
      <c r="A106">
        <v>3</v>
      </c>
      <c r="B106" t="s">
        <v>126</v>
      </c>
      <c r="C106" s="16">
        <v>8510</v>
      </c>
      <c r="D106" s="16">
        <v>2013</v>
      </c>
      <c r="E106" s="22">
        <v>24.990000000000002</v>
      </c>
      <c r="F106" s="20">
        <v>0</v>
      </c>
      <c r="G106" s="20">
        <v>1381830</v>
      </c>
      <c r="H106" s="20">
        <v>342857</v>
      </c>
      <c r="I106" s="20">
        <v>63338</v>
      </c>
      <c r="J106" s="20">
        <v>72474</v>
      </c>
      <c r="K106" s="20">
        <v>2936</v>
      </c>
      <c r="L106" s="20">
        <v>765223</v>
      </c>
      <c r="M106" s="20">
        <v>0</v>
      </c>
      <c r="N106" s="20">
        <v>22200403</v>
      </c>
      <c r="O106" s="20">
        <v>4192</v>
      </c>
      <c r="P106" s="20">
        <v>373871</v>
      </c>
      <c r="Q106" s="20">
        <v>24459382</v>
      </c>
      <c r="R106" s="20">
        <v>0</v>
      </c>
      <c r="S106" s="20">
        <v>0</v>
      </c>
      <c r="T106" s="20">
        <v>0</v>
      </c>
      <c r="U106" s="16"/>
      <c r="V106">
        <v>28415</v>
      </c>
      <c r="W106" s="28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30"/>
    </row>
    <row r="107" spans="1:40" x14ac:dyDescent="0.25">
      <c r="A107">
        <v>8</v>
      </c>
      <c r="B107" t="s">
        <v>127</v>
      </c>
      <c r="C107" s="16">
        <v>8510</v>
      </c>
      <c r="D107" s="16">
        <v>2013</v>
      </c>
      <c r="E107" s="22">
        <v>16.59</v>
      </c>
      <c r="F107" s="20">
        <v>0</v>
      </c>
      <c r="G107" s="20">
        <v>565775</v>
      </c>
      <c r="H107" s="20">
        <v>172069</v>
      </c>
      <c r="I107" s="20">
        <v>0</v>
      </c>
      <c r="J107" s="20">
        <v>15443</v>
      </c>
      <c r="K107" s="20">
        <v>0</v>
      </c>
      <c r="L107" s="20">
        <v>171595</v>
      </c>
      <c r="M107" s="20">
        <v>5669</v>
      </c>
      <c r="N107" s="20">
        <v>0</v>
      </c>
      <c r="O107" s="20">
        <v>20061</v>
      </c>
      <c r="P107" s="20">
        <v>0</v>
      </c>
      <c r="Q107" s="20">
        <v>950612</v>
      </c>
      <c r="R107" s="20">
        <v>0</v>
      </c>
      <c r="S107" s="20">
        <v>0</v>
      </c>
      <c r="T107" s="20">
        <v>0</v>
      </c>
      <c r="U107" s="16"/>
      <c r="V107">
        <v>1281</v>
      </c>
      <c r="W107" s="28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30"/>
    </row>
    <row r="108" spans="1:40" x14ac:dyDescent="0.25">
      <c r="A108">
        <v>10</v>
      </c>
      <c r="B108" t="s">
        <v>97</v>
      </c>
      <c r="C108" s="16">
        <v>8510</v>
      </c>
      <c r="D108" s="16">
        <v>2013</v>
      </c>
      <c r="E108" s="22">
        <v>360.67</v>
      </c>
      <c r="F108" s="20">
        <v>0</v>
      </c>
      <c r="G108" s="20">
        <v>22924043</v>
      </c>
      <c r="H108" s="20">
        <v>4463796</v>
      </c>
      <c r="I108" s="20">
        <v>518306</v>
      </c>
      <c r="J108" s="20">
        <v>466173</v>
      </c>
      <c r="K108" s="20">
        <v>202276</v>
      </c>
      <c r="L108" s="20">
        <v>738692</v>
      </c>
      <c r="M108" s="20">
        <v>857492</v>
      </c>
      <c r="N108" s="20">
        <v>297502</v>
      </c>
      <c r="O108" s="20">
        <v>1819782</v>
      </c>
      <c r="P108" s="20">
        <v>34928</v>
      </c>
      <c r="Q108" s="20">
        <v>32253134</v>
      </c>
      <c r="R108" s="20">
        <v>0</v>
      </c>
      <c r="S108" s="20">
        <v>0</v>
      </c>
      <c r="T108" s="20">
        <v>0</v>
      </c>
      <c r="U108" s="16"/>
      <c r="V108">
        <v>70317</v>
      </c>
      <c r="W108" s="28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30"/>
    </row>
    <row r="109" spans="1:40" x14ac:dyDescent="0.25">
      <c r="A109">
        <v>14</v>
      </c>
      <c r="B109" t="s">
        <v>121</v>
      </c>
      <c r="C109" s="16">
        <v>8510</v>
      </c>
      <c r="D109" s="16">
        <v>2013</v>
      </c>
      <c r="E109" s="22">
        <v>213.45999999999998</v>
      </c>
      <c r="F109" s="20">
        <v>0</v>
      </c>
      <c r="G109" s="20">
        <v>12112794</v>
      </c>
      <c r="H109" s="20">
        <v>3434357</v>
      </c>
      <c r="I109" s="20">
        <v>28593</v>
      </c>
      <c r="J109" s="20">
        <v>276215</v>
      </c>
      <c r="K109" s="20">
        <v>2816</v>
      </c>
      <c r="L109" s="20">
        <v>1627068</v>
      </c>
      <c r="M109" s="20">
        <v>470</v>
      </c>
      <c r="N109" s="20">
        <v>935317</v>
      </c>
      <c r="O109" s="20">
        <v>213251</v>
      </c>
      <c r="P109" s="20">
        <v>0</v>
      </c>
      <c r="Q109" s="20">
        <v>18630881</v>
      </c>
      <c r="R109" s="20">
        <v>0</v>
      </c>
      <c r="S109" s="20">
        <v>0</v>
      </c>
      <c r="T109" s="20">
        <v>0</v>
      </c>
      <c r="U109" s="16"/>
      <c r="V109">
        <v>31340</v>
      </c>
      <c r="W109" s="28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30"/>
    </row>
    <row r="110" spans="1:40" x14ac:dyDescent="0.25">
      <c r="A110">
        <v>20</v>
      </c>
      <c r="B110" t="s">
        <v>128</v>
      </c>
      <c r="C110" s="16">
        <v>8510</v>
      </c>
      <c r="D110" s="16">
        <v>2013</v>
      </c>
      <c r="E110" s="22">
        <v>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  <c r="K110" s="20">
        <v>0</v>
      </c>
      <c r="L110" s="20">
        <v>0</v>
      </c>
      <c r="M110" s="20">
        <v>0</v>
      </c>
      <c r="N110" s="20">
        <v>0</v>
      </c>
      <c r="O110" s="20">
        <v>0</v>
      </c>
      <c r="P110" s="20">
        <v>0</v>
      </c>
      <c r="Q110" s="20">
        <v>0</v>
      </c>
      <c r="R110" s="20">
        <v>0</v>
      </c>
      <c r="S110" s="20">
        <v>0</v>
      </c>
      <c r="T110" s="20">
        <v>0</v>
      </c>
      <c r="U110" s="16"/>
      <c r="V110">
        <v>1104</v>
      </c>
      <c r="W110" s="28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30"/>
    </row>
    <row r="111" spans="1:40" x14ac:dyDescent="0.25">
      <c r="A111">
        <v>21</v>
      </c>
      <c r="B111" t="s">
        <v>129</v>
      </c>
      <c r="C111" s="16">
        <v>8510</v>
      </c>
      <c r="D111" s="16">
        <v>2013</v>
      </c>
      <c r="E111" s="22">
        <v>21.64</v>
      </c>
      <c r="F111" s="20">
        <v>0</v>
      </c>
      <c r="G111" s="20">
        <v>954498</v>
      </c>
      <c r="H111" s="20">
        <v>294589</v>
      </c>
      <c r="I111" s="20">
        <v>101527</v>
      </c>
      <c r="J111" s="20">
        <v>23063</v>
      </c>
      <c r="K111" s="20">
        <v>0</v>
      </c>
      <c r="L111" s="20">
        <v>125182</v>
      </c>
      <c r="M111" s="20">
        <v>1924</v>
      </c>
      <c r="N111" s="20">
        <v>39102</v>
      </c>
      <c r="O111" s="20">
        <v>39796</v>
      </c>
      <c r="P111" s="20">
        <v>0</v>
      </c>
      <c r="Q111" s="20">
        <v>1579681</v>
      </c>
      <c r="R111" s="20">
        <v>0</v>
      </c>
      <c r="S111" s="20">
        <v>0</v>
      </c>
      <c r="T111" s="20">
        <v>0</v>
      </c>
      <c r="U111" s="16"/>
      <c r="V111">
        <v>1924</v>
      </c>
      <c r="W111" s="28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30"/>
    </row>
    <row r="112" spans="1:40" x14ac:dyDescent="0.25">
      <c r="A112">
        <v>22</v>
      </c>
      <c r="B112" t="s">
        <v>85</v>
      </c>
      <c r="C112" s="16">
        <v>8510</v>
      </c>
      <c r="D112" s="16">
        <v>2013</v>
      </c>
      <c r="E112" s="22">
        <v>23.52</v>
      </c>
      <c r="F112" s="20">
        <v>0</v>
      </c>
      <c r="G112" s="20">
        <v>872503</v>
      </c>
      <c r="H112" s="20">
        <v>266829</v>
      </c>
      <c r="I112" s="20">
        <v>0</v>
      </c>
      <c r="J112" s="20">
        <v>19489</v>
      </c>
      <c r="K112" s="20">
        <v>0</v>
      </c>
      <c r="L112" s="20">
        <v>2993</v>
      </c>
      <c r="M112" s="20">
        <v>0</v>
      </c>
      <c r="N112" s="20">
        <v>20133</v>
      </c>
      <c r="O112" s="20">
        <v>1442605</v>
      </c>
      <c r="P112" s="20">
        <v>0</v>
      </c>
      <c r="Q112" s="20">
        <v>2624552</v>
      </c>
      <c r="R112" s="20">
        <v>0</v>
      </c>
      <c r="S112" s="20">
        <v>0</v>
      </c>
      <c r="T112" s="20">
        <v>0</v>
      </c>
      <c r="U112" s="16"/>
      <c r="V112">
        <v>7861</v>
      </c>
      <c r="W112" s="28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30"/>
    </row>
    <row r="113" spans="1:40" x14ac:dyDescent="0.25">
      <c r="A113">
        <v>23</v>
      </c>
      <c r="B113" t="s">
        <v>130</v>
      </c>
      <c r="C113" s="16">
        <v>8510</v>
      </c>
      <c r="D113" s="16">
        <v>2013</v>
      </c>
      <c r="E113" s="22">
        <v>12.09</v>
      </c>
      <c r="F113" s="20">
        <v>0</v>
      </c>
      <c r="G113" s="20">
        <v>519595</v>
      </c>
      <c r="H113" s="20">
        <v>122993</v>
      </c>
      <c r="I113" s="20">
        <v>0</v>
      </c>
      <c r="J113" s="20">
        <v>10331</v>
      </c>
      <c r="K113" s="20">
        <v>0</v>
      </c>
      <c r="L113" s="20">
        <v>160093</v>
      </c>
      <c r="M113" s="20">
        <v>8532</v>
      </c>
      <c r="N113" s="20">
        <v>27950</v>
      </c>
      <c r="O113" s="20">
        <v>7407</v>
      </c>
      <c r="P113" s="20">
        <v>0</v>
      </c>
      <c r="Q113" s="20">
        <v>856901</v>
      </c>
      <c r="R113" s="20">
        <v>0</v>
      </c>
      <c r="S113" s="20">
        <v>0</v>
      </c>
      <c r="T113" s="20">
        <v>0</v>
      </c>
      <c r="U113" s="16"/>
      <c r="V113">
        <v>943</v>
      </c>
      <c r="W113" s="28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30"/>
    </row>
    <row r="114" spans="1:40" x14ac:dyDescent="0.25">
      <c r="A114">
        <v>26</v>
      </c>
      <c r="B114" t="s">
        <v>131</v>
      </c>
      <c r="C114" s="16">
        <v>8510</v>
      </c>
      <c r="D114" s="16">
        <v>2013</v>
      </c>
      <c r="E114" s="22">
        <v>15.22</v>
      </c>
      <c r="F114" s="20">
        <v>0</v>
      </c>
      <c r="G114" s="20">
        <v>829802</v>
      </c>
      <c r="H114" s="20">
        <v>310268</v>
      </c>
      <c r="I114" s="20">
        <v>0</v>
      </c>
      <c r="J114" s="20">
        <v>8422</v>
      </c>
      <c r="K114" s="20">
        <v>0</v>
      </c>
      <c r="L114" s="20">
        <v>975986</v>
      </c>
      <c r="M114" s="20">
        <v>0</v>
      </c>
      <c r="N114" s="20">
        <v>40123</v>
      </c>
      <c r="O114" s="20">
        <v>9234</v>
      </c>
      <c r="P114" s="20">
        <v>0</v>
      </c>
      <c r="Q114" s="20">
        <v>2173835</v>
      </c>
      <c r="R114" s="20">
        <v>0</v>
      </c>
      <c r="S114" s="20">
        <v>0</v>
      </c>
      <c r="T114" s="20">
        <v>0</v>
      </c>
      <c r="U114" s="16"/>
      <c r="V114">
        <v>21531</v>
      </c>
      <c r="W114" s="28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30"/>
    </row>
    <row r="115" spans="1:40" x14ac:dyDescent="0.25">
      <c r="A115">
        <v>29</v>
      </c>
      <c r="B115" t="s">
        <v>81</v>
      </c>
      <c r="C115" s="16">
        <v>8510</v>
      </c>
      <c r="D115" s="16">
        <v>2013</v>
      </c>
      <c r="E115" s="22">
        <v>347.18</v>
      </c>
      <c r="F115" s="20">
        <v>0</v>
      </c>
      <c r="G115" s="20">
        <v>18985478</v>
      </c>
      <c r="H115" s="20">
        <v>6593437</v>
      </c>
      <c r="I115" s="20">
        <v>2753766</v>
      </c>
      <c r="J115" s="20">
        <v>341041</v>
      </c>
      <c r="K115" s="20">
        <v>376751</v>
      </c>
      <c r="L115" s="20">
        <v>8645083</v>
      </c>
      <c r="M115" s="20">
        <v>3426655</v>
      </c>
      <c r="N115" s="20">
        <v>496345</v>
      </c>
      <c r="O115" s="20">
        <v>-1302022</v>
      </c>
      <c r="P115" s="20">
        <v>3146168</v>
      </c>
      <c r="Q115" s="20">
        <v>37170366</v>
      </c>
      <c r="R115" s="20">
        <v>0</v>
      </c>
      <c r="S115" s="20">
        <v>0</v>
      </c>
      <c r="T115" s="20">
        <v>0</v>
      </c>
      <c r="U115" s="16"/>
      <c r="V115">
        <v>42448</v>
      </c>
      <c r="W115" s="28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30"/>
    </row>
    <row r="116" spans="1:40" x14ac:dyDescent="0.25">
      <c r="A116">
        <v>32</v>
      </c>
      <c r="B116" t="s">
        <v>132</v>
      </c>
      <c r="C116" s="16">
        <v>8510</v>
      </c>
      <c r="D116" s="16">
        <v>2013</v>
      </c>
      <c r="E116" s="22">
        <v>83.460000000000008</v>
      </c>
      <c r="F116" s="20">
        <v>0</v>
      </c>
      <c r="G116" s="20">
        <v>4025062</v>
      </c>
      <c r="H116" s="20">
        <v>1277886</v>
      </c>
      <c r="I116" s="20">
        <v>0</v>
      </c>
      <c r="J116" s="20">
        <v>143517</v>
      </c>
      <c r="K116" s="20">
        <v>453</v>
      </c>
      <c r="L116" s="20">
        <v>6243438</v>
      </c>
      <c r="M116" s="20">
        <v>249219</v>
      </c>
      <c r="N116" s="20">
        <v>194557</v>
      </c>
      <c r="O116" s="20">
        <v>116263</v>
      </c>
      <c r="P116" s="20">
        <v>33288</v>
      </c>
      <c r="Q116" s="20">
        <v>12217107</v>
      </c>
      <c r="R116" s="20">
        <v>0</v>
      </c>
      <c r="S116" s="20">
        <v>0</v>
      </c>
      <c r="T116" s="20">
        <v>0</v>
      </c>
      <c r="U116" s="16"/>
      <c r="V116">
        <v>43782</v>
      </c>
      <c r="W116" s="28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30"/>
    </row>
    <row r="117" spans="1:40" x14ac:dyDescent="0.25">
      <c r="A117">
        <v>35</v>
      </c>
      <c r="B117" t="s">
        <v>133</v>
      </c>
      <c r="C117" s="16">
        <v>8510</v>
      </c>
      <c r="D117" s="16">
        <v>2013</v>
      </c>
      <c r="E117" s="22">
        <v>12.82</v>
      </c>
      <c r="F117" s="20">
        <v>0</v>
      </c>
      <c r="G117" s="20">
        <v>534923</v>
      </c>
      <c r="H117" s="20">
        <v>174112</v>
      </c>
      <c r="I117" s="20">
        <v>0</v>
      </c>
      <c r="J117" s="20">
        <v>20395</v>
      </c>
      <c r="K117" s="20">
        <v>382</v>
      </c>
      <c r="L117" s="20">
        <v>692307</v>
      </c>
      <c r="M117" s="20">
        <v>29730</v>
      </c>
      <c r="N117" s="20">
        <v>103366</v>
      </c>
      <c r="O117" s="20">
        <v>17154</v>
      </c>
      <c r="P117" s="20">
        <v>2972</v>
      </c>
      <c r="Q117" s="20">
        <v>1569397</v>
      </c>
      <c r="R117" s="20">
        <v>0</v>
      </c>
      <c r="S117" s="20">
        <v>0</v>
      </c>
      <c r="T117" s="20">
        <v>0</v>
      </c>
      <c r="U117" s="16"/>
      <c r="V117">
        <v>3457</v>
      </c>
      <c r="W117" s="28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30"/>
    </row>
    <row r="118" spans="1:40" x14ac:dyDescent="0.25">
      <c r="A118">
        <v>37</v>
      </c>
      <c r="B118" t="s">
        <v>134</v>
      </c>
      <c r="C118" s="16">
        <v>8510</v>
      </c>
      <c r="D118" s="16">
        <v>2013</v>
      </c>
      <c r="E118" s="22">
        <v>60.919999999999995</v>
      </c>
      <c r="F118" s="20">
        <v>0</v>
      </c>
      <c r="G118" s="20">
        <v>3342975</v>
      </c>
      <c r="H118" s="20">
        <v>866249</v>
      </c>
      <c r="I118" s="20">
        <v>0</v>
      </c>
      <c r="J118" s="20">
        <v>95925</v>
      </c>
      <c r="K118" s="20">
        <v>0</v>
      </c>
      <c r="L118" s="20">
        <v>2369788</v>
      </c>
      <c r="M118" s="20">
        <v>2159</v>
      </c>
      <c r="N118" s="20">
        <v>0</v>
      </c>
      <c r="O118" s="20">
        <v>231147</v>
      </c>
      <c r="P118" s="20">
        <v>0</v>
      </c>
      <c r="Q118" s="20">
        <v>6908243</v>
      </c>
      <c r="R118" s="20">
        <v>0</v>
      </c>
      <c r="S118" s="20">
        <v>0</v>
      </c>
      <c r="T118" s="20">
        <v>0</v>
      </c>
      <c r="U118" s="16"/>
      <c r="V118">
        <v>23505</v>
      </c>
      <c r="W118" s="28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30"/>
    </row>
    <row r="119" spans="1:40" x14ac:dyDescent="0.25">
      <c r="A119">
        <v>38</v>
      </c>
      <c r="B119" t="s">
        <v>109</v>
      </c>
      <c r="C119" s="16">
        <v>8510</v>
      </c>
      <c r="D119" s="16">
        <v>2013</v>
      </c>
      <c r="E119" s="22">
        <v>70.400000000000006</v>
      </c>
      <c r="F119" s="20">
        <v>0</v>
      </c>
      <c r="G119" s="20">
        <v>3073832</v>
      </c>
      <c r="H119" s="20">
        <v>874548</v>
      </c>
      <c r="I119" s="20">
        <v>174561</v>
      </c>
      <c r="J119" s="20">
        <v>21410</v>
      </c>
      <c r="K119" s="20">
        <v>0</v>
      </c>
      <c r="L119" s="20">
        <v>459320</v>
      </c>
      <c r="M119" s="20">
        <v>60822</v>
      </c>
      <c r="N119" s="20">
        <v>162903</v>
      </c>
      <c r="O119" s="20">
        <v>180773</v>
      </c>
      <c r="P119" s="20">
        <v>19378</v>
      </c>
      <c r="Q119" s="20">
        <v>4988791</v>
      </c>
      <c r="R119" s="20">
        <v>0</v>
      </c>
      <c r="S119" s="20">
        <v>0</v>
      </c>
      <c r="T119" s="20">
        <v>0</v>
      </c>
      <c r="U119" s="16"/>
      <c r="V119">
        <v>12980</v>
      </c>
      <c r="W119" s="28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30"/>
    </row>
    <row r="120" spans="1:40" x14ac:dyDescent="0.25">
      <c r="A120">
        <v>39</v>
      </c>
      <c r="B120" t="s">
        <v>135</v>
      </c>
      <c r="C120" s="16">
        <v>8510</v>
      </c>
      <c r="D120" s="16">
        <v>2013</v>
      </c>
      <c r="E120" s="22">
        <v>64</v>
      </c>
      <c r="F120" s="20">
        <v>0</v>
      </c>
      <c r="G120" s="20">
        <v>2811424</v>
      </c>
      <c r="H120" s="20">
        <v>676243</v>
      </c>
      <c r="I120" s="20">
        <v>318346</v>
      </c>
      <c r="J120" s="20">
        <v>13666</v>
      </c>
      <c r="K120" s="20">
        <v>15370</v>
      </c>
      <c r="L120" s="20">
        <v>802188</v>
      </c>
      <c r="M120" s="20">
        <v>76838</v>
      </c>
      <c r="N120" s="20">
        <v>127554</v>
      </c>
      <c r="O120" s="20">
        <v>27933</v>
      </c>
      <c r="P120" s="20">
        <v>4934</v>
      </c>
      <c r="Q120" s="20">
        <v>4864628</v>
      </c>
      <c r="R120" s="20">
        <v>0</v>
      </c>
      <c r="S120" s="20">
        <v>0</v>
      </c>
      <c r="T120" s="20">
        <v>0</v>
      </c>
      <c r="U120" s="16"/>
      <c r="V120">
        <v>13307</v>
      </c>
      <c r="W120" s="28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30"/>
    </row>
    <row r="121" spans="1:40" x14ac:dyDescent="0.25">
      <c r="A121">
        <v>43</v>
      </c>
      <c r="B121" t="s">
        <v>98</v>
      </c>
      <c r="C121" s="16">
        <v>8510</v>
      </c>
      <c r="D121" s="16">
        <v>2013</v>
      </c>
      <c r="E121" s="22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16"/>
      <c r="V121"/>
      <c r="W121" s="28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30"/>
    </row>
    <row r="122" spans="1:40" x14ac:dyDescent="0.25">
      <c r="A122">
        <v>45</v>
      </c>
      <c r="B122" t="s">
        <v>75</v>
      </c>
      <c r="C122" s="16">
        <v>8510</v>
      </c>
      <c r="D122" s="16">
        <v>2013</v>
      </c>
      <c r="E122" s="22">
        <v>9.66</v>
      </c>
      <c r="F122" s="20">
        <v>0</v>
      </c>
      <c r="G122" s="20">
        <v>402112</v>
      </c>
      <c r="H122" s="20">
        <v>111969</v>
      </c>
      <c r="I122" s="20">
        <v>116891</v>
      </c>
      <c r="J122" s="20">
        <v>8161</v>
      </c>
      <c r="K122" s="20">
        <v>0</v>
      </c>
      <c r="L122" s="20">
        <v>32199</v>
      </c>
      <c r="M122" s="20">
        <v>4834</v>
      </c>
      <c r="N122" s="20">
        <v>46599</v>
      </c>
      <c r="O122" s="20">
        <v>31866</v>
      </c>
      <c r="P122" s="20">
        <v>0</v>
      </c>
      <c r="Q122" s="20">
        <v>754631</v>
      </c>
      <c r="R122" s="20">
        <v>0</v>
      </c>
      <c r="S122" s="20">
        <v>0</v>
      </c>
      <c r="T122" s="20">
        <v>0</v>
      </c>
      <c r="U122" s="16"/>
      <c r="V122">
        <v>1075</v>
      </c>
      <c r="W122" s="28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30"/>
    </row>
    <row r="123" spans="1:40" x14ac:dyDescent="0.25">
      <c r="A123">
        <v>46</v>
      </c>
      <c r="B123" s="42" t="s">
        <v>136</v>
      </c>
      <c r="C123" s="16">
        <v>8510</v>
      </c>
      <c r="D123" s="16">
        <v>2013</v>
      </c>
      <c r="E123" s="22">
        <v>22.99</v>
      </c>
      <c r="F123" s="20">
        <v>0</v>
      </c>
      <c r="G123" s="20">
        <v>1269467</v>
      </c>
      <c r="H123" s="20">
        <v>254448</v>
      </c>
      <c r="I123" s="20">
        <v>25005</v>
      </c>
      <c r="J123" s="20">
        <v>20000</v>
      </c>
      <c r="K123" s="20">
        <v>0</v>
      </c>
      <c r="L123" s="20">
        <v>349768</v>
      </c>
      <c r="M123" s="20">
        <v>11935</v>
      </c>
      <c r="N123" s="20">
        <v>23350</v>
      </c>
      <c r="O123" s="20">
        <v>67206</v>
      </c>
      <c r="P123" s="20">
        <v>0</v>
      </c>
      <c r="Q123" s="20">
        <v>2021179</v>
      </c>
      <c r="R123" s="20">
        <v>0</v>
      </c>
      <c r="S123" s="20">
        <v>0</v>
      </c>
      <c r="T123" s="20">
        <v>0</v>
      </c>
      <c r="U123" s="16"/>
      <c r="V123">
        <v>2094</v>
      </c>
      <c r="W123" s="28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30"/>
    </row>
    <row r="124" spans="1:40" x14ac:dyDescent="0.25">
      <c r="A124">
        <v>50</v>
      </c>
      <c r="B124" t="s">
        <v>137</v>
      </c>
      <c r="C124" s="16">
        <v>8510</v>
      </c>
      <c r="D124" s="16">
        <v>2013</v>
      </c>
      <c r="E124" s="22">
        <v>0</v>
      </c>
      <c r="F124" s="20">
        <v>0</v>
      </c>
      <c r="G124" s="20">
        <v>0</v>
      </c>
      <c r="H124" s="20">
        <v>2970</v>
      </c>
      <c r="I124" s="20">
        <v>0</v>
      </c>
      <c r="J124" s="20">
        <v>3</v>
      </c>
      <c r="K124" s="20">
        <v>0</v>
      </c>
      <c r="L124" s="20">
        <v>0</v>
      </c>
      <c r="M124" s="20">
        <v>0</v>
      </c>
      <c r="N124" s="20">
        <v>183841</v>
      </c>
      <c r="O124" s="20">
        <v>0</v>
      </c>
      <c r="P124" s="20">
        <v>0</v>
      </c>
      <c r="Q124" s="20">
        <v>186814</v>
      </c>
      <c r="R124" s="20">
        <v>0</v>
      </c>
      <c r="S124" s="20">
        <v>0</v>
      </c>
      <c r="T124" s="20">
        <v>0</v>
      </c>
      <c r="U124" s="16"/>
      <c r="V124">
        <v>9836</v>
      </c>
      <c r="W124" s="28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30"/>
    </row>
    <row r="125" spans="1:40" x14ac:dyDescent="0.25">
      <c r="A125">
        <v>54</v>
      </c>
      <c r="B125" t="s">
        <v>78</v>
      </c>
      <c r="C125" s="16">
        <v>8510</v>
      </c>
      <c r="D125" s="16">
        <v>2013</v>
      </c>
      <c r="E125" s="22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16"/>
      <c r="V125"/>
      <c r="W125" s="28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30"/>
    </row>
    <row r="126" spans="1:40" x14ac:dyDescent="0.25">
      <c r="A126">
        <v>56</v>
      </c>
      <c r="B126" t="s">
        <v>100</v>
      </c>
      <c r="C126" s="16">
        <v>8510</v>
      </c>
      <c r="D126" s="16">
        <v>2013</v>
      </c>
      <c r="E126" s="22">
        <v>16.78</v>
      </c>
      <c r="F126" s="20">
        <v>0</v>
      </c>
      <c r="G126" s="20">
        <v>938348</v>
      </c>
      <c r="H126" s="20">
        <v>267038</v>
      </c>
      <c r="I126" s="20">
        <v>78960</v>
      </c>
      <c r="J126" s="20">
        <v>27638</v>
      </c>
      <c r="K126" s="20">
        <v>47122</v>
      </c>
      <c r="L126" s="20">
        <v>59103</v>
      </c>
      <c r="M126" s="20">
        <v>3421</v>
      </c>
      <c r="N126" s="20">
        <v>29338</v>
      </c>
      <c r="O126" s="20">
        <v>22253</v>
      </c>
      <c r="P126" s="20">
        <v>0</v>
      </c>
      <c r="Q126" s="20">
        <v>1473221</v>
      </c>
      <c r="R126" s="20">
        <v>0</v>
      </c>
      <c r="S126" s="20">
        <v>0</v>
      </c>
      <c r="T126" s="20">
        <v>0</v>
      </c>
      <c r="U126" s="16"/>
      <c r="V126">
        <v>1010</v>
      </c>
      <c r="W126" s="28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30"/>
    </row>
    <row r="127" spans="1:40" x14ac:dyDescent="0.25">
      <c r="A127">
        <v>58</v>
      </c>
      <c r="B127" t="s">
        <v>101</v>
      </c>
      <c r="C127" s="16">
        <v>8510</v>
      </c>
      <c r="D127" s="16">
        <v>2013</v>
      </c>
      <c r="E127" s="22">
        <v>111.99000000000001</v>
      </c>
      <c r="F127" s="20">
        <v>0</v>
      </c>
      <c r="G127" s="20">
        <v>4514536</v>
      </c>
      <c r="H127" s="20">
        <v>1294734</v>
      </c>
      <c r="I127" s="20">
        <v>1033518</v>
      </c>
      <c r="J127" s="20">
        <v>133105</v>
      </c>
      <c r="K127" s="20">
        <v>15879</v>
      </c>
      <c r="L127" s="20">
        <v>1357019</v>
      </c>
      <c r="M127" s="20">
        <v>59105</v>
      </c>
      <c r="N127" s="20">
        <v>121078</v>
      </c>
      <c r="O127" s="20">
        <v>8620</v>
      </c>
      <c r="P127" s="20">
        <v>60932</v>
      </c>
      <c r="Q127" s="20">
        <v>8476662</v>
      </c>
      <c r="R127" s="20">
        <v>0</v>
      </c>
      <c r="S127" s="20">
        <v>0</v>
      </c>
      <c r="T127" s="20">
        <v>0</v>
      </c>
      <c r="U127" s="16"/>
      <c r="V127">
        <v>33150</v>
      </c>
      <c r="W127" s="28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30"/>
    </row>
    <row r="128" spans="1:40" x14ac:dyDescent="0.25">
      <c r="A128">
        <v>63</v>
      </c>
      <c r="B128" t="s">
        <v>80</v>
      </c>
      <c r="C128" s="16">
        <v>8510</v>
      </c>
      <c r="D128" s="16">
        <v>2013</v>
      </c>
      <c r="E128" s="22">
        <v>45.51</v>
      </c>
      <c r="F128" s="20">
        <v>0</v>
      </c>
      <c r="G128" s="20">
        <v>2080121</v>
      </c>
      <c r="H128" s="20">
        <v>832788</v>
      </c>
      <c r="I128" s="20">
        <v>401008</v>
      </c>
      <c r="J128" s="20">
        <v>68896</v>
      </c>
      <c r="K128" s="20">
        <v>0</v>
      </c>
      <c r="L128" s="20">
        <v>727345</v>
      </c>
      <c r="M128" s="20">
        <v>0</v>
      </c>
      <c r="N128" s="20">
        <v>87537</v>
      </c>
      <c r="O128" s="20">
        <v>14382</v>
      </c>
      <c r="P128" s="20">
        <v>0</v>
      </c>
      <c r="Q128" s="20">
        <v>4212077</v>
      </c>
      <c r="R128" s="20">
        <v>0</v>
      </c>
      <c r="S128" s="20">
        <v>0</v>
      </c>
      <c r="T128" s="20">
        <v>0</v>
      </c>
      <c r="U128" s="16"/>
      <c r="V128">
        <v>10592</v>
      </c>
      <c r="W128" s="28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30"/>
    </row>
    <row r="129" spans="1:40" x14ac:dyDescent="0.25">
      <c r="A129">
        <v>78</v>
      </c>
      <c r="B129" t="s">
        <v>138</v>
      </c>
      <c r="C129" s="16">
        <v>8510</v>
      </c>
      <c r="D129" s="16">
        <v>2013</v>
      </c>
      <c r="E129" s="22">
        <v>31.400000000000002</v>
      </c>
      <c r="F129" s="20">
        <v>0</v>
      </c>
      <c r="G129" s="20">
        <v>1266513</v>
      </c>
      <c r="H129" s="20">
        <v>322623</v>
      </c>
      <c r="I129" s="20">
        <v>383557</v>
      </c>
      <c r="J129" s="20">
        <v>27024</v>
      </c>
      <c r="K129" s="20">
        <v>0</v>
      </c>
      <c r="L129" s="20">
        <v>349003</v>
      </c>
      <c r="M129" s="20">
        <v>0</v>
      </c>
      <c r="N129" s="20">
        <v>101232</v>
      </c>
      <c r="O129" s="20">
        <v>61599</v>
      </c>
      <c r="P129" s="20">
        <v>126860</v>
      </c>
      <c r="Q129" s="20">
        <v>2384691</v>
      </c>
      <c r="R129" s="20">
        <v>0</v>
      </c>
      <c r="S129" s="20">
        <v>0</v>
      </c>
      <c r="T129" s="20">
        <v>0</v>
      </c>
      <c r="U129" s="16"/>
      <c r="V129">
        <v>5653</v>
      </c>
      <c r="W129" s="28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30"/>
    </row>
    <row r="130" spans="1:40" x14ac:dyDescent="0.25">
      <c r="A130">
        <v>79</v>
      </c>
      <c r="B130" t="s">
        <v>89</v>
      </c>
      <c r="C130" s="16">
        <v>8510</v>
      </c>
      <c r="D130" s="16">
        <v>2013</v>
      </c>
      <c r="E130" s="22">
        <v>15.29</v>
      </c>
      <c r="F130" s="20">
        <v>0</v>
      </c>
      <c r="G130" s="20">
        <v>650814</v>
      </c>
      <c r="H130" s="20">
        <v>499690</v>
      </c>
      <c r="I130" s="20">
        <v>30381</v>
      </c>
      <c r="J130" s="20">
        <v>33810</v>
      </c>
      <c r="K130" s="20">
        <v>0</v>
      </c>
      <c r="L130" s="20">
        <v>75230</v>
      </c>
      <c r="M130" s="20">
        <v>1902</v>
      </c>
      <c r="N130" s="20">
        <v>2304</v>
      </c>
      <c r="O130" s="20">
        <v>16643</v>
      </c>
      <c r="P130" s="20">
        <v>0</v>
      </c>
      <c r="Q130" s="20">
        <v>1310774</v>
      </c>
      <c r="R130" s="20">
        <v>0</v>
      </c>
      <c r="S130" s="20">
        <v>0</v>
      </c>
      <c r="T130" s="20">
        <v>0</v>
      </c>
      <c r="U130" s="16"/>
      <c r="V130">
        <v>1211</v>
      </c>
      <c r="W130" s="28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30"/>
    </row>
    <row r="131" spans="1:40" x14ac:dyDescent="0.25">
      <c r="A131">
        <v>80</v>
      </c>
      <c r="B131" t="s">
        <v>139</v>
      </c>
      <c r="C131" s="16">
        <v>8510</v>
      </c>
      <c r="D131" s="16">
        <v>2013</v>
      </c>
      <c r="E131" s="22">
        <v>3.37</v>
      </c>
      <c r="F131" s="20">
        <v>0</v>
      </c>
      <c r="G131" s="20">
        <v>172715</v>
      </c>
      <c r="H131" s="20">
        <v>44789</v>
      </c>
      <c r="I131" s="20">
        <v>26443</v>
      </c>
      <c r="J131" s="20">
        <v>3727</v>
      </c>
      <c r="K131" s="20">
        <v>0</v>
      </c>
      <c r="L131" s="20">
        <v>347530</v>
      </c>
      <c r="M131" s="20">
        <v>0</v>
      </c>
      <c r="N131" s="20">
        <v>369963</v>
      </c>
      <c r="O131" s="20">
        <v>6399</v>
      </c>
      <c r="P131" s="20">
        <v>612</v>
      </c>
      <c r="Q131" s="20">
        <v>970954</v>
      </c>
      <c r="R131" s="20">
        <v>0</v>
      </c>
      <c r="S131" s="20">
        <v>0</v>
      </c>
      <c r="T131" s="20">
        <v>0</v>
      </c>
      <c r="U131" s="16"/>
      <c r="V131">
        <v>103</v>
      </c>
      <c r="W131" s="28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30"/>
    </row>
    <row r="132" spans="1:40" x14ac:dyDescent="0.25">
      <c r="A132">
        <v>81</v>
      </c>
      <c r="B132" t="s">
        <v>140</v>
      </c>
      <c r="C132" s="16">
        <v>8510</v>
      </c>
      <c r="D132" s="16">
        <v>2013</v>
      </c>
      <c r="E132" s="22">
        <v>38.270000000000003</v>
      </c>
      <c r="F132" s="20">
        <v>0</v>
      </c>
      <c r="G132" s="20">
        <v>1948918</v>
      </c>
      <c r="H132" s="20">
        <v>694338</v>
      </c>
      <c r="I132" s="20">
        <v>0</v>
      </c>
      <c r="J132" s="20">
        <v>59236</v>
      </c>
      <c r="K132" s="20">
        <v>3401</v>
      </c>
      <c r="L132" s="20">
        <v>8440</v>
      </c>
      <c r="M132" s="20">
        <v>-20</v>
      </c>
      <c r="N132" s="20">
        <v>42995</v>
      </c>
      <c r="O132" s="20">
        <v>609</v>
      </c>
      <c r="P132" s="20">
        <v>0</v>
      </c>
      <c r="Q132" s="20">
        <v>2757917</v>
      </c>
      <c r="R132" s="20">
        <v>0</v>
      </c>
      <c r="S132" s="20">
        <v>0</v>
      </c>
      <c r="T132" s="20">
        <v>0</v>
      </c>
      <c r="U132" s="16"/>
      <c r="V132">
        <v>30512</v>
      </c>
      <c r="W132" s="28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30"/>
    </row>
    <row r="133" spans="1:40" x14ac:dyDescent="0.25">
      <c r="A133">
        <v>82</v>
      </c>
      <c r="B133" t="s">
        <v>79</v>
      </c>
      <c r="C133" s="16">
        <v>8510</v>
      </c>
      <c r="D133" s="16">
        <v>2013</v>
      </c>
      <c r="E133" s="22">
        <v>2.4500000000000002</v>
      </c>
      <c r="F133" s="20">
        <v>0</v>
      </c>
      <c r="G133" s="20">
        <v>104404</v>
      </c>
      <c r="H133" s="20">
        <v>33524</v>
      </c>
      <c r="I133" s="20">
        <v>250133</v>
      </c>
      <c r="J133" s="20">
        <v>2912</v>
      </c>
      <c r="K133" s="20">
        <v>0</v>
      </c>
      <c r="L133" s="20">
        <v>0</v>
      </c>
      <c r="M133" s="20">
        <v>1204</v>
      </c>
      <c r="N133" s="20">
        <v>0</v>
      </c>
      <c r="O133" s="20">
        <v>16091</v>
      </c>
      <c r="P133" s="20">
        <v>0</v>
      </c>
      <c r="Q133" s="20">
        <v>408268</v>
      </c>
      <c r="R133" s="20">
        <v>0</v>
      </c>
      <c r="S133" s="20">
        <v>0</v>
      </c>
      <c r="T133" s="20">
        <v>0</v>
      </c>
      <c r="U133" s="16"/>
      <c r="V133">
        <v>131</v>
      </c>
      <c r="W133" s="28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30"/>
    </row>
    <row r="134" spans="1:40" x14ac:dyDescent="0.25">
      <c r="A134">
        <v>84</v>
      </c>
      <c r="B134" t="s">
        <v>118</v>
      </c>
      <c r="C134" s="16">
        <v>8510</v>
      </c>
      <c r="D134" s="16">
        <v>2013</v>
      </c>
      <c r="E134" s="22">
        <v>0</v>
      </c>
      <c r="F134" s="20">
        <v>0</v>
      </c>
      <c r="G134" s="20">
        <v>0</v>
      </c>
      <c r="H134" s="20">
        <v>0</v>
      </c>
      <c r="I134" s="20">
        <v>0</v>
      </c>
      <c r="J134" s="20">
        <v>3076</v>
      </c>
      <c r="K134" s="20">
        <v>0</v>
      </c>
      <c r="L134" s="20">
        <v>882028</v>
      </c>
      <c r="M134" s="20">
        <v>0</v>
      </c>
      <c r="N134" s="20">
        <v>133395</v>
      </c>
      <c r="O134" s="20">
        <v>1871627</v>
      </c>
      <c r="P134" s="20">
        <v>0</v>
      </c>
      <c r="Q134" s="20">
        <v>2890126</v>
      </c>
      <c r="R134" s="20">
        <v>0</v>
      </c>
      <c r="S134" s="20">
        <v>0</v>
      </c>
      <c r="T134" s="20">
        <v>0</v>
      </c>
      <c r="U134" s="16"/>
      <c r="V134">
        <v>49191</v>
      </c>
      <c r="W134" s="28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30"/>
    </row>
    <row r="135" spans="1:40" x14ac:dyDescent="0.25">
      <c r="A135">
        <v>85</v>
      </c>
      <c r="B135" t="s">
        <v>141</v>
      </c>
      <c r="C135" s="16">
        <v>8510</v>
      </c>
      <c r="D135" s="16">
        <v>2013</v>
      </c>
      <c r="E135" s="22">
        <v>36.519999999999996</v>
      </c>
      <c r="F135" s="20">
        <v>0</v>
      </c>
      <c r="G135" s="20">
        <v>1819027</v>
      </c>
      <c r="H135" s="20">
        <v>458753</v>
      </c>
      <c r="I135" s="20">
        <v>127881</v>
      </c>
      <c r="J135" s="20">
        <v>73167</v>
      </c>
      <c r="K135" s="20">
        <v>0</v>
      </c>
      <c r="L135" s="20">
        <v>923473</v>
      </c>
      <c r="M135" s="20">
        <v>2982</v>
      </c>
      <c r="N135" s="20">
        <v>134291</v>
      </c>
      <c r="O135" s="20">
        <v>190554</v>
      </c>
      <c r="P135" s="20">
        <v>0</v>
      </c>
      <c r="Q135" s="20">
        <v>3730128</v>
      </c>
      <c r="R135" s="20">
        <v>0</v>
      </c>
      <c r="S135" s="20">
        <v>0</v>
      </c>
      <c r="T135" s="20">
        <v>0</v>
      </c>
      <c r="U135" s="16"/>
      <c r="V135">
        <v>4845</v>
      </c>
      <c r="W135" s="28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  <c r="AN135" s="30"/>
    </row>
    <row r="136" spans="1:40" x14ac:dyDescent="0.25">
      <c r="A136">
        <v>96</v>
      </c>
      <c r="B136" t="s">
        <v>93</v>
      </c>
      <c r="C136" s="16">
        <v>8510</v>
      </c>
      <c r="D136" s="16">
        <v>2013</v>
      </c>
      <c r="E136" s="22">
        <v>10.56</v>
      </c>
      <c r="F136" s="20">
        <v>0</v>
      </c>
      <c r="G136" s="20">
        <v>524976</v>
      </c>
      <c r="H136" s="20">
        <v>138155</v>
      </c>
      <c r="I136" s="20">
        <v>0</v>
      </c>
      <c r="J136" s="20">
        <v>16536</v>
      </c>
      <c r="K136" s="20">
        <v>2487</v>
      </c>
      <c r="L136" s="20">
        <v>255967</v>
      </c>
      <c r="M136" s="20">
        <v>6510</v>
      </c>
      <c r="N136" s="20">
        <v>0</v>
      </c>
      <c r="O136" s="20">
        <v>3550</v>
      </c>
      <c r="P136" s="20">
        <v>0</v>
      </c>
      <c r="Q136" s="20">
        <v>948181</v>
      </c>
      <c r="R136" s="20">
        <v>0</v>
      </c>
      <c r="S136" s="20">
        <v>0</v>
      </c>
      <c r="T136" s="20">
        <v>0</v>
      </c>
      <c r="U136" s="16"/>
      <c r="V136">
        <v>1213</v>
      </c>
      <c r="W136" s="28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30"/>
    </row>
    <row r="137" spans="1:40" x14ac:dyDescent="0.25">
      <c r="A137">
        <v>102</v>
      </c>
      <c r="B137" t="s">
        <v>122</v>
      </c>
      <c r="C137" s="16">
        <v>8510</v>
      </c>
      <c r="D137" s="16">
        <v>2013</v>
      </c>
      <c r="E137" s="22">
        <v>25.4</v>
      </c>
      <c r="F137" s="20">
        <v>0</v>
      </c>
      <c r="G137" s="20">
        <v>885982</v>
      </c>
      <c r="H137" s="20">
        <v>217331</v>
      </c>
      <c r="I137" s="20">
        <v>0</v>
      </c>
      <c r="J137" s="20">
        <v>71950</v>
      </c>
      <c r="K137" s="20">
        <v>0</v>
      </c>
      <c r="L137" s="20">
        <v>1694</v>
      </c>
      <c r="M137" s="20">
        <v>2635</v>
      </c>
      <c r="N137" s="20">
        <v>102530</v>
      </c>
      <c r="O137" s="20">
        <v>822432</v>
      </c>
      <c r="P137" s="20">
        <v>0</v>
      </c>
      <c r="Q137" s="20">
        <v>2104554</v>
      </c>
      <c r="R137" s="20">
        <v>0</v>
      </c>
      <c r="S137" s="20">
        <v>0</v>
      </c>
      <c r="T137" s="20">
        <v>0</v>
      </c>
      <c r="U137" s="16"/>
      <c r="V137">
        <v>12486</v>
      </c>
      <c r="W137" s="28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  <c r="AN137" s="30"/>
    </row>
    <row r="138" spans="1:40" x14ac:dyDescent="0.25">
      <c r="A138">
        <v>104</v>
      </c>
      <c r="B138" t="s">
        <v>96</v>
      </c>
      <c r="C138" s="16">
        <v>8510</v>
      </c>
      <c r="D138" s="16">
        <v>2013</v>
      </c>
      <c r="E138" s="22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16"/>
      <c r="V138"/>
      <c r="W138" s="28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30"/>
    </row>
    <row r="139" spans="1:40" x14ac:dyDescent="0.25">
      <c r="A139">
        <v>106</v>
      </c>
      <c r="B139" t="s">
        <v>73</v>
      </c>
      <c r="C139" s="16">
        <v>8510</v>
      </c>
      <c r="D139" s="16">
        <v>2013</v>
      </c>
      <c r="E139" s="22">
        <v>28.54</v>
      </c>
      <c r="F139" s="20">
        <v>0</v>
      </c>
      <c r="G139" s="20">
        <v>1201070</v>
      </c>
      <c r="H139" s="20">
        <v>282205</v>
      </c>
      <c r="I139" s="20">
        <v>72000</v>
      </c>
      <c r="J139" s="20">
        <v>58532</v>
      </c>
      <c r="K139" s="20">
        <v>0</v>
      </c>
      <c r="L139" s="20">
        <v>186773</v>
      </c>
      <c r="M139" s="20">
        <v>13463</v>
      </c>
      <c r="N139" s="20">
        <v>79990</v>
      </c>
      <c r="O139" s="20">
        <v>1568</v>
      </c>
      <c r="P139" s="20">
        <v>0</v>
      </c>
      <c r="Q139" s="20">
        <v>1895601</v>
      </c>
      <c r="R139" s="20">
        <v>0</v>
      </c>
      <c r="S139" s="20">
        <v>0</v>
      </c>
      <c r="T139" s="20">
        <v>0</v>
      </c>
      <c r="U139" s="16"/>
      <c r="V139">
        <v>3957</v>
      </c>
      <c r="W139" s="28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30"/>
    </row>
    <row r="140" spans="1:40" x14ac:dyDescent="0.25">
      <c r="A140">
        <v>107</v>
      </c>
      <c r="B140" t="s">
        <v>88</v>
      </c>
      <c r="C140" s="16">
        <v>8510</v>
      </c>
      <c r="D140" s="16">
        <v>2013</v>
      </c>
      <c r="E140" s="22">
        <v>18.59</v>
      </c>
      <c r="F140" s="20">
        <v>0</v>
      </c>
      <c r="G140" s="20">
        <v>842279</v>
      </c>
      <c r="H140" s="20">
        <v>204773</v>
      </c>
      <c r="I140" s="20">
        <v>138178</v>
      </c>
      <c r="J140" s="20">
        <v>9759</v>
      </c>
      <c r="K140" s="20">
        <v>0</v>
      </c>
      <c r="L140" s="20">
        <v>128758</v>
      </c>
      <c r="M140" s="20">
        <v>-154</v>
      </c>
      <c r="N140" s="20">
        <v>29962</v>
      </c>
      <c r="O140" s="20">
        <v>4559</v>
      </c>
      <c r="P140" s="20">
        <v>0</v>
      </c>
      <c r="Q140" s="20">
        <v>1358114</v>
      </c>
      <c r="R140" s="20">
        <v>0</v>
      </c>
      <c r="S140" s="20">
        <v>0</v>
      </c>
      <c r="T140" s="20">
        <v>0</v>
      </c>
      <c r="U140" s="16"/>
      <c r="V140">
        <v>2549</v>
      </c>
      <c r="W140" s="28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30"/>
    </row>
    <row r="141" spans="1:40" x14ac:dyDescent="0.25">
      <c r="A141">
        <v>108</v>
      </c>
      <c r="B141" t="s">
        <v>95</v>
      </c>
      <c r="C141" s="16">
        <v>8510</v>
      </c>
      <c r="D141" s="16">
        <v>2013</v>
      </c>
      <c r="E141" s="22">
        <v>29.61</v>
      </c>
      <c r="F141" s="20">
        <v>0</v>
      </c>
      <c r="G141" s="20">
        <v>1269703</v>
      </c>
      <c r="H141" s="20">
        <v>245155</v>
      </c>
      <c r="I141" s="20">
        <v>396625</v>
      </c>
      <c r="J141" s="20">
        <v>24340</v>
      </c>
      <c r="K141" s="20">
        <v>0</v>
      </c>
      <c r="L141" s="20">
        <v>52885</v>
      </c>
      <c r="M141" s="20">
        <v>84161</v>
      </c>
      <c r="N141" s="20">
        <v>67078</v>
      </c>
      <c r="O141" s="20">
        <v>22318</v>
      </c>
      <c r="P141" s="20">
        <v>0</v>
      </c>
      <c r="Q141" s="20">
        <v>2162265</v>
      </c>
      <c r="R141" s="20">
        <v>0</v>
      </c>
      <c r="S141" s="20">
        <v>0</v>
      </c>
      <c r="T141" s="20">
        <v>0</v>
      </c>
      <c r="U141" s="16"/>
      <c r="V141">
        <v>5633</v>
      </c>
      <c r="W141" s="28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  <c r="AM141" s="29"/>
      <c r="AN141" s="30"/>
    </row>
    <row r="142" spans="1:40" x14ac:dyDescent="0.25">
      <c r="A142">
        <v>111</v>
      </c>
      <c r="B142" t="s">
        <v>142</v>
      </c>
      <c r="C142" s="16">
        <v>8510</v>
      </c>
      <c r="D142" s="16">
        <v>2013</v>
      </c>
      <c r="E142" s="22">
        <v>2.54</v>
      </c>
      <c r="F142" s="20">
        <v>0</v>
      </c>
      <c r="G142" s="20">
        <v>83075</v>
      </c>
      <c r="H142" s="20">
        <v>16269</v>
      </c>
      <c r="I142" s="20">
        <v>0</v>
      </c>
      <c r="J142" s="20">
        <v>3946</v>
      </c>
      <c r="K142" s="20">
        <v>0</v>
      </c>
      <c r="L142" s="20">
        <v>107209</v>
      </c>
      <c r="M142" s="20">
        <v>0</v>
      </c>
      <c r="N142" s="20">
        <v>5400</v>
      </c>
      <c r="O142" s="20">
        <v>6200</v>
      </c>
      <c r="P142" s="20">
        <v>0</v>
      </c>
      <c r="Q142" s="20">
        <v>222099</v>
      </c>
      <c r="R142" s="20">
        <v>0</v>
      </c>
      <c r="S142" s="20">
        <v>0</v>
      </c>
      <c r="T142" s="20">
        <v>0</v>
      </c>
      <c r="U142" s="16"/>
      <c r="V142">
        <v>318</v>
      </c>
      <c r="W142" s="28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  <c r="AN142" s="30"/>
    </row>
    <row r="143" spans="1:40" x14ac:dyDescent="0.25">
      <c r="A143">
        <v>125</v>
      </c>
      <c r="B143" t="s">
        <v>90</v>
      </c>
      <c r="C143" s="16">
        <v>8510</v>
      </c>
      <c r="D143" s="16">
        <v>2013</v>
      </c>
      <c r="E143" s="22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16"/>
      <c r="V143"/>
      <c r="W143" s="28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  <c r="AM143" s="29"/>
      <c r="AN143" s="30"/>
    </row>
    <row r="144" spans="1:40" x14ac:dyDescent="0.25">
      <c r="A144">
        <v>126</v>
      </c>
      <c r="B144" t="s">
        <v>107</v>
      </c>
      <c r="C144" s="16">
        <v>8510</v>
      </c>
      <c r="D144" s="16">
        <v>2013</v>
      </c>
      <c r="E144" s="22">
        <v>41.19</v>
      </c>
      <c r="F144" s="20">
        <v>0</v>
      </c>
      <c r="G144" s="20">
        <v>1583813</v>
      </c>
      <c r="H144" s="20">
        <v>543239</v>
      </c>
      <c r="I144" s="20">
        <v>2368771</v>
      </c>
      <c r="J144" s="20">
        <v>22769</v>
      </c>
      <c r="K144" s="20">
        <v>18346</v>
      </c>
      <c r="L144" s="20">
        <v>342232</v>
      </c>
      <c r="M144" s="20">
        <v>65967</v>
      </c>
      <c r="N144" s="20">
        <v>170363</v>
      </c>
      <c r="O144" s="20">
        <v>29371</v>
      </c>
      <c r="P144" s="20">
        <v>363592</v>
      </c>
      <c r="Q144" s="20">
        <v>4781279</v>
      </c>
      <c r="R144" s="20">
        <v>0</v>
      </c>
      <c r="S144" s="20">
        <v>0</v>
      </c>
      <c r="T144" s="20">
        <v>0</v>
      </c>
      <c r="U144" s="16"/>
      <c r="V144">
        <v>9121</v>
      </c>
      <c r="W144" s="28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/>
      <c r="AM144" s="29"/>
      <c r="AN144" s="30"/>
    </row>
    <row r="145" spans="1:40" x14ac:dyDescent="0.25">
      <c r="A145">
        <v>128</v>
      </c>
      <c r="B145" t="s">
        <v>111</v>
      </c>
      <c r="C145" s="16">
        <v>8510</v>
      </c>
      <c r="D145" s="16">
        <v>2013</v>
      </c>
      <c r="E145" s="22">
        <v>274.06</v>
      </c>
      <c r="F145" s="20">
        <v>0</v>
      </c>
      <c r="G145" s="20">
        <v>14578860</v>
      </c>
      <c r="H145" s="20">
        <v>5077478</v>
      </c>
      <c r="I145" s="20">
        <v>1804876</v>
      </c>
      <c r="J145" s="20">
        <v>186882</v>
      </c>
      <c r="K145" s="20">
        <v>6702</v>
      </c>
      <c r="L145" s="20">
        <v>15340198</v>
      </c>
      <c r="M145" s="20">
        <v>1348780</v>
      </c>
      <c r="N145" s="20">
        <v>311171</v>
      </c>
      <c r="O145" s="20">
        <v>172099</v>
      </c>
      <c r="P145" s="20">
        <v>1940731</v>
      </c>
      <c r="Q145" s="20">
        <v>36886315</v>
      </c>
      <c r="R145" s="20">
        <v>0</v>
      </c>
      <c r="S145" s="20">
        <v>0</v>
      </c>
      <c r="T145" s="20">
        <v>0</v>
      </c>
      <c r="U145" s="16"/>
      <c r="V145">
        <v>51747</v>
      </c>
      <c r="W145" s="28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29"/>
      <c r="AM145" s="29"/>
      <c r="AN145" s="30"/>
    </row>
    <row r="146" spans="1:40" x14ac:dyDescent="0.25">
      <c r="A146">
        <v>129</v>
      </c>
      <c r="B146" t="s">
        <v>120</v>
      </c>
      <c r="C146" s="16">
        <v>8510</v>
      </c>
      <c r="D146" s="16">
        <v>2013</v>
      </c>
      <c r="E146" s="22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16"/>
      <c r="V146"/>
      <c r="W146" s="28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9"/>
      <c r="AN146" s="30"/>
    </row>
    <row r="147" spans="1:40" x14ac:dyDescent="0.25">
      <c r="A147">
        <v>130</v>
      </c>
      <c r="B147" t="s">
        <v>143</v>
      </c>
      <c r="C147" s="16">
        <v>8510</v>
      </c>
      <c r="D147" s="16">
        <v>2013</v>
      </c>
      <c r="E147" s="22">
        <v>108.12</v>
      </c>
      <c r="F147" s="20">
        <v>0</v>
      </c>
      <c r="G147" s="20">
        <v>4937470</v>
      </c>
      <c r="H147" s="20">
        <v>1331531</v>
      </c>
      <c r="I147" s="20">
        <v>353340</v>
      </c>
      <c r="J147" s="20">
        <v>176826</v>
      </c>
      <c r="K147" s="20">
        <v>9725</v>
      </c>
      <c r="L147" s="20">
        <v>1091136</v>
      </c>
      <c r="M147" s="20">
        <v>295489</v>
      </c>
      <c r="N147" s="20">
        <v>63468</v>
      </c>
      <c r="O147" s="20">
        <v>29143</v>
      </c>
      <c r="P147" s="20">
        <v>70423</v>
      </c>
      <c r="Q147" s="20">
        <v>8217705</v>
      </c>
      <c r="R147" s="20">
        <v>0</v>
      </c>
      <c r="S147" s="20">
        <v>0</v>
      </c>
      <c r="T147" s="20">
        <v>0</v>
      </c>
      <c r="U147" s="16"/>
      <c r="V147">
        <v>23935</v>
      </c>
      <c r="W147" s="28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  <c r="AJ147" s="29"/>
      <c r="AK147" s="29"/>
      <c r="AL147" s="29"/>
      <c r="AM147" s="29"/>
      <c r="AN147" s="30"/>
    </row>
    <row r="148" spans="1:40" x14ac:dyDescent="0.25">
      <c r="A148">
        <v>131</v>
      </c>
      <c r="B148" t="s">
        <v>91</v>
      </c>
      <c r="C148" s="16">
        <v>8510</v>
      </c>
      <c r="D148" s="16">
        <v>2013</v>
      </c>
      <c r="E148" s="22">
        <v>138.87</v>
      </c>
      <c r="F148" s="20">
        <v>0</v>
      </c>
      <c r="G148" s="20">
        <v>6825576</v>
      </c>
      <c r="H148" s="20">
        <v>2109001</v>
      </c>
      <c r="I148" s="20">
        <v>135902</v>
      </c>
      <c r="J148" s="20">
        <v>145483</v>
      </c>
      <c r="K148" s="20">
        <v>0</v>
      </c>
      <c r="L148" s="20">
        <v>2498550</v>
      </c>
      <c r="M148" s="20">
        <v>435846</v>
      </c>
      <c r="N148" s="20">
        <v>50220</v>
      </c>
      <c r="O148" s="20">
        <v>27666</v>
      </c>
      <c r="P148" s="20">
        <v>1818</v>
      </c>
      <c r="Q148" s="20">
        <v>12226426</v>
      </c>
      <c r="R148" s="20">
        <v>0</v>
      </c>
      <c r="S148" s="20">
        <v>0</v>
      </c>
      <c r="T148" s="20">
        <v>0</v>
      </c>
      <c r="U148" s="16"/>
      <c r="V148">
        <v>36167</v>
      </c>
      <c r="W148" s="28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  <c r="AJ148" s="29"/>
      <c r="AK148" s="29"/>
      <c r="AL148" s="29"/>
      <c r="AM148" s="29"/>
      <c r="AN148" s="30"/>
    </row>
    <row r="149" spans="1:40" x14ac:dyDescent="0.25">
      <c r="A149">
        <v>132</v>
      </c>
      <c r="B149" t="s">
        <v>144</v>
      </c>
      <c r="C149" s="16">
        <v>8510</v>
      </c>
      <c r="D149" s="16">
        <v>2013</v>
      </c>
      <c r="E149" s="22">
        <v>29.75</v>
      </c>
      <c r="F149" s="20">
        <v>0</v>
      </c>
      <c r="G149" s="20">
        <v>943753</v>
      </c>
      <c r="H149" s="20">
        <v>300544</v>
      </c>
      <c r="I149" s="20">
        <v>0</v>
      </c>
      <c r="J149" s="20">
        <v>37391</v>
      </c>
      <c r="K149" s="20">
        <v>97</v>
      </c>
      <c r="L149" s="20">
        <v>1470801</v>
      </c>
      <c r="M149" s="20">
        <v>57589</v>
      </c>
      <c r="N149" s="20">
        <v>38589</v>
      </c>
      <c r="O149" s="20">
        <v>40119</v>
      </c>
      <c r="P149" s="20">
        <v>7133</v>
      </c>
      <c r="Q149" s="20">
        <v>2881750</v>
      </c>
      <c r="R149" s="20">
        <v>0</v>
      </c>
      <c r="S149" s="20">
        <v>0</v>
      </c>
      <c r="T149" s="20">
        <v>0</v>
      </c>
      <c r="U149" s="16"/>
      <c r="V149">
        <v>11781</v>
      </c>
      <c r="W149" s="28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  <c r="AJ149" s="29"/>
      <c r="AK149" s="29"/>
      <c r="AL149" s="29"/>
      <c r="AM149" s="29"/>
      <c r="AN149" s="30"/>
    </row>
    <row r="150" spans="1:40" x14ac:dyDescent="0.25">
      <c r="A150">
        <v>134</v>
      </c>
      <c r="B150" t="s">
        <v>82</v>
      </c>
      <c r="C150" s="16">
        <v>8510</v>
      </c>
      <c r="D150" s="16">
        <v>2013</v>
      </c>
      <c r="E150" s="22">
        <v>53.57</v>
      </c>
      <c r="F150" s="20">
        <v>0</v>
      </c>
      <c r="G150" s="20">
        <v>2239599</v>
      </c>
      <c r="H150" s="20">
        <v>709490</v>
      </c>
      <c r="I150" s="20">
        <v>199626</v>
      </c>
      <c r="J150" s="20">
        <v>92807</v>
      </c>
      <c r="K150" s="20">
        <v>3417</v>
      </c>
      <c r="L150" s="20">
        <v>336411</v>
      </c>
      <c r="M150" s="20">
        <v>2045</v>
      </c>
      <c r="N150" s="20">
        <v>274408</v>
      </c>
      <c r="O150" s="20">
        <v>10795</v>
      </c>
      <c r="P150" s="20">
        <v>600</v>
      </c>
      <c r="Q150" s="20">
        <v>3867998</v>
      </c>
      <c r="R150" s="20">
        <v>0</v>
      </c>
      <c r="S150" s="20">
        <v>0</v>
      </c>
      <c r="T150" s="20">
        <v>0</v>
      </c>
      <c r="U150" s="16"/>
      <c r="V150">
        <v>9429</v>
      </c>
      <c r="W150" s="28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  <c r="AK150" s="29"/>
      <c r="AL150" s="29"/>
      <c r="AM150" s="29"/>
      <c r="AN150" s="30"/>
    </row>
    <row r="151" spans="1:40" x14ac:dyDescent="0.25">
      <c r="A151">
        <v>137</v>
      </c>
      <c r="B151" t="s">
        <v>113</v>
      </c>
      <c r="C151" s="16">
        <v>8510</v>
      </c>
      <c r="D151" s="16">
        <v>2013</v>
      </c>
      <c r="E151" s="22">
        <v>13.280000000000001</v>
      </c>
      <c r="F151" s="20">
        <v>0</v>
      </c>
      <c r="G151" s="20">
        <v>609832</v>
      </c>
      <c r="H151" s="20">
        <v>204727</v>
      </c>
      <c r="I151" s="20">
        <v>23657</v>
      </c>
      <c r="J151" s="20">
        <v>28224</v>
      </c>
      <c r="K151" s="20">
        <v>23393</v>
      </c>
      <c r="L151" s="20">
        <v>188669</v>
      </c>
      <c r="M151" s="20">
        <v>10187</v>
      </c>
      <c r="N151" s="20">
        <v>0</v>
      </c>
      <c r="O151" s="20">
        <v>12867</v>
      </c>
      <c r="P151" s="20">
        <v>0</v>
      </c>
      <c r="Q151" s="20">
        <v>1101556</v>
      </c>
      <c r="R151" s="20">
        <v>0</v>
      </c>
      <c r="S151" s="20">
        <v>0</v>
      </c>
      <c r="T151" s="20">
        <v>0</v>
      </c>
      <c r="U151" s="16"/>
      <c r="V151">
        <v>1029</v>
      </c>
      <c r="W151" s="28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  <c r="AK151" s="29"/>
      <c r="AL151" s="29"/>
      <c r="AM151" s="29"/>
      <c r="AN151" s="30"/>
    </row>
    <row r="152" spans="1:40" x14ac:dyDescent="0.25">
      <c r="A152">
        <v>138</v>
      </c>
      <c r="B152" t="s">
        <v>145</v>
      </c>
      <c r="C152" s="16">
        <v>8510</v>
      </c>
      <c r="D152" s="16">
        <v>2013</v>
      </c>
      <c r="E152" s="22">
        <v>61.210000000000008</v>
      </c>
      <c r="F152" s="20">
        <v>0</v>
      </c>
      <c r="G152" s="20">
        <v>3079510</v>
      </c>
      <c r="H152" s="20">
        <v>836561</v>
      </c>
      <c r="I152" s="20">
        <v>39962</v>
      </c>
      <c r="J152" s="20">
        <v>67395</v>
      </c>
      <c r="K152" s="20">
        <v>1003</v>
      </c>
      <c r="L152" s="20">
        <v>1215559</v>
      </c>
      <c r="M152" s="20">
        <v>0</v>
      </c>
      <c r="N152" s="20">
        <v>2273667</v>
      </c>
      <c r="O152" s="20">
        <v>74017</v>
      </c>
      <c r="P152" s="20">
        <v>1683288</v>
      </c>
      <c r="Q152" s="20">
        <v>5904386</v>
      </c>
      <c r="R152" s="20">
        <v>0</v>
      </c>
      <c r="S152" s="20">
        <v>0</v>
      </c>
      <c r="T152" s="20">
        <v>0</v>
      </c>
      <c r="U152" s="16"/>
      <c r="V152">
        <v>17222</v>
      </c>
      <c r="W152" s="28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  <c r="AK152" s="29"/>
      <c r="AL152" s="29"/>
      <c r="AM152" s="29"/>
      <c r="AN152" s="30"/>
    </row>
    <row r="153" spans="1:40" x14ac:dyDescent="0.25">
      <c r="A153">
        <v>139</v>
      </c>
      <c r="B153" t="s">
        <v>116</v>
      </c>
      <c r="C153" s="16">
        <v>8510</v>
      </c>
      <c r="D153" s="16">
        <v>2013</v>
      </c>
      <c r="E153" s="22">
        <v>29.04</v>
      </c>
      <c r="F153" s="20">
        <v>0</v>
      </c>
      <c r="G153" s="20">
        <v>0</v>
      </c>
      <c r="H153" s="20">
        <v>0</v>
      </c>
      <c r="I153" s="20">
        <v>0</v>
      </c>
      <c r="J153" s="20">
        <v>0</v>
      </c>
      <c r="K153" s="20">
        <v>0</v>
      </c>
      <c r="L153" s="20">
        <v>0</v>
      </c>
      <c r="M153" s="20">
        <v>0</v>
      </c>
      <c r="N153" s="20">
        <v>76631</v>
      </c>
      <c r="O153" s="20">
        <v>0</v>
      </c>
      <c r="P153" s="20">
        <v>0</v>
      </c>
      <c r="Q153" s="20">
        <v>76631</v>
      </c>
      <c r="R153" s="20">
        <v>0</v>
      </c>
      <c r="S153" s="20">
        <v>0</v>
      </c>
      <c r="T153" s="20">
        <v>0</v>
      </c>
      <c r="U153" s="16"/>
      <c r="V153">
        <v>18640</v>
      </c>
      <c r="W153" s="28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  <c r="AK153" s="29"/>
      <c r="AL153" s="29"/>
      <c r="AM153" s="29"/>
      <c r="AN153" s="30"/>
    </row>
    <row r="154" spans="1:40" x14ac:dyDescent="0.25">
      <c r="A154">
        <v>140</v>
      </c>
      <c r="B154" t="s">
        <v>146</v>
      </c>
      <c r="C154" s="16">
        <v>8510</v>
      </c>
      <c r="D154" s="16">
        <v>2013</v>
      </c>
      <c r="E154" s="22">
        <v>18.809999999999999</v>
      </c>
      <c r="F154" s="20">
        <v>0</v>
      </c>
      <c r="G154" s="20">
        <v>1003916</v>
      </c>
      <c r="H154" s="20">
        <v>238216</v>
      </c>
      <c r="I154" s="20">
        <v>90820</v>
      </c>
      <c r="J154" s="20">
        <v>50360</v>
      </c>
      <c r="K154" s="20">
        <v>0</v>
      </c>
      <c r="L154" s="20">
        <v>189257</v>
      </c>
      <c r="M154" s="20">
        <v>12808</v>
      </c>
      <c r="N154" s="20">
        <v>47018</v>
      </c>
      <c r="O154" s="20">
        <v>17548</v>
      </c>
      <c r="P154" s="20">
        <v>134659</v>
      </c>
      <c r="Q154" s="20">
        <v>1515284</v>
      </c>
      <c r="R154" s="20">
        <v>0</v>
      </c>
      <c r="S154" s="20">
        <v>0</v>
      </c>
      <c r="T154" s="20">
        <v>0</v>
      </c>
      <c r="U154" s="16"/>
      <c r="V154">
        <v>5064</v>
      </c>
      <c r="W154" s="28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  <c r="AJ154" s="29"/>
      <c r="AK154" s="29"/>
      <c r="AL154" s="29"/>
      <c r="AM154" s="29"/>
      <c r="AN154" s="30"/>
    </row>
    <row r="155" spans="1:40" x14ac:dyDescent="0.25">
      <c r="A155">
        <v>141</v>
      </c>
      <c r="B155" t="s">
        <v>76</v>
      </c>
      <c r="C155" s="16">
        <v>8510</v>
      </c>
      <c r="D155" s="16">
        <v>2013</v>
      </c>
      <c r="E155" s="22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16"/>
      <c r="V155"/>
      <c r="W155" s="28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  <c r="AJ155" s="29"/>
      <c r="AK155" s="29"/>
      <c r="AL155" s="29"/>
      <c r="AM155" s="29"/>
      <c r="AN155" s="30"/>
    </row>
    <row r="156" spans="1:40" x14ac:dyDescent="0.25">
      <c r="A156">
        <v>142</v>
      </c>
      <c r="B156" t="s">
        <v>106</v>
      </c>
      <c r="C156" s="16">
        <v>8510</v>
      </c>
      <c r="D156" s="16">
        <v>2013</v>
      </c>
      <c r="E156" s="22">
        <v>82.97999999999999</v>
      </c>
      <c r="F156" s="20">
        <v>0</v>
      </c>
      <c r="G156" s="20">
        <v>3978739</v>
      </c>
      <c r="H156" s="20">
        <v>1082238</v>
      </c>
      <c r="I156" s="20">
        <v>742721</v>
      </c>
      <c r="J156" s="20">
        <v>101447</v>
      </c>
      <c r="K156" s="20">
        <v>0</v>
      </c>
      <c r="L156" s="20">
        <v>2569993</v>
      </c>
      <c r="M156" s="20">
        <v>32588</v>
      </c>
      <c r="N156" s="20">
        <v>189600</v>
      </c>
      <c r="O156" s="20">
        <v>126228</v>
      </c>
      <c r="P156" s="20">
        <v>7578</v>
      </c>
      <c r="Q156" s="20">
        <v>8815976</v>
      </c>
      <c r="R156" s="20">
        <v>0</v>
      </c>
      <c r="S156" s="20">
        <v>0</v>
      </c>
      <c r="T156" s="20">
        <v>0</v>
      </c>
      <c r="U156" s="16"/>
      <c r="V156">
        <v>27923</v>
      </c>
      <c r="W156" s="28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  <c r="AK156" s="29"/>
      <c r="AL156" s="29"/>
      <c r="AM156" s="29"/>
      <c r="AN156" s="30"/>
    </row>
    <row r="157" spans="1:40" x14ac:dyDescent="0.25">
      <c r="A157">
        <v>145</v>
      </c>
      <c r="B157" t="s">
        <v>147</v>
      </c>
      <c r="C157" s="16">
        <v>8510</v>
      </c>
      <c r="D157" s="16">
        <v>2013</v>
      </c>
      <c r="E157" s="22">
        <v>17.37</v>
      </c>
      <c r="F157" s="20">
        <v>0</v>
      </c>
      <c r="G157" s="20">
        <v>1105973</v>
      </c>
      <c r="H157" s="20">
        <v>555880</v>
      </c>
      <c r="I157" s="20">
        <v>0</v>
      </c>
      <c r="J157" s="20">
        <v>9728</v>
      </c>
      <c r="K157" s="20">
        <v>251</v>
      </c>
      <c r="L157" s="20">
        <v>9067993</v>
      </c>
      <c r="M157" s="20">
        <v>264</v>
      </c>
      <c r="N157" s="20">
        <v>262896</v>
      </c>
      <c r="O157" s="20">
        <v>17043</v>
      </c>
      <c r="P157" s="20">
        <v>5865</v>
      </c>
      <c r="Q157" s="20">
        <v>11014163</v>
      </c>
      <c r="R157" s="20">
        <v>0</v>
      </c>
      <c r="S157" s="20">
        <v>0</v>
      </c>
      <c r="T157" s="20">
        <v>0</v>
      </c>
      <c r="U157" s="16"/>
      <c r="V157">
        <v>32561</v>
      </c>
      <c r="W157" s="28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  <c r="AJ157" s="29"/>
      <c r="AK157" s="29"/>
      <c r="AL157" s="29"/>
      <c r="AM157" s="29"/>
      <c r="AN157" s="30"/>
    </row>
    <row r="158" spans="1:40" x14ac:dyDescent="0.25">
      <c r="A158">
        <v>147</v>
      </c>
      <c r="B158" t="s">
        <v>108</v>
      </c>
      <c r="C158" s="16">
        <v>8510</v>
      </c>
      <c r="D158" s="16">
        <v>2013</v>
      </c>
      <c r="E158" s="22">
        <v>19.3</v>
      </c>
      <c r="F158" s="20">
        <v>0</v>
      </c>
      <c r="G158" s="20">
        <v>843760</v>
      </c>
      <c r="H158" s="20">
        <v>344132</v>
      </c>
      <c r="I158" s="20">
        <v>47325</v>
      </c>
      <c r="J158" s="20">
        <v>80271</v>
      </c>
      <c r="K158" s="20">
        <v>0</v>
      </c>
      <c r="L158" s="20">
        <v>289093</v>
      </c>
      <c r="M158" s="20">
        <v>27323</v>
      </c>
      <c r="N158" s="20">
        <v>27476</v>
      </c>
      <c r="O158" s="20">
        <v>7944</v>
      </c>
      <c r="P158" s="20">
        <v>10813</v>
      </c>
      <c r="Q158" s="20">
        <v>1656511</v>
      </c>
      <c r="R158" s="20">
        <v>0</v>
      </c>
      <c r="S158" s="20">
        <v>0</v>
      </c>
      <c r="T158" s="20">
        <v>0</v>
      </c>
      <c r="U158" s="16"/>
      <c r="V158">
        <v>2557</v>
      </c>
      <c r="W158" s="28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/>
      <c r="AK158" s="29"/>
      <c r="AL158" s="29"/>
      <c r="AM158" s="29"/>
      <c r="AN158" s="30"/>
    </row>
    <row r="159" spans="1:40" x14ac:dyDescent="0.25">
      <c r="A159">
        <v>148</v>
      </c>
      <c r="B159" t="s">
        <v>148</v>
      </c>
      <c r="C159" s="16">
        <v>8510</v>
      </c>
      <c r="D159" s="16">
        <v>2013</v>
      </c>
      <c r="E159" s="22">
        <v>13.3</v>
      </c>
      <c r="F159" s="20">
        <v>0</v>
      </c>
      <c r="G159" s="20">
        <v>996965</v>
      </c>
      <c r="H159" s="20">
        <v>133290</v>
      </c>
      <c r="I159" s="20">
        <v>2395</v>
      </c>
      <c r="J159" s="20">
        <v>10746</v>
      </c>
      <c r="K159" s="20">
        <v>0</v>
      </c>
      <c r="L159" s="20">
        <v>0</v>
      </c>
      <c r="M159" s="20">
        <v>5</v>
      </c>
      <c r="N159" s="20">
        <v>18490</v>
      </c>
      <c r="O159" s="20">
        <v>77998</v>
      </c>
      <c r="P159" s="20">
        <v>0</v>
      </c>
      <c r="Q159" s="20">
        <v>1239889</v>
      </c>
      <c r="R159" s="20">
        <v>0</v>
      </c>
      <c r="S159" s="20">
        <v>0</v>
      </c>
      <c r="T159" s="20">
        <v>0</v>
      </c>
      <c r="U159" s="16"/>
      <c r="V159">
        <v>898</v>
      </c>
      <c r="W159" s="28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  <c r="AJ159" s="29"/>
      <c r="AK159" s="29"/>
      <c r="AL159" s="29"/>
      <c r="AM159" s="29"/>
      <c r="AN159" s="30"/>
    </row>
    <row r="160" spans="1:40" x14ac:dyDescent="0.25">
      <c r="A160">
        <v>150</v>
      </c>
      <c r="B160" t="s">
        <v>149</v>
      </c>
      <c r="C160" s="16">
        <v>8510</v>
      </c>
      <c r="D160" s="16">
        <v>2013</v>
      </c>
      <c r="E160" s="22">
        <v>18.420000000000002</v>
      </c>
      <c r="F160" s="20">
        <v>0</v>
      </c>
      <c r="G160" s="20">
        <v>641497</v>
      </c>
      <c r="H160" s="20">
        <v>230890</v>
      </c>
      <c r="I160" s="20">
        <v>127733</v>
      </c>
      <c r="J160" s="20">
        <v>31082</v>
      </c>
      <c r="K160" s="20">
        <v>1940</v>
      </c>
      <c r="L160" s="20">
        <v>373897</v>
      </c>
      <c r="M160" s="20">
        <v>7480</v>
      </c>
      <c r="N160" s="20">
        <v>35091</v>
      </c>
      <c r="O160" s="20">
        <v>-122917</v>
      </c>
      <c r="P160" s="20">
        <v>0</v>
      </c>
      <c r="Q160" s="20">
        <v>1326693</v>
      </c>
      <c r="R160" s="20">
        <v>0</v>
      </c>
      <c r="S160" s="20">
        <v>0</v>
      </c>
      <c r="T160" s="20">
        <v>0</v>
      </c>
      <c r="U160" s="16"/>
      <c r="V160">
        <v>1288</v>
      </c>
      <c r="W160" s="28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  <c r="AJ160" s="29"/>
      <c r="AK160" s="29"/>
      <c r="AL160" s="29"/>
      <c r="AM160" s="29"/>
      <c r="AN160" s="30"/>
    </row>
    <row r="161" spans="1:40" x14ac:dyDescent="0.25">
      <c r="A161">
        <v>152</v>
      </c>
      <c r="B161" t="s">
        <v>86</v>
      </c>
      <c r="C161" s="16">
        <v>8510</v>
      </c>
      <c r="D161" s="16">
        <v>2013</v>
      </c>
      <c r="E161" s="22">
        <v>43.42</v>
      </c>
      <c r="F161" s="20">
        <v>0</v>
      </c>
      <c r="G161" s="20">
        <v>2009467</v>
      </c>
      <c r="H161" s="20">
        <v>1133095</v>
      </c>
      <c r="I161" s="20">
        <v>17053</v>
      </c>
      <c r="J161" s="20">
        <v>48973</v>
      </c>
      <c r="K161" s="20">
        <v>1756</v>
      </c>
      <c r="L161" s="20">
        <v>231823</v>
      </c>
      <c r="M161" s="20">
        <v>88814</v>
      </c>
      <c r="N161" s="20">
        <v>231157</v>
      </c>
      <c r="O161" s="20">
        <v>55258</v>
      </c>
      <c r="P161" s="20">
        <v>9655</v>
      </c>
      <c r="Q161" s="20">
        <v>3807741</v>
      </c>
      <c r="R161" s="20">
        <v>0</v>
      </c>
      <c r="S161" s="20">
        <v>0</v>
      </c>
      <c r="T161" s="20">
        <v>0</v>
      </c>
      <c r="U161" s="16"/>
      <c r="V161">
        <v>4287</v>
      </c>
      <c r="W161" s="28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  <c r="AJ161" s="29"/>
      <c r="AK161" s="29"/>
      <c r="AL161" s="29"/>
      <c r="AM161" s="29"/>
      <c r="AN161" s="30"/>
    </row>
    <row r="162" spans="1:40" x14ac:dyDescent="0.25">
      <c r="A162">
        <v>153</v>
      </c>
      <c r="B162" t="s">
        <v>114</v>
      </c>
      <c r="C162" s="16">
        <v>8510</v>
      </c>
      <c r="D162" s="16">
        <v>2013</v>
      </c>
      <c r="E162" s="22">
        <v>11.79</v>
      </c>
      <c r="F162" s="20">
        <v>0</v>
      </c>
      <c r="G162" s="20">
        <v>641296</v>
      </c>
      <c r="H162" s="20">
        <v>189573</v>
      </c>
      <c r="I162" s="20">
        <v>0</v>
      </c>
      <c r="J162" s="20">
        <v>13413</v>
      </c>
      <c r="K162" s="20">
        <v>0</v>
      </c>
      <c r="L162" s="20">
        <v>375897</v>
      </c>
      <c r="M162" s="20">
        <v>0</v>
      </c>
      <c r="N162" s="20">
        <v>33145</v>
      </c>
      <c r="O162" s="20">
        <v>9961</v>
      </c>
      <c r="P162" s="20">
        <v>0</v>
      </c>
      <c r="Q162" s="20">
        <v>1263285</v>
      </c>
      <c r="R162" s="20">
        <v>0</v>
      </c>
      <c r="S162" s="20">
        <v>0</v>
      </c>
      <c r="T162" s="20">
        <v>0</v>
      </c>
      <c r="U162" s="16"/>
      <c r="V162">
        <v>1377</v>
      </c>
      <c r="W162" s="28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  <c r="AJ162" s="29"/>
      <c r="AK162" s="29"/>
      <c r="AL162" s="29"/>
      <c r="AM162" s="29"/>
      <c r="AN162" s="30"/>
    </row>
    <row r="163" spans="1:40" x14ac:dyDescent="0.25">
      <c r="A163">
        <v>155</v>
      </c>
      <c r="B163" t="s">
        <v>150</v>
      </c>
      <c r="C163" s="16">
        <v>8510</v>
      </c>
      <c r="D163" s="16">
        <v>2013</v>
      </c>
      <c r="E163" s="22">
        <v>160.13</v>
      </c>
      <c r="F163" s="20">
        <v>0</v>
      </c>
      <c r="G163" s="20">
        <v>10119736</v>
      </c>
      <c r="H163" s="20">
        <v>4149484</v>
      </c>
      <c r="I163" s="20">
        <v>775798</v>
      </c>
      <c r="J163" s="20">
        <v>122144</v>
      </c>
      <c r="K163" s="20">
        <v>24024</v>
      </c>
      <c r="L163" s="20">
        <v>2749888</v>
      </c>
      <c r="M163" s="20">
        <v>89986</v>
      </c>
      <c r="N163" s="20">
        <v>100996</v>
      </c>
      <c r="O163" s="20">
        <v>1395426</v>
      </c>
      <c r="P163" s="20">
        <v>873219</v>
      </c>
      <c r="Q163" s="20">
        <v>18654263</v>
      </c>
      <c r="R163" s="20">
        <v>0</v>
      </c>
      <c r="S163" s="20">
        <v>0</v>
      </c>
      <c r="T163" s="20">
        <v>0</v>
      </c>
      <c r="U163" s="16"/>
      <c r="V163">
        <v>37373</v>
      </c>
      <c r="W163" s="28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  <c r="AJ163" s="29"/>
      <c r="AK163" s="29"/>
      <c r="AL163" s="29"/>
      <c r="AM163" s="29"/>
      <c r="AN163" s="30"/>
    </row>
    <row r="164" spans="1:40" x14ac:dyDescent="0.25">
      <c r="A164">
        <v>156</v>
      </c>
      <c r="B164" t="s">
        <v>99</v>
      </c>
      <c r="C164" s="16">
        <v>8510</v>
      </c>
      <c r="D164" s="16">
        <v>2013</v>
      </c>
      <c r="E164" s="22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16"/>
      <c r="V164"/>
      <c r="W164" s="28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  <c r="AJ164" s="29"/>
      <c r="AK164" s="29"/>
      <c r="AL164" s="29"/>
      <c r="AM164" s="29"/>
      <c r="AN164" s="30"/>
    </row>
    <row r="165" spans="1:40" x14ac:dyDescent="0.25">
      <c r="A165">
        <v>157</v>
      </c>
      <c r="B165" t="s">
        <v>151</v>
      </c>
      <c r="C165" s="16">
        <v>8510</v>
      </c>
      <c r="D165" s="16">
        <v>2013</v>
      </c>
      <c r="E165" s="22">
        <v>17.829999999999998</v>
      </c>
      <c r="F165" s="20">
        <v>0</v>
      </c>
      <c r="G165" s="20">
        <v>710247</v>
      </c>
      <c r="H165" s="20">
        <v>203234</v>
      </c>
      <c r="I165" s="20">
        <v>0</v>
      </c>
      <c r="J165" s="20">
        <v>6872</v>
      </c>
      <c r="K165" s="20">
        <v>0</v>
      </c>
      <c r="L165" s="20">
        <v>97737</v>
      </c>
      <c r="M165" s="20">
        <v>1004</v>
      </c>
      <c r="N165" s="20">
        <v>16160</v>
      </c>
      <c r="O165" s="20">
        <v>10721</v>
      </c>
      <c r="P165" s="20">
        <v>0</v>
      </c>
      <c r="Q165" s="20">
        <v>1045975</v>
      </c>
      <c r="R165" s="20">
        <v>0</v>
      </c>
      <c r="S165" s="20">
        <v>0</v>
      </c>
      <c r="T165" s="20">
        <v>0</v>
      </c>
      <c r="U165" s="16"/>
      <c r="V165">
        <v>2467</v>
      </c>
      <c r="W165" s="28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  <c r="AK165" s="29"/>
      <c r="AL165" s="29"/>
      <c r="AM165" s="29"/>
      <c r="AN165" s="30"/>
    </row>
    <row r="166" spans="1:40" x14ac:dyDescent="0.25">
      <c r="A166">
        <v>158</v>
      </c>
      <c r="B166" t="s">
        <v>72</v>
      </c>
      <c r="C166" s="16">
        <v>8510</v>
      </c>
      <c r="D166" s="16">
        <v>2013</v>
      </c>
      <c r="E166" s="22">
        <v>12.8</v>
      </c>
      <c r="F166" s="20">
        <v>0</v>
      </c>
      <c r="G166" s="20">
        <v>502646</v>
      </c>
      <c r="H166" s="20">
        <v>114138</v>
      </c>
      <c r="I166" s="20">
        <v>0</v>
      </c>
      <c r="J166" s="20">
        <v>14465</v>
      </c>
      <c r="K166" s="20">
        <v>0</v>
      </c>
      <c r="L166" s="20">
        <v>45860</v>
      </c>
      <c r="M166" s="20">
        <v>7426</v>
      </c>
      <c r="N166" s="20">
        <v>62372</v>
      </c>
      <c r="O166" s="20">
        <v>51001</v>
      </c>
      <c r="P166" s="20">
        <v>0</v>
      </c>
      <c r="Q166" s="20">
        <v>797908</v>
      </c>
      <c r="R166" s="20">
        <v>0</v>
      </c>
      <c r="S166" s="20">
        <v>0</v>
      </c>
      <c r="T166" s="20">
        <v>0</v>
      </c>
      <c r="U166" s="16"/>
      <c r="V166">
        <v>573</v>
      </c>
      <c r="W166" s="28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  <c r="AK166" s="29"/>
      <c r="AL166" s="29"/>
      <c r="AM166" s="29"/>
      <c r="AN166" s="30"/>
    </row>
    <row r="167" spans="1:40" x14ac:dyDescent="0.25">
      <c r="A167">
        <v>159</v>
      </c>
      <c r="B167" t="s">
        <v>152</v>
      </c>
      <c r="C167" s="16">
        <v>8510</v>
      </c>
      <c r="D167" s="16">
        <v>2013</v>
      </c>
      <c r="E167" s="22">
        <v>7</v>
      </c>
      <c r="F167" s="20">
        <v>0</v>
      </c>
      <c r="G167" s="20">
        <v>658482</v>
      </c>
      <c r="H167" s="20">
        <v>198190</v>
      </c>
      <c r="I167" s="20">
        <v>303</v>
      </c>
      <c r="J167" s="20">
        <v>3263</v>
      </c>
      <c r="K167" s="20">
        <v>0</v>
      </c>
      <c r="L167" s="20">
        <v>207561</v>
      </c>
      <c r="M167" s="20">
        <v>0</v>
      </c>
      <c r="N167" s="20">
        <v>192490</v>
      </c>
      <c r="O167" s="20">
        <v>1969</v>
      </c>
      <c r="P167" s="20">
        <v>427171</v>
      </c>
      <c r="Q167" s="20">
        <v>835087</v>
      </c>
      <c r="R167" s="20">
        <v>0</v>
      </c>
      <c r="S167" s="20">
        <v>0</v>
      </c>
      <c r="T167" s="20">
        <v>0</v>
      </c>
      <c r="U167" s="16"/>
      <c r="V167">
        <v>33274</v>
      </c>
      <c r="W167" s="28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  <c r="AJ167" s="29"/>
      <c r="AK167" s="29"/>
      <c r="AL167" s="29"/>
      <c r="AM167" s="29"/>
      <c r="AN167" s="30"/>
    </row>
    <row r="168" spans="1:40" x14ac:dyDescent="0.25">
      <c r="A168">
        <v>161</v>
      </c>
      <c r="B168" t="s">
        <v>123</v>
      </c>
      <c r="C168" s="16">
        <v>8510</v>
      </c>
      <c r="D168" s="16">
        <v>2013</v>
      </c>
      <c r="E168" s="22">
        <v>110.57</v>
      </c>
      <c r="F168" s="20">
        <v>0</v>
      </c>
      <c r="G168" s="20">
        <v>5549040</v>
      </c>
      <c r="H168" s="20">
        <v>1134834</v>
      </c>
      <c r="I168" s="20">
        <v>343255</v>
      </c>
      <c r="J168" s="20">
        <v>153547</v>
      </c>
      <c r="K168" s="20">
        <v>0</v>
      </c>
      <c r="L168" s="20">
        <v>3058970</v>
      </c>
      <c r="M168" s="20">
        <v>135584</v>
      </c>
      <c r="N168" s="20">
        <v>47419</v>
      </c>
      <c r="O168" s="20">
        <v>307879</v>
      </c>
      <c r="P168" s="20">
        <v>-208151</v>
      </c>
      <c r="Q168" s="20">
        <v>10938679</v>
      </c>
      <c r="R168" s="20">
        <v>0</v>
      </c>
      <c r="S168" s="20">
        <v>0</v>
      </c>
      <c r="T168" s="20">
        <v>0</v>
      </c>
      <c r="U168" s="16"/>
      <c r="V168">
        <v>35689</v>
      </c>
      <c r="W168" s="28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  <c r="AJ168" s="29"/>
      <c r="AK168" s="29"/>
      <c r="AL168" s="29"/>
      <c r="AM168" s="29"/>
      <c r="AN168" s="30"/>
    </row>
    <row r="169" spans="1:40" x14ac:dyDescent="0.25">
      <c r="A169">
        <v>162</v>
      </c>
      <c r="B169" t="s">
        <v>119</v>
      </c>
      <c r="C169" s="16">
        <v>8510</v>
      </c>
      <c r="D169" s="16">
        <v>2013</v>
      </c>
      <c r="E169" s="22">
        <v>56.629999999999995</v>
      </c>
      <c r="F169" s="20">
        <v>0</v>
      </c>
      <c r="G169" s="20">
        <v>146835</v>
      </c>
      <c r="H169" s="20">
        <v>41835</v>
      </c>
      <c r="I169" s="20">
        <v>0</v>
      </c>
      <c r="J169" s="20">
        <v>51330</v>
      </c>
      <c r="K169" s="20">
        <v>410</v>
      </c>
      <c r="L169" s="20">
        <v>3640</v>
      </c>
      <c r="M169" s="20">
        <v>80</v>
      </c>
      <c r="N169" s="20">
        <v>536883</v>
      </c>
      <c r="O169" s="20">
        <v>1930</v>
      </c>
      <c r="P169" s="20">
        <v>0</v>
      </c>
      <c r="Q169" s="20">
        <v>782943</v>
      </c>
      <c r="R169" s="20">
        <v>0</v>
      </c>
      <c r="S169" s="20">
        <v>0</v>
      </c>
      <c r="T169" s="20">
        <v>0</v>
      </c>
      <c r="U169" s="16"/>
      <c r="V169">
        <v>61703</v>
      </c>
      <c r="W169" s="28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  <c r="AJ169" s="29"/>
      <c r="AK169" s="29"/>
      <c r="AL169" s="29"/>
      <c r="AM169" s="29"/>
      <c r="AN169" s="30"/>
    </row>
    <row r="170" spans="1:40" x14ac:dyDescent="0.25">
      <c r="A170">
        <v>164</v>
      </c>
      <c r="B170" t="s">
        <v>153</v>
      </c>
      <c r="C170" s="16">
        <v>8510</v>
      </c>
      <c r="D170" s="16">
        <v>2013</v>
      </c>
      <c r="E170" s="22">
        <v>116.56</v>
      </c>
      <c r="F170" s="20">
        <v>0</v>
      </c>
      <c r="G170" s="20">
        <v>6887335</v>
      </c>
      <c r="H170" s="20">
        <v>2163335</v>
      </c>
      <c r="I170" s="20">
        <v>1226439</v>
      </c>
      <c r="J170" s="20">
        <v>104702</v>
      </c>
      <c r="K170" s="20">
        <v>1313</v>
      </c>
      <c r="L170" s="20">
        <v>1952846</v>
      </c>
      <c r="M170" s="20">
        <v>766</v>
      </c>
      <c r="N170" s="20">
        <v>342022</v>
      </c>
      <c r="O170" s="20">
        <v>61692</v>
      </c>
      <c r="P170" s="20">
        <v>0</v>
      </c>
      <c r="Q170" s="20">
        <v>12740450</v>
      </c>
      <c r="R170" s="20">
        <v>0</v>
      </c>
      <c r="S170" s="20">
        <v>0</v>
      </c>
      <c r="T170" s="20">
        <v>0</v>
      </c>
      <c r="U170" s="16"/>
      <c r="V170">
        <v>33213</v>
      </c>
      <c r="W170" s="28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  <c r="AJ170" s="29"/>
      <c r="AK170" s="29"/>
      <c r="AL170" s="29"/>
      <c r="AM170" s="29"/>
      <c r="AN170" s="30"/>
    </row>
    <row r="171" spans="1:40" x14ac:dyDescent="0.25">
      <c r="A171">
        <v>165</v>
      </c>
      <c r="B171" t="s">
        <v>83</v>
      </c>
      <c r="C171" s="16">
        <v>8510</v>
      </c>
      <c r="D171" s="16">
        <v>2013</v>
      </c>
      <c r="E171" s="22">
        <v>15.2</v>
      </c>
      <c r="F171" s="20">
        <v>0</v>
      </c>
      <c r="G171" s="20">
        <v>545931</v>
      </c>
      <c r="H171" s="20">
        <v>120719</v>
      </c>
      <c r="I171" s="20">
        <v>0</v>
      </c>
      <c r="J171" s="20">
        <v>20837</v>
      </c>
      <c r="K171" s="20">
        <v>2359</v>
      </c>
      <c r="L171" s="20">
        <v>72090</v>
      </c>
      <c r="M171" s="20">
        <v>20170</v>
      </c>
      <c r="N171" s="20">
        <v>18054</v>
      </c>
      <c r="O171" s="20">
        <v>34991</v>
      </c>
      <c r="P171" s="20">
        <v>0</v>
      </c>
      <c r="Q171" s="20">
        <v>835151</v>
      </c>
      <c r="R171" s="20">
        <v>0</v>
      </c>
      <c r="S171" s="20">
        <v>0</v>
      </c>
      <c r="T171" s="20">
        <v>0</v>
      </c>
      <c r="U171" s="16"/>
      <c r="V171">
        <v>1122</v>
      </c>
      <c r="W171" s="28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  <c r="AJ171" s="29"/>
      <c r="AK171" s="29"/>
      <c r="AL171" s="29"/>
      <c r="AM171" s="29"/>
      <c r="AN171" s="30"/>
    </row>
    <row r="172" spans="1:40" x14ac:dyDescent="0.25">
      <c r="A172">
        <v>167</v>
      </c>
      <c r="B172" t="s">
        <v>77</v>
      </c>
      <c r="C172" s="16">
        <v>8510</v>
      </c>
      <c r="D172" s="16">
        <v>2013</v>
      </c>
      <c r="E172" s="22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16"/>
      <c r="V172"/>
      <c r="W172" s="28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  <c r="AJ172" s="29"/>
      <c r="AK172" s="29"/>
      <c r="AL172" s="29"/>
      <c r="AM172" s="29"/>
      <c r="AN172" s="30"/>
    </row>
    <row r="173" spans="1:40" x14ac:dyDescent="0.25">
      <c r="A173">
        <v>168</v>
      </c>
      <c r="B173" t="s">
        <v>74</v>
      </c>
      <c r="C173" s="16">
        <v>8510</v>
      </c>
      <c r="D173" s="16">
        <v>2013</v>
      </c>
      <c r="E173" s="22">
        <v>40.58</v>
      </c>
      <c r="F173" s="20">
        <v>0</v>
      </c>
      <c r="G173" s="20">
        <v>1660846</v>
      </c>
      <c r="H173" s="20">
        <v>504906</v>
      </c>
      <c r="I173" s="20">
        <v>979143</v>
      </c>
      <c r="J173" s="20">
        <v>53891</v>
      </c>
      <c r="K173" s="20">
        <v>4289</v>
      </c>
      <c r="L173" s="20">
        <v>398303</v>
      </c>
      <c r="M173" s="20">
        <v>0</v>
      </c>
      <c r="N173" s="20">
        <v>291836</v>
      </c>
      <c r="O173" s="20">
        <v>84555</v>
      </c>
      <c r="P173" s="20">
        <v>137</v>
      </c>
      <c r="Q173" s="20">
        <v>3977632</v>
      </c>
      <c r="R173" s="20">
        <v>0</v>
      </c>
      <c r="S173" s="20">
        <v>0</v>
      </c>
      <c r="T173" s="20">
        <v>0</v>
      </c>
      <c r="U173" s="16"/>
      <c r="V173">
        <v>20242</v>
      </c>
      <c r="W173" s="28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  <c r="AJ173" s="29"/>
      <c r="AK173" s="29"/>
      <c r="AL173" s="29"/>
      <c r="AM173" s="29"/>
      <c r="AN173" s="30"/>
    </row>
    <row r="174" spans="1:40" x14ac:dyDescent="0.25">
      <c r="A174">
        <v>170</v>
      </c>
      <c r="B174" t="s">
        <v>154</v>
      </c>
      <c r="C174" s="16">
        <v>8510</v>
      </c>
      <c r="D174" s="16">
        <v>2013</v>
      </c>
      <c r="E174" s="22">
        <v>139.94999999999999</v>
      </c>
      <c r="F174" s="20">
        <v>0</v>
      </c>
      <c r="G174" s="20">
        <v>6083085</v>
      </c>
      <c r="H174" s="20">
        <v>1984675</v>
      </c>
      <c r="I174" s="20">
        <v>0</v>
      </c>
      <c r="J174" s="20">
        <v>63919</v>
      </c>
      <c r="K174" s="20">
        <v>4712</v>
      </c>
      <c r="L174" s="20">
        <v>2384159</v>
      </c>
      <c r="M174" s="20">
        <v>0</v>
      </c>
      <c r="N174" s="20">
        <v>226008</v>
      </c>
      <c r="O174" s="20">
        <v>77658</v>
      </c>
      <c r="P174" s="20">
        <v>0</v>
      </c>
      <c r="Q174" s="20">
        <v>10824216</v>
      </c>
      <c r="R174" s="20">
        <v>0</v>
      </c>
      <c r="S174" s="20">
        <v>0</v>
      </c>
      <c r="T174" s="20">
        <v>0</v>
      </c>
      <c r="U174" s="16"/>
      <c r="V174">
        <v>48533</v>
      </c>
      <c r="W174" s="28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  <c r="AJ174" s="29"/>
      <c r="AK174" s="29"/>
      <c r="AL174" s="29"/>
      <c r="AM174" s="29"/>
      <c r="AN174" s="30"/>
    </row>
    <row r="175" spans="1:40" x14ac:dyDescent="0.25">
      <c r="A175">
        <v>172</v>
      </c>
      <c r="B175" t="s">
        <v>110</v>
      </c>
      <c r="C175" s="16">
        <v>8510</v>
      </c>
      <c r="D175" s="16">
        <v>2013</v>
      </c>
      <c r="E175" s="22">
        <v>22.58</v>
      </c>
      <c r="F175" s="20">
        <v>0</v>
      </c>
      <c r="G175" s="20">
        <v>956673</v>
      </c>
      <c r="H175" s="20">
        <v>199374</v>
      </c>
      <c r="I175" s="20">
        <v>347386</v>
      </c>
      <c r="J175" s="20">
        <v>26242</v>
      </c>
      <c r="K175" s="20">
        <v>1015</v>
      </c>
      <c r="L175" s="20">
        <v>117674</v>
      </c>
      <c r="M175" s="20">
        <v>48637</v>
      </c>
      <c r="N175" s="20">
        <v>26207</v>
      </c>
      <c r="O175" s="20">
        <v>59353</v>
      </c>
      <c r="P175" s="20">
        <v>229875</v>
      </c>
      <c r="Q175" s="20">
        <v>1552686</v>
      </c>
      <c r="R175" s="20">
        <v>0</v>
      </c>
      <c r="S175" s="20">
        <v>0</v>
      </c>
      <c r="T175" s="20">
        <v>0</v>
      </c>
      <c r="U175" s="16"/>
      <c r="V175">
        <v>3914</v>
      </c>
      <c r="W175" s="28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  <c r="AJ175" s="29"/>
      <c r="AK175" s="29"/>
      <c r="AL175" s="29"/>
      <c r="AM175" s="29"/>
      <c r="AN175" s="30"/>
    </row>
    <row r="176" spans="1:40" x14ac:dyDescent="0.25">
      <c r="A176">
        <v>173</v>
      </c>
      <c r="B176" t="s">
        <v>87</v>
      </c>
      <c r="C176" s="16">
        <v>8510</v>
      </c>
      <c r="D176" s="16">
        <v>2013</v>
      </c>
      <c r="E176" s="22">
        <v>20.470000000000002</v>
      </c>
      <c r="F176" s="20">
        <v>0</v>
      </c>
      <c r="G176" s="20">
        <v>1050883</v>
      </c>
      <c r="H176" s="20">
        <v>293194</v>
      </c>
      <c r="I176" s="20">
        <v>36830</v>
      </c>
      <c r="J176" s="20">
        <v>36175</v>
      </c>
      <c r="K176" s="20">
        <v>0</v>
      </c>
      <c r="L176" s="20">
        <v>72663</v>
      </c>
      <c r="M176" s="20">
        <v>28752</v>
      </c>
      <c r="N176" s="20">
        <v>67751</v>
      </c>
      <c r="O176" s="20">
        <v>6157</v>
      </c>
      <c r="P176" s="20">
        <v>0</v>
      </c>
      <c r="Q176" s="20">
        <v>1592405</v>
      </c>
      <c r="R176" s="20">
        <v>0</v>
      </c>
      <c r="S176" s="20">
        <v>0</v>
      </c>
      <c r="T176" s="20">
        <v>0</v>
      </c>
      <c r="U176" s="16"/>
      <c r="V176">
        <v>1070</v>
      </c>
      <c r="W176" s="28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  <c r="AJ176" s="29"/>
      <c r="AK176" s="29"/>
      <c r="AL176" s="29"/>
      <c r="AM176" s="29"/>
      <c r="AN176" s="30"/>
    </row>
    <row r="177" spans="1:40" x14ac:dyDescent="0.25">
      <c r="A177">
        <v>175</v>
      </c>
      <c r="B177" t="s">
        <v>115</v>
      </c>
      <c r="C177" s="16">
        <v>8510</v>
      </c>
      <c r="D177" s="16">
        <v>2013</v>
      </c>
      <c r="E177" s="22">
        <v>0</v>
      </c>
      <c r="F177" s="20">
        <v>0</v>
      </c>
      <c r="G177" s="20">
        <v>0</v>
      </c>
      <c r="H177" s="20">
        <v>0</v>
      </c>
      <c r="I177" s="20">
        <v>0</v>
      </c>
      <c r="J177" s="20">
        <v>0</v>
      </c>
      <c r="K177" s="20">
        <v>0</v>
      </c>
      <c r="L177" s="20">
        <v>0</v>
      </c>
      <c r="M177" s="20">
        <v>0</v>
      </c>
      <c r="N177" s="20">
        <v>0</v>
      </c>
      <c r="O177" s="20">
        <v>0</v>
      </c>
      <c r="P177" s="20">
        <v>0</v>
      </c>
      <c r="Q177" s="20">
        <v>0</v>
      </c>
      <c r="R177" s="20">
        <v>0</v>
      </c>
      <c r="S177" s="20">
        <v>0</v>
      </c>
      <c r="T177" s="20">
        <v>0</v>
      </c>
      <c r="U177" s="16"/>
      <c r="V177">
        <v>10786</v>
      </c>
      <c r="W177" s="28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  <c r="AJ177" s="29"/>
      <c r="AK177" s="29"/>
      <c r="AL177" s="29"/>
      <c r="AM177" s="29"/>
      <c r="AN177" s="30"/>
    </row>
    <row r="178" spans="1:40" x14ac:dyDescent="0.25">
      <c r="A178">
        <v>176</v>
      </c>
      <c r="B178" t="s">
        <v>155</v>
      </c>
      <c r="C178" s="16">
        <v>8510</v>
      </c>
      <c r="D178" s="16">
        <v>2013</v>
      </c>
      <c r="E178" s="22">
        <v>27.19</v>
      </c>
      <c r="F178" s="20">
        <v>0</v>
      </c>
      <c r="G178" s="20">
        <v>1476718</v>
      </c>
      <c r="H178" s="20">
        <v>470071</v>
      </c>
      <c r="I178" s="20">
        <v>0</v>
      </c>
      <c r="J178" s="20">
        <v>23645</v>
      </c>
      <c r="K178" s="20">
        <v>1266</v>
      </c>
      <c r="L178" s="20">
        <v>0</v>
      </c>
      <c r="M178" s="20">
        <v>0</v>
      </c>
      <c r="N178" s="20">
        <v>25893</v>
      </c>
      <c r="O178" s="20">
        <v>2283</v>
      </c>
      <c r="P178" s="20">
        <v>0</v>
      </c>
      <c r="Q178" s="20">
        <v>1999876</v>
      </c>
      <c r="R178" s="20">
        <v>0</v>
      </c>
      <c r="S178" s="20">
        <v>0</v>
      </c>
      <c r="T178" s="20">
        <v>0</v>
      </c>
      <c r="U178" s="16"/>
      <c r="V178">
        <v>41823</v>
      </c>
      <c r="W178" s="28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  <c r="AI178" s="29"/>
      <c r="AJ178" s="29"/>
      <c r="AK178" s="29"/>
      <c r="AL178" s="29"/>
      <c r="AM178" s="29"/>
      <c r="AN178" s="30"/>
    </row>
    <row r="179" spans="1:40" x14ac:dyDescent="0.25">
      <c r="A179">
        <v>180</v>
      </c>
      <c r="B179" t="s">
        <v>156</v>
      </c>
      <c r="C179" s="16">
        <v>8510</v>
      </c>
      <c r="D179" s="16">
        <v>2013</v>
      </c>
      <c r="E179" s="22">
        <v>33.89</v>
      </c>
      <c r="F179" s="20">
        <v>0</v>
      </c>
      <c r="G179" s="20">
        <v>1525204</v>
      </c>
      <c r="H179" s="20">
        <v>407415</v>
      </c>
      <c r="I179" s="20">
        <v>0</v>
      </c>
      <c r="J179" s="20">
        <v>32730</v>
      </c>
      <c r="K179" s="20">
        <v>0</v>
      </c>
      <c r="L179" s="20">
        <v>1202484</v>
      </c>
      <c r="M179" s="20">
        <v>2243</v>
      </c>
      <c r="N179" s="20">
        <v>0</v>
      </c>
      <c r="O179" s="20">
        <v>143657</v>
      </c>
      <c r="P179" s="20">
        <v>0</v>
      </c>
      <c r="Q179" s="20">
        <v>3313733</v>
      </c>
      <c r="R179" s="20">
        <v>0</v>
      </c>
      <c r="S179" s="20">
        <v>0</v>
      </c>
      <c r="T179" s="20">
        <v>0</v>
      </c>
      <c r="U179" s="16"/>
      <c r="V179">
        <v>11479</v>
      </c>
      <c r="W179" s="28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29"/>
      <c r="AJ179" s="29"/>
      <c r="AK179" s="29"/>
      <c r="AL179" s="29"/>
      <c r="AM179" s="29"/>
      <c r="AN179" s="30"/>
    </row>
    <row r="180" spans="1:40" x14ac:dyDescent="0.25">
      <c r="A180">
        <v>183</v>
      </c>
      <c r="B180" t="s">
        <v>157</v>
      </c>
      <c r="C180" s="16">
        <v>8510</v>
      </c>
      <c r="D180" s="16">
        <v>2013</v>
      </c>
      <c r="E180" s="22">
        <v>24.07</v>
      </c>
      <c r="F180" s="20">
        <v>0</v>
      </c>
      <c r="G180" s="20">
        <v>1122605</v>
      </c>
      <c r="H180" s="20">
        <v>432626</v>
      </c>
      <c r="I180" s="20">
        <v>0</v>
      </c>
      <c r="J180" s="20">
        <v>13980</v>
      </c>
      <c r="K180" s="20">
        <v>1372</v>
      </c>
      <c r="L180" s="20">
        <v>518</v>
      </c>
      <c r="M180" s="20">
        <v>0</v>
      </c>
      <c r="N180" s="20">
        <v>0</v>
      </c>
      <c r="O180" s="20">
        <v>100</v>
      </c>
      <c r="P180" s="20">
        <v>0</v>
      </c>
      <c r="Q180" s="20">
        <v>1571201</v>
      </c>
      <c r="R180" s="20">
        <v>0</v>
      </c>
      <c r="S180" s="20">
        <v>0</v>
      </c>
      <c r="T180" s="20">
        <v>0</v>
      </c>
      <c r="U180" s="16"/>
      <c r="V180">
        <v>10417</v>
      </c>
      <c r="W180" s="28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  <c r="AJ180" s="29"/>
      <c r="AK180" s="29"/>
      <c r="AL180" s="29"/>
      <c r="AM180" s="29"/>
      <c r="AN180" s="30"/>
    </row>
    <row r="181" spans="1:40" x14ac:dyDescent="0.25">
      <c r="A181">
        <v>186</v>
      </c>
      <c r="B181" t="s">
        <v>158</v>
      </c>
      <c r="C181" s="16">
        <v>8510</v>
      </c>
      <c r="D181" s="16">
        <v>2013</v>
      </c>
      <c r="E181" s="22">
        <v>5</v>
      </c>
      <c r="F181" s="20">
        <v>0</v>
      </c>
      <c r="G181" s="20">
        <v>391851</v>
      </c>
      <c r="H181" s="20">
        <v>71371</v>
      </c>
      <c r="I181" s="20">
        <v>42502</v>
      </c>
      <c r="J181" s="20">
        <v>3846</v>
      </c>
      <c r="K181" s="20">
        <v>990</v>
      </c>
      <c r="L181" s="20">
        <v>481711</v>
      </c>
      <c r="M181" s="20">
        <v>0</v>
      </c>
      <c r="N181" s="20">
        <v>21200</v>
      </c>
      <c r="O181" s="20">
        <v>0</v>
      </c>
      <c r="P181" s="20">
        <v>8384</v>
      </c>
      <c r="Q181" s="20">
        <v>1005087</v>
      </c>
      <c r="R181" s="20">
        <v>0</v>
      </c>
      <c r="S181" s="20">
        <v>0</v>
      </c>
      <c r="T181" s="20">
        <v>0</v>
      </c>
      <c r="U181" s="16"/>
      <c r="V181">
        <v>1042</v>
      </c>
      <c r="W181" s="28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  <c r="AJ181" s="29"/>
      <c r="AK181" s="29"/>
      <c r="AL181" s="29"/>
      <c r="AM181" s="29"/>
      <c r="AN181" s="30"/>
    </row>
    <row r="182" spans="1:40" x14ac:dyDescent="0.25">
      <c r="A182">
        <v>191</v>
      </c>
      <c r="B182" t="s">
        <v>92</v>
      </c>
      <c r="C182" s="16">
        <v>8510</v>
      </c>
      <c r="D182" s="16">
        <v>2013</v>
      </c>
      <c r="E182" s="22">
        <v>0</v>
      </c>
      <c r="F182" s="20">
        <v>0</v>
      </c>
      <c r="G182" s="20">
        <v>0</v>
      </c>
      <c r="H182" s="20">
        <v>0</v>
      </c>
      <c r="I182" s="20">
        <v>0</v>
      </c>
      <c r="J182" s="20">
        <v>40</v>
      </c>
      <c r="K182" s="20">
        <v>0</v>
      </c>
      <c r="L182" s="20">
        <v>0</v>
      </c>
      <c r="M182" s="20">
        <v>0</v>
      </c>
      <c r="N182" s="20">
        <v>0</v>
      </c>
      <c r="O182" s="20">
        <v>0</v>
      </c>
      <c r="P182" s="20">
        <v>0</v>
      </c>
      <c r="Q182" s="20">
        <v>40</v>
      </c>
      <c r="R182" s="20">
        <v>0</v>
      </c>
      <c r="S182" s="20">
        <v>0</v>
      </c>
      <c r="T182" s="20">
        <v>0</v>
      </c>
      <c r="U182" s="16"/>
      <c r="V182">
        <v>12339</v>
      </c>
      <c r="W182" s="28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  <c r="AJ182" s="29"/>
      <c r="AK182" s="29"/>
      <c r="AL182" s="29"/>
      <c r="AM182" s="29"/>
      <c r="AN182" s="30"/>
    </row>
    <row r="183" spans="1:40" x14ac:dyDescent="0.25">
      <c r="A183">
        <v>193</v>
      </c>
      <c r="B183" t="s">
        <v>117</v>
      </c>
      <c r="C183" s="16">
        <v>8510</v>
      </c>
      <c r="D183" s="16">
        <v>2013</v>
      </c>
      <c r="E183" s="22">
        <v>14.06</v>
      </c>
      <c r="F183" s="20">
        <v>0</v>
      </c>
      <c r="G183" s="20">
        <v>0</v>
      </c>
      <c r="H183" s="20">
        <v>0</v>
      </c>
      <c r="I183" s="20">
        <v>0</v>
      </c>
      <c r="J183" s="20">
        <v>1888</v>
      </c>
      <c r="K183" s="20">
        <v>617</v>
      </c>
      <c r="L183" s="20">
        <v>0</v>
      </c>
      <c r="M183" s="20">
        <v>0</v>
      </c>
      <c r="N183" s="20">
        <v>44285</v>
      </c>
      <c r="O183" s="20">
        <v>15834</v>
      </c>
      <c r="P183" s="20">
        <v>0</v>
      </c>
      <c r="Q183" s="20">
        <v>62624</v>
      </c>
      <c r="R183" s="20">
        <v>0</v>
      </c>
      <c r="S183" s="20">
        <v>0</v>
      </c>
      <c r="T183" s="20">
        <v>0</v>
      </c>
      <c r="U183" s="16"/>
      <c r="V183">
        <v>3543</v>
      </c>
      <c r="W183" s="28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  <c r="AI183" s="29"/>
      <c r="AJ183" s="29"/>
      <c r="AK183" s="29"/>
      <c r="AL183" s="29"/>
      <c r="AM183" s="29"/>
      <c r="AN183" s="30"/>
    </row>
    <row r="184" spans="1:40" x14ac:dyDescent="0.25">
      <c r="A184">
        <v>194</v>
      </c>
      <c r="B184" t="s">
        <v>159</v>
      </c>
      <c r="C184" s="16">
        <v>8510</v>
      </c>
      <c r="D184" s="16">
        <v>2013</v>
      </c>
      <c r="E184" s="22">
        <v>0</v>
      </c>
      <c r="F184" s="20">
        <v>0</v>
      </c>
      <c r="G184" s="20">
        <v>0</v>
      </c>
      <c r="H184" s="20">
        <v>0</v>
      </c>
      <c r="I184" s="20">
        <v>0</v>
      </c>
      <c r="J184" s="20">
        <v>0</v>
      </c>
      <c r="K184" s="20">
        <v>0</v>
      </c>
      <c r="L184" s="20">
        <v>0</v>
      </c>
      <c r="M184" s="20">
        <v>0</v>
      </c>
      <c r="N184" s="20">
        <v>10144</v>
      </c>
      <c r="O184" s="20">
        <v>329</v>
      </c>
      <c r="P184" s="20">
        <v>0</v>
      </c>
      <c r="Q184" s="20">
        <v>10473</v>
      </c>
      <c r="R184" s="20">
        <v>0</v>
      </c>
      <c r="S184" s="20">
        <v>0</v>
      </c>
      <c r="T184" s="20">
        <v>0</v>
      </c>
      <c r="U184" s="16"/>
      <c r="V184">
        <v>1316</v>
      </c>
      <c r="W184" s="28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  <c r="AJ184" s="29"/>
      <c r="AK184" s="29"/>
      <c r="AL184" s="29"/>
      <c r="AM184" s="29"/>
      <c r="AN184" s="30"/>
    </row>
    <row r="185" spans="1:40" x14ac:dyDescent="0.25">
      <c r="A185">
        <v>195</v>
      </c>
      <c r="B185" t="s">
        <v>104</v>
      </c>
      <c r="C185" s="16">
        <v>8510</v>
      </c>
      <c r="D185" s="16">
        <v>2013</v>
      </c>
      <c r="E185" s="22">
        <v>12.399999999999999</v>
      </c>
      <c r="F185" s="20">
        <v>0</v>
      </c>
      <c r="G185" s="20">
        <v>648172</v>
      </c>
      <c r="H185" s="20">
        <v>181699</v>
      </c>
      <c r="I185" s="20">
        <v>56035</v>
      </c>
      <c r="J185" s="20">
        <v>3580</v>
      </c>
      <c r="K185" s="20">
        <v>0</v>
      </c>
      <c r="L185" s="20">
        <v>1673</v>
      </c>
      <c r="M185" s="20">
        <v>0</v>
      </c>
      <c r="N185" s="20">
        <v>16315</v>
      </c>
      <c r="O185" s="20">
        <v>24769</v>
      </c>
      <c r="P185" s="20">
        <v>0</v>
      </c>
      <c r="Q185" s="20">
        <v>932243</v>
      </c>
      <c r="R185" s="20">
        <v>0</v>
      </c>
      <c r="S185" s="20">
        <v>0</v>
      </c>
      <c r="T185" s="20">
        <v>0</v>
      </c>
      <c r="U185" s="16"/>
      <c r="V185">
        <v>1874</v>
      </c>
      <c r="W185" s="28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  <c r="AI185" s="29"/>
      <c r="AJ185" s="29"/>
      <c r="AK185" s="29"/>
      <c r="AL185" s="29"/>
      <c r="AM185" s="29"/>
      <c r="AN185" s="30"/>
    </row>
    <row r="186" spans="1:40" x14ac:dyDescent="0.25">
      <c r="A186">
        <v>197</v>
      </c>
      <c r="B186" t="s">
        <v>71</v>
      </c>
      <c r="C186" s="16">
        <v>8510</v>
      </c>
      <c r="D186" s="16">
        <v>2013</v>
      </c>
      <c r="E186" s="22">
        <v>23.44</v>
      </c>
      <c r="F186" s="20">
        <v>0</v>
      </c>
      <c r="G186" s="20">
        <v>1153351</v>
      </c>
      <c r="H186" s="20">
        <v>81116</v>
      </c>
      <c r="I186" s="20">
        <v>0</v>
      </c>
      <c r="J186" s="20">
        <v>58646</v>
      </c>
      <c r="K186" s="20">
        <v>173</v>
      </c>
      <c r="L186" s="20">
        <v>1940083</v>
      </c>
      <c r="M186" s="20">
        <v>3460</v>
      </c>
      <c r="N186" s="20">
        <v>95851</v>
      </c>
      <c r="O186" s="20">
        <v>173613</v>
      </c>
      <c r="P186" s="20">
        <v>0</v>
      </c>
      <c r="Q186" s="20">
        <v>3506293</v>
      </c>
      <c r="R186" s="20">
        <v>0</v>
      </c>
      <c r="S186" s="20">
        <v>0</v>
      </c>
      <c r="T186" s="20">
        <v>0</v>
      </c>
      <c r="U186" s="16"/>
      <c r="V186">
        <v>10620</v>
      </c>
      <c r="W186" s="28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  <c r="AJ186" s="29"/>
      <c r="AK186" s="29"/>
      <c r="AL186" s="29"/>
      <c r="AM186" s="29"/>
      <c r="AN186" s="30"/>
    </row>
    <row r="187" spans="1:40" x14ac:dyDescent="0.25">
      <c r="A187">
        <v>198</v>
      </c>
      <c r="B187" t="s">
        <v>94</v>
      </c>
      <c r="C187" s="16">
        <v>8510</v>
      </c>
      <c r="D187" s="16">
        <v>2013</v>
      </c>
      <c r="E187" s="22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16"/>
      <c r="V187"/>
      <c r="W187" s="28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29"/>
      <c r="AJ187" s="29"/>
      <c r="AK187" s="29"/>
      <c r="AL187" s="29"/>
      <c r="AM187" s="29"/>
      <c r="AN187" s="30"/>
    </row>
    <row r="188" spans="1:40" x14ac:dyDescent="0.25">
      <c r="A188">
        <v>199</v>
      </c>
      <c r="B188" t="s">
        <v>103</v>
      </c>
      <c r="C188" s="16">
        <v>8510</v>
      </c>
      <c r="D188" s="16">
        <v>2013</v>
      </c>
      <c r="E188" s="22">
        <v>8.4</v>
      </c>
      <c r="F188" s="20">
        <v>0</v>
      </c>
      <c r="G188" s="20">
        <v>306302</v>
      </c>
      <c r="H188" s="20">
        <v>75970</v>
      </c>
      <c r="I188" s="20">
        <v>0</v>
      </c>
      <c r="J188" s="20">
        <v>17903</v>
      </c>
      <c r="K188" s="20">
        <v>0</v>
      </c>
      <c r="L188" s="20">
        <v>0</v>
      </c>
      <c r="M188" s="20">
        <v>213</v>
      </c>
      <c r="N188" s="20">
        <v>19603</v>
      </c>
      <c r="O188" s="20">
        <v>254711</v>
      </c>
      <c r="P188" s="20">
        <v>0</v>
      </c>
      <c r="Q188" s="20">
        <v>674702</v>
      </c>
      <c r="R188" s="20">
        <v>0</v>
      </c>
      <c r="S188" s="20">
        <v>0</v>
      </c>
      <c r="T188" s="20">
        <v>0</v>
      </c>
      <c r="U188" s="16"/>
      <c r="V188">
        <v>2554</v>
      </c>
      <c r="W188" s="28"/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H188" s="29"/>
      <c r="AI188" s="29"/>
      <c r="AJ188" s="29"/>
      <c r="AK188" s="29"/>
      <c r="AL188" s="29"/>
      <c r="AM188" s="29"/>
      <c r="AN188" s="30"/>
    </row>
    <row r="189" spans="1:40" x14ac:dyDescent="0.25">
      <c r="A189">
        <v>201</v>
      </c>
      <c r="B189" t="s">
        <v>160</v>
      </c>
      <c r="C189" s="16">
        <v>8510</v>
      </c>
      <c r="D189" s="16">
        <v>2013</v>
      </c>
      <c r="E189" s="22">
        <v>33.71</v>
      </c>
      <c r="F189" s="20">
        <v>0</v>
      </c>
      <c r="G189" s="20">
        <v>1615031</v>
      </c>
      <c r="H189" s="20">
        <v>516058</v>
      </c>
      <c r="I189" s="20">
        <v>0</v>
      </c>
      <c r="J189" s="20">
        <v>73182</v>
      </c>
      <c r="K189" s="20">
        <v>162</v>
      </c>
      <c r="L189" s="20">
        <v>2495321</v>
      </c>
      <c r="M189" s="20">
        <v>96359</v>
      </c>
      <c r="N189" s="20">
        <v>33347</v>
      </c>
      <c r="O189" s="20">
        <v>43843</v>
      </c>
      <c r="P189" s="20">
        <v>11888</v>
      </c>
      <c r="Q189" s="20">
        <v>4861415</v>
      </c>
      <c r="R189" s="20">
        <v>0</v>
      </c>
      <c r="S189" s="20">
        <v>0</v>
      </c>
      <c r="T189" s="20">
        <v>0</v>
      </c>
      <c r="U189" s="16"/>
      <c r="V189">
        <v>15975</v>
      </c>
      <c r="W189" s="28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  <c r="AK189" s="29"/>
      <c r="AL189" s="29"/>
      <c r="AM189" s="29"/>
      <c r="AN189" s="30"/>
    </row>
    <row r="190" spans="1:40" x14ac:dyDescent="0.25">
      <c r="A190">
        <v>202</v>
      </c>
      <c r="B190" t="s">
        <v>161</v>
      </c>
      <c r="C190" s="16">
        <v>8510</v>
      </c>
      <c r="D190" s="16">
        <v>2013</v>
      </c>
      <c r="E190" s="22">
        <v>1.23</v>
      </c>
      <c r="F190" s="20">
        <v>0</v>
      </c>
      <c r="G190" s="20">
        <v>63773</v>
      </c>
      <c r="H190" s="20">
        <v>18936</v>
      </c>
      <c r="I190" s="20">
        <v>13320</v>
      </c>
      <c r="J190" s="20">
        <v>2686</v>
      </c>
      <c r="K190" s="20">
        <v>0</v>
      </c>
      <c r="L190" s="20">
        <v>108686</v>
      </c>
      <c r="M190" s="20">
        <v>0</v>
      </c>
      <c r="N190" s="20">
        <v>0</v>
      </c>
      <c r="O190" s="20">
        <v>0</v>
      </c>
      <c r="P190" s="20">
        <v>0</v>
      </c>
      <c r="Q190" s="20">
        <v>207401</v>
      </c>
      <c r="R190" s="20">
        <v>0</v>
      </c>
      <c r="S190" s="20">
        <v>0</v>
      </c>
      <c r="T190" s="20">
        <v>0</v>
      </c>
      <c r="U190" s="16"/>
      <c r="V190">
        <v>707</v>
      </c>
      <c r="W190" s="28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  <c r="AJ190" s="29"/>
      <c r="AK190" s="29"/>
      <c r="AL190" s="29"/>
      <c r="AM190" s="29"/>
      <c r="AN190" s="30"/>
    </row>
    <row r="191" spans="1:40" x14ac:dyDescent="0.25">
      <c r="A191">
        <v>204</v>
      </c>
      <c r="B191" t="s">
        <v>102</v>
      </c>
      <c r="C191" s="16">
        <v>8510</v>
      </c>
      <c r="D191" s="16">
        <v>2013</v>
      </c>
      <c r="E191" s="22">
        <v>128.10000000000002</v>
      </c>
      <c r="F191" s="20">
        <v>0</v>
      </c>
      <c r="G191" s="20">
        <v>7167966</v>
      </c>
      <c r="H191" s="20">
        <v>2020439</v>
      </c>
      <c r="I191" s="20">
        <v>367699</v>
      </c>
      <c r="J191" s="20">
        <v>68532</v>
      </c>
      <c r="K191" s="20">
        <v>7482</v>
      </c>
      <c r="L191" s="20">
        <v>1065369</v>
      </c>
      <c r="M191" s="20">
        <v>0</v>
      </c>
      <c r="N191" s="20">
        <v>734444</v>
      </c>
      <c r="O191" s="20">
        <v>999337</v>
      </c>
      <c r="P191" s="20">
        <v>0</v>
      </c>
      <c r="Q191" s="20">
        <v>12431268</v>
      </c>
      <c r="R191" s="20">
        <v>0</v>
      </c>
      <c r="S191" s="20">
        <v>0</v>
      </c>
      <c r="T191" s="20">
        <v>0</v>
      </c>
      <c r="U191" s="16"/>
      <c r="V191">
        <v>13817</v>
      </c>
      <c r="W191" s="28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/>
      <c r="AI191" s="29"/>
      <c r="AJ191" s="29"/>
      <c r="AK191" s="29"/>
      <c r="AL191" s="29"/>
      <c r="AM191" s="29"/>
      <c r="AN191" s="30"/>
    </row>
    <row r="192" spans="1:40" x14ac:dyDescent="0.25">
      <c r="A192">
        <v>205</v>
      </c>
      <c r="B192" t="s">
        <v>162</v>
      </c>
      <c r="C192" s="16">
        <v>8510</v>
      </c>
      <c r="D192" s="16">
        <v>2013</v>
      </c>
      <c r="E192" s="22">
        <v>20.46</v>
      </c>
      <c r="F192" s="20">
        <v>0</v>
      </c>
      <c r="G192" s="20">
        <v>891945</v>
      </c>
      <c r="H192" s="20">
        <v>304953</v>
      </c>
      <c r="I192" s="20">
        <v>0</v>
      </c>
      <c r="J192" s="20">
        <v>78551</v>
      </c>
      <c r="K192" s="20">
        <v>1770</v>
      </c>
      <c r="L192" s="20">
        <v>266844</v>
      </c>
      <c r="M192" s="20">
        <v>0</v>
      </c>
      <c r="N192" s="20">
        <v>13800</v>
      </c>
      <c r="O192" s="20">
        <v>30235</v>
      </c>
      <c r="P192" s="20">
        <v>0</v>
      </c>
      <c r="Q192" s="20">
        <v>1588098</v>
      </c>
      <c r="R192" s="20">
        <v>0</v>
      </c>
      <c r="S192" s="20">
        <v>0</v>
      </c>
      <c r="T192" s="20">
        <v>0</v>
      </c>
      <c r="U192" s="16"/>
      <c r="V192">
        <v>12549</v>
      </c>
      <c r="W192" s="28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  <c r="AJ192" s="29"/>
      <c r="AK192" s="29"/>
      <c r="AL192" s="29"/>
      <c r="AM192" s="29"/>
      <c r="AN192" s="30"/>
    </row>
    <row r="193" spans="1:40" x14ac:dyDescent="0.25">
      <c r="A193">
        <v>206</v>
      </c>
      <c r="B193" t="s">
        <v>163</v>
      </c>
      <c r="C193" s="16">
        <v>8510</v>
      </c>
      <c r="D193" s="16">
        <v>2013</v>
      </c>
      <c r="E193" s="22">
        <v>23.09</v>
      </c>
      <c r="F193" s="20">
        <v>0</v>
      </c>
      <c r="G193" s="20">
        <v>1450487</v>
      </c>
      <c r="H193" s="20">
        <v>404695</v>
      </c>
      <c r="I193" s="20">
        <v>57404</v>
      </c>
      <c r="J193" s="20">
        <v>35085</v>
      </c>
      <c r="K193" s="20">
        <v>0</v>
      </c>
      <c r="L193" s="20">
        <v>195272</v>
      </c>
      <c r="M193" s="20">
        <v>0</v>
      </c>
      <c r="N193" s="20">
        <v>48728</v>
      </c>
      <c r="O193" s="20">
        <v>20945</v>
      </c>
      <c r="P193" s="20">
        <v>42241</v>
      </c>
      <c r="Q193" s="20">
        <v>2170375</v>
      </c>
      <c r="R193" s="20">
        <v>0</v>
      </c>
      <c r="S193" s="20">
        <v>0</v>
      </c>
      <c r="T193" s="20">
        <v>0</v>
      </c>
      <c r="U193" s="16"/>
      <c r="V193">
        <v>3615</v>
      </c>
      <c r="W193" s="28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  <c r="AJ193" s="29"/>
      <c r="AK193" s="29"/>
      <c r="AL193" s="29"/>
      <c r="AM193" s="29"/>
      <c r="AN193" s="30"/>
    </row>
    <row r="194" spans="1:40" x14ac:dyDescent="0.25">
      <c r="A194">
        <v>207</v>
      </c>
      <c r="B194" t="s">
        <v>105</v>
      </c>
      <c r="C194" s="16">
        <v>8510</v>
      </c>
      <c r="D194" s="16">
        <v>2013</v>
      </c>
      <c r="E194" s="22">
        <v>113.33</v>
      </c>
      <c r="F194" s="20">
        <v>0</v>
      </c>
      <c r="G194" s="20">
        <v>5257063</v>
      </c>
      <c r="H194" s="20">
        <v>1187448</v>
      </c>
      <c r="I194" s="20">
        <v>328310</v>
      </c>
      <c r="J194" s="20">
        <v>69794</v>
      </c>
      <c r="K194" s="20">
        <v>0</v>
      </c>
      <c r="L194" s="20">
        <v>1231856</v>
      </c>
      <c r="M194" s="20">
        <v>3987</v>
      </c>
      <c r="N194" s="20">
        <v>320052</v>
      </c>
      <c r="O194" s="20">
        <v>43431</v>
      </c>
      <c r="P194" s="20">
        <v>0</v>
      </c>
      <c r="Q194" s="20">
        <v>8441941</v>
      </c>
      <c r="R194" s="20">
        <v>0</v>
      </c>
      <c r="S194" s="20">
        <v>0</v>
      </c>
      <c r="T194" s="20">
        <v>0</v>
      </c>
      <c r="U194" s="16"/>
      <c r="V194">
        <v>20806</v>
      </c>
      <c r="W194" s="28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  <c r="AM194" s="29"/>
      <c r="AN194" s="30"/>
    </row>
    <row r="195" spans="1:40" x14ac:dyDescent="0.25">
      <c r="A195">
        <v>208</v>
      </c>
      <c r="B195" t="s">
        <v>112</v>
      </c>
      <c r="C195" s="16">
        <v>8510</v>
      </c>
      <c r="D195" s="16">
        <v>2013</v>
      </c>
      <c r="E195" s="22">
        <v>341.21999999999997</v>
      </c>
      <c r="F195" s="20">
        <v>0</v>
      </c>
      <c r="G195" s="20">
        <v>17103626</v>
      </c>
      <c r="H195" s="20">
        <v>4190606</v>
      </c>
      <c r="I195" s="20">
        <v>489798</v>
      </c>
      <c r="J195" s="20">
        <v>224710</v>
      </c>
      <c r="K195" s="20">
        <v>5195</v>
      </c>
      <c r="L195" s="20">
        <v>4669528</v>
      </c>
      <c r="M195" s="20">
        <v>0</v>
      </c>
      <c r="N195" s="20">
        <v>61333</v>
      </c>
      <c r="O195" s="20">
        <v>303791</v>
      </c>
      <c r="P195" s="20">
        <v>0</v>
      </c>
      <c r="Q195" s="20">
        <v>27048587</v>
      </c>
      <c r="R195" s="20">
        <v>0</v>
      </c>
      <c r="S195" s="20">
        <v>0</v>
      </c>
      <c r="T195" s="20">
        <v>0</v>
      </c>
      <c r="U195" s="16"/>
      <c r="V195">
        <v>18334</v>
      </c>
      <c r="W195" s="28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29"/>
      <c r="AJ195" s="29"/>
      <c r="AK195" s="29"/>
      <c r="AL195" s="29"/>
      <c r="AM195" s="29"/>
      <c r="AN195" s="30"/>
    </row>
    <row r="196" spans="1:40" x14ac:dyDescent="0.25">
      <c r="A196">
        <v>209</v>
      </c>
      <c r="B196" t="s">
        <v>164</v>
      </c>
      <c r="C196" s="16">
        <v>8510</v>
      </c>
      <c r="D196" s="16">
        <v>2013</v>
      </c>
      <c r="E196" s="22">
        <v>18.82</v>
      </c>
      <c r="F196" s="20">
        <v>0</v>
      </c>
      <c r="G196" s="20">
        <v>604621</v>
      </c>
      <c r="H196" s="20">
        <v>191952</v>
      </c>
      <c r="I196" s="20">
        <v>0</v>
      </c>
      <c r="J196" s="20">
        <v>24095</v>
      </c>
      <c r="K196" s="20">
        <v>57</v>
      </c>
      <c r="L196" s="20">
        <v>940162</v>
      </c>
      <c r="M196" s="20">
        <v>41083</v>
      </c>
      <c r="N196" s="20">
        <v>1447191</v>
      </c>
      <c r="O196" s="20">
        <v>17683</v>
      </c>
      <c r="P196" s="20">
        <v>4161</v>
      </c>
      <c r="Q196" s="20">
        <v>3262683</v>
      </c>
      <c r="R196" s="20">
        <v>0</v>
      </c>
      <c r="S196" s="20">
        <v>0</v>
      </c>
      <c r="T196" s="20">
        <v>0</v>
      </c>
      <c r="U196" s="16"/>
      <c r="V196">
        <v>9231</v>
      </c>
      <c r="W196" s="28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  <c r="AJ196" s="29"/>
      <c r="AK196" s="29"/>
      <c r="AL196" s="29"/>
      <c r="AM196" s="29"/>
      <c r="AN196" s="30"/>
    </row>
    <row r="197" spans="1:40" x14ac:dyDescent="0.25">
      <c r="A197">
        <v>210</v>
      </c>
      <c r="B197" t="s">
        <v>165</v>
      </c>
      <c r="C197" s="16">
        <v>8510</v>
      </c>
      <c r="D197" s="16">
        <v>2013</v>
      </c>
      <c r="E197" s="22">
        <v>20.399999999999999</v>
      </c>
      <c r="F197" s="20">
        <v>0</v>
      </c>
      <c r="G197" s="20">
        <v>969217</v>
      </c>
      <c r="H197" s="20">
        <v>300793</v>
      </c>
      <c r="I197" s="20">
        <v>0</v>
      </c>
      <c r="J197" s="20">
        <v>13209</v>
      </c>
      <c r="K197" s="20">
        <v>61</v>
      </c>
      <c r="L197" s="20">
        <v>0</v>
      </c>
      <c r="M197" s="20">
        <v>0</v>
      </c>
      <c r="N197" s="20">
        <v>0</v>
      </c>
      <c r="O197" s="20">
        <v>10341</v>
      </c>
      <c r="P197" s="20">
        <v>425740</v>
      </c>
      <c r="Q197" s="20">
        <v>867881</v>
      </c>
      <c r="R197" s="20">
        <v>0</v>
      </c>
      <c r="S197" s="20">
        <v>0</v>
      </c>
      <c r="T197" s="20">
        <v>0</v>
      </c>
      <c r="U197" s="16"/>
      <c r="V197">
        <v>12277</v>
      </c>
      <c r="W197" s="28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  <c r="AJ197" s="29"/>
      <c r="AK197" s="29"/>
      <c r="AL197" s="29"/>
      <c r="AM197" s="29"/>
      <c r="AN197" s="30"/>
    </row>
    <row r="198" spans="1:40" x14ac:dyDescent="0.25">
      <c r="A198">
        <v>211</v>
      </c>
      <c r="B198" s="42" t="s">
        <v>166</v>
      </c>
      <c r="C198" s="16">
        <v>8510</v>
      </c>
      <c r="D198" s="16">
        <v>2013</v>
      </c>
      <c r="E198" s="22">
        <v>0</v>
      </c>
      <c r="F198" s="20">
        <v>0</v>
      </c>
      <c r="G198" s="20">
        <v>0</v>
      </c>
      <c r="H198" s="20">
        <v>0</v>
      </c>
      <c r="I198" s="20">
        <v>0</v>
      </c>
      <c r="J198" s="20">
        <v>0</v>
      </c>
      <c r="K198" s="20">
        <v>0</v>
      </c>
      <c r="L198" s="20">
        <v>0</v>
      </c>
      <c r="M198" s="20">
        <v>0</v>
      </c>
      <c r="N198" s="20">
        <v>0</v>
      </c>
      <c r="O198" s="20">
        <v>0</v>
      </c>
      <c r="P198" s="20">
        <v>0</v>
      </c>
      <c r="Q198" s="20">
        <v>0</v>
      </c>
      <c r="R198" s="20">
        <v>0</v>
      </c>
      <c r="S198" s="20">
        <v>0</v>
      </c>
      <c r="T198" s="20">
        <v>0</v>
      </c>
      <c r="U198" s="16"/>
      <c r="V198">
        <v>433</v>
      </c>
      <c r="W198" s="28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  <c r="AJ198" s="29"/>
      <c r="AK198" s="29"/>
      <c r="AL198" s="29"/>
      <c r="AM198" s="29"/>
      <c r="AN198" s="30"/>
    </row>
    <row r="199" spans="1:40" x14ac:dyDescent="0.25">
      <c r="A199">
        <v>904</v>
      </c>
      <c r="B199" t="s">
        <v>70</v>
      </c>
      <c r="C199" s="16">
        <v>8510</v>
      </c>
      <c r="D199" s="16">
        <v>2013</v>
      </c>
      <c r="E199" s="22">
        <v>21.86</v>
      </c>
      <c r="F199" s="20">
        <v>0</v>
      </c>
      <c r="G199" s="20">
        <v>1311995</v>
      </c>
      <c r="H199" s="20">
        <v>237773</v>
      </c>
      <c r="I199" s="20">
        <v>0</v>
      </c>
      <c r="J199" s="20">
        <v>30278</v>
      </c>
      <c r="K199" s="20">
        <v>0</v>
      </c>
      <c r="L199" s="20">
        <v>40292</v>
      </c>
      <c r="M199" s="20">
        <v>4901</v>
      </c>
      <c r="N199" s="20">
        <v>38996</v>
      </c>
      <c r="O199" s="20">
        <v>72123</v>
      </c>
      <c r="P199" s="20">
        <v>0</v>
      </c>
      <c r="Q199" s="20">
        <v>1736358</v>
      </c>
      <c r="R199" s="20">
        <v>0</v>
      </c>
      <c r="S199" s="20">
        <v>0</v>
      </c>
      <c r="T199" s="20">
        <v>0</v>
      </c>
      <c r="U199" s="16"/>
      <c r="V199">
        <v>2354</v>
      </c>
      <c r="W199" s="28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  <c r="AJ199" s="29"/>
      <c r="AK199" s="29"/>
      <c r="AL199" s="29"/>
      <c r="AM199" s="29"/>
      <c r="AN199" s="30"/>
    </row>
    <row r="200" spans="1:40" x14ac:dyDescent="0.25">
      <c r="A200">
        <v>915</v>
      </c>
      <c r="B200" t="s">
        <v>84</v>
      </c>
      <c r="C200" s="16">
        <v>8510</v>
      </c>
      <c r="D200" s="16">
        <v>2013</v>
      </c>
      <c r="E200" s="22">
        <v>8.82</v>
      </c>
      <c r="F200" s="20">
        <v>0</v>
      </c>
      <c r="G200" s="20">
        <v>301941</v>
      </c>
      <c r="H200" s="20">
        <v>80719</v>
      </c>
      <c r="I200" s="20">
        <v>0</v>
      </c>
      <c r="J200" s="20">
        <v>2719</v>
      </c>
      <c r="K200" s="20">
        <v>0</v>
      </c>
      <c r="L200" s="20">
        <v>490</v>
      </c>
      <c r="M200" s="20">
        <v>0</v>
      </c>
      <c r="N200" s="20">
        <v>0</v>
      </c>
      <c r="O200" s="20">
        <v>171466</v>
      </c>
      <c r="P200" s="20">
        <v>0</v>
      </c>
      <c r="Q200" s="20">
        <v>557335</v>
      </c>
      <c r="R200" s="20">
        <v>0</v>
      </c>
      <c r="S200" s="20">
        <v>0</v>
      </c>
      <c r="T200" s="20">
        <v>0</v>
      </c>
      <c r="U200" s="16"/>
      <c r="V200">
        <v>744</v>
      </c>
      <c r="W200" s="39"/>
      <c r="X200" s="34"/>
      <c r="Y200" s="35"/>
      <c r="Z200" s="36"/>
      <c r="AA200" s="37"/>
      <c r="AB200" s="37"/>
      <c r="AC200" s="37"/>
      <c r="AD200" s="37"/>
      <c r="AE200" s="37"/>
      <c r="AF200" s="37"/>
      <c r="AG200" s="37"/>
      <c r="AH200" s="37"/>
      <c r="AI200" s="37"/>
      <c r="AJ200" s="37"/>
      <c r="AK200" s="37"/>
      <c r="AL200" s="37"/>
      <c r="AM200" s="37"/>
    </row>
    <row r="201" spans="1:40" x14ac:dyDescent="0.25">
      <c r="A201">
        <v>919</v>
      </c>
      <c r="B201" t="s">
        <v>124</v>
      </c>
      <c r="C201" s="16">
        <v>8510</v>
      </c>
      <c r="D201" s="16">
        <v>2013</v>
      </c>
      <c r="E201" s="22">
        <v>2.9699999999999998</v>
      </c>
      <c r="F201" s="20">
        <v>0</v>
      </c>
      <c r="G201" s="20">
        <v>167785</v>
      </c>
      <c r="H201" s="20">
        <v>44283</v>
      </c>
      <c r="I201" s="20">
        <v>8275</v>
      </c>
      <c r="J201" s="20">
        <v>1057</v>
      </c>
      <c r="K201" s="20">
        <v>857</v>
      </c>
      <c r="L201" s="20">
        <v>186</v>
      </c>
      <c r="M201" s="20">
        <v>0</v>
      </c>
      <c r="N201" s="20">
        <v>4087</v>
      </c>
      <c r="O201" s="20">
        <v>9674</v>
      </c>
      <c r="P201" s="20">
        <v>0</v>
      </c>
      <c r="Q201" s="20">
        <v>236204</v>
      </c>
      <c r="R201" s="20">
        <v>0</v>
      </c>
      <c r="S201" s="20">
        <v>0</v>
      </c>
      <c r="T201" s="20">
        <v>0</v>
      </c>
      <c r="U201" s="16"/>
      <c r="V201">
        <v>1090</v>
      </c>
      <c r="W201" s="39"/>
      <c r="X201" s="34"/>
      <c r="Y201" s="35"/>
      <c r="Z201" s="36"/>
      <c r="AA201" s="37"/>
      <c r="AB201" s="37"/>
      <c r="AC201" s="37"/>
      <c r="AD201" s="37"/>
      <c r="AE201" s="37"/>
      <c r="AF201" s="37"/>
      <c r="AG201" s="37"/>
      <c r="AH201" s="37"/>
      <c r="AI201" s="37"/>
      <c r="AJ201" s="37"/>
      <c r="AK201" s="37"/>
      <c r="AL201" s="37"/>
      <c r="AM201" s="37"/>
      <c r="AN201" s="30"/>
    </row>
    <row r="202" spans="1:40" x14ac:dyDescent="0.25">
      <c r="A202" s="16">
        <v>921</v>
      </c>
      <c r="B202" s="16" t="s">
        <v>167</v>
      </c>
      <c r="C202" s="16">
        <v>8510</v>
      </c>
      <c r="D202" s="16">
        <v>2013</v>
      </c>
      <c r="E202" s="22">
        <v>9.59</v>
      </c>
      <c r="F202" s="20">
        <v>0</v>
      </c>
      <c r="G202" s="20">
        <v>53576</v>
      </c>
      <c r="H202" s="20">
        <v>11808</v>
      </c>
      <c r="I202" s="20">
        <v>1500</v>
      </c>
      <c r="J202" s="20">
        <v>2142</v>
      </c>
      <c r="K202" s="20">
        <v>0</v>
      </c>
      <c r="L202" s="20">
        <v>0</v>
      </c>
      <c r="M202" s="20">
        <v>0</v>
      </c>
      <c r="N202" s="20">
        <v>381</v>
      </c>
      <c r="O202" s="20">
        <v>1649</v>
      </c>
      <c r="P202" s="20">
        <v>0</v>
      </c>
      <c r="Q202" s="20">
        <v>71056</v>
      </c>
      <c r="R202" s="20">
        <v>0</v>
      </c>
      <c r="S202" s="20">
        <v>0</v>
      </c>
      <c r="T202" s="20">
        <v>0</v>
      </c>
      <c r="V202">
        <v>93</v>
      </c>
      <c r="W202" s="39"/>
      <c r="X202" s="34"/>
      <c r="Y202" s="35"/>
      <c r="Z202" s="36"/>
    </row>
    <row r="203" spans="1:40" x14ac:dyDescent="0.25">
      <c r="A203" s="16"/>
      <c r="B203" s="16"/>
      <c r="C203" s="16"/>
      <c r="D203" s="16"/>
      <c r="E203" s="22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5"/>
      <c r="V203"/>
      <c r="W203" s="33"/>
      <c r="X203" s="34"/>
      <c r="Y203" s="35"/>
      <c r="Z203" s="36"/>
    </row>
    <row r="204" spans="1:40" x14ac:dyDescent="0.25">
      <c r="A204" s="12"/>
      <c r="B204" s="19"/>
      <c r="C204" s="16"/>
      <c r="D204" s="16"/>
      <c r="E204" s="18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25"/>
      <c r="V204"/>
      <c r="W204" s="33"/>
      <c r="X204" s="34"/>
      <c r="Y204" s="35"/>
      <c r="Z204" s="36"/>
      <c r="AA204" s="37"/>
      <c r="AB204" s="37"/>
      <c r="AC204" s="37"/>
      <c r="AD204" s="37"/>
      <c r="AE204" s="37"/>
      <c r="AF204" s="37"/>
      <c r="AG204" s="37"/>
      <c r="AH204" s="37"/>
      <c r="AI204" s="37"/>
      <c r="AJ204" s="37"/>
      <c r="AK204" s="37"/>
      <c r="AL204" s="37"/>
      <c r="AM204" s="37"/>
    </row>
    <row r="205" spans="1:40" x14ac:dyDescent="0.25">
      <c r="A205" s="13"/>
      <c r="C205" s="21"/>
      <c r="D205"/>
      <c r="E205" s="26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38"/>
      <c r="X205" s="34"/>
      <c r="Y205" s="35"/>
      <c r="Z205" s="36"/>
    </row>
    <row r="206" spans="1:40" x14ac:dyDescent="0.25">
      <c r="A206" s="13"/>
      <c r="C206" s="23"/>
      <c r="D206"/>
      <c r="E206" s="26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V206" s="25"/>
      <c r="W206" s="33"/>
      <c r="X206" s="34"/>
      <c r="Y206" s="40"/>
      <c r="Z206" s="36"/>
      <c r="AA206" s="37"/>
      <c r="AB206" s="37"/>
      <c r="AC206" s="37"/>
      <c r="AD206" s="37"/>
      <c r="AE206" s="37"/>
      <c r="AF206" s="37"/>
      <c r="AG206" s="37"/>
      <c r="AH206" s="37"/>
      <c r="AI206" s="37"/>
      <c r="AJ206" s="37"/>
      <c r="AK206" s="37"/>
      <c r="AL206" s="37"/>
      <c r="AM206" s="37"/>
    </row>
    <row r="207" spans="1:40" x14ac:dyDescent="0.25">
      <c r="E207" s="26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V207" s="25"/>
      <c r="W207" s="33"/>
      <c r="X207" s="34"/>
      <c r="Y207" s="35"/>
      <c r="Z207" s="36"/>
      <c r="AA207" s="37"/>
      <c r="AB207" s="37"/>
      <c r="AC207" s="37"/>
      <c r="AD207" s="37"/>
      <c r="AE207" s="37"/>
      <c r="AF207" s="37"/>
      <c r="AG207" s="37"/>
      <c r="AH207" s="37"/>
      <c r="AI207" s="37"/>
      <c r="AJ207" s="37"/>
      <c r="AK207" s="37"/>
      <c r="AL207" s="37"/>
      <c r="AM207" s="37"/>
    </row>
    <row r="208" spans="1:40" x14ac:dyDescent="0.25">
      <c r="A208" s="13"/>
      <c r="C208" s="23"/>
      <c r="D208"/>
      <c r="E208" s="22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W208" s="33"/>
      <c r="X208" s="34"/>
      <c r="Y208" s="35"/>
      <c r="Z208" s="36"/>
      <c r="AA208" s="37"/>
      <c r="AB208" s="37"/>
      <c r="AC208" s="37"/>
      <c r="AD208" s="37"/>
      <c r="AE208" s="37"/>
      <c r="AF208" s="37"/>
      <c r="AG208" s="37"/>
      <c r="AH208" s="37"/>
      <c r="AI208" s="37"/>
      <c r="AJ208" s="37"/>
      <c r="AK208" s="37"/>
      <c r="AL208" s="37"/>
      <c r="AM208" s="37"/>
    </row>
    <row r="209" spans="1:39" x14ac:dyDescent="0.25">
      <c r="C209" s="23"/>
      <c r="D209"/>
      <c r="E209" s="22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W209" s="39"/>
      <c r="X209" s="34"/>
      <c r="Y209" s="35"/>
      <c r="Z209" s="36"/>
      <c r="AA209" s="37"/>
      <c r="AB209" s="37"/>
      <c r="AC209" s="37"/>
      <c r="AD209" s="37"/>
      <c r="AE209" s="37"/>
      <c r="AF209" s="37"/>
      <c r="AG209" s="37"/>
      <c r="AH209" s="37"/>
      <c r="AI209" s="37"/>
      <c r="AJ209" s="37"/>
      <c r="AK209" s="37"/>
      <c r="AL209" s="37"/>
      <c r="AM209" s="37"/>
    </row>
    <row r="210" spans="1:39" x14ac:dyDescent="0.25">
      <c r="A210" s="13"/>
      <c r="C210" s="23"/>
      <c r="D210"/>
      <c r="E210" s="22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W210" s="41"/>
      <c r="X210" s="34"/>
      <c r="Y210" s="35"/>
    </row>
    <row r="211" spans="1:39" x14ac:dyDescent="0.25">
      <c r="A211" s="13"/>
      <c r="C211" s="23"/>
      <c r="D211"/>
      <c r="E211" s="22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</row>
    <row r="212" spans="1:39" x14ac:dyDescent="0.25">
      <c r="A212" s="13"/>
      <c r="C212" s="23"/>
      <c r="D212"/>
      <c r="E212" s="22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</row>
    <row r="213" spans="1:39" x14ac:dyDescent="0.25">
      <c r="A213" s="13"/>
      <c r="C213" s="23"/>
      <c r="D213"/>
      <c r="E213" s="22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</row>
    <row r="214" spans="1:39" x14ac:dyDescent="0.25">
      <c r="A214" s="13"/>
      <c r="C214" s="23"/>
      <c r="D214"/>
      <c r="E214" s="22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</row>
    <row r="215" spans="1:39" x14ac:dyDescent="0.25">
      <c r="A215" s="13"/>
      <c r="C215" s="23"/>
      <c r="D215"/>
      <c r="E215" s="22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</row>
    <row r="216" spans="1:39" x14ac:dyDescent="0.25">
      <c r="A216" s="13"/>
      <c r="C216" s="23"/>
      <c r="D216"/>
      <c r="E216" s="22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</row>
    <row r="217" spans="1:39" x14ac:dyDescent="0.25">
      <c r="A217" s="13"/>
      <c r="C217" s="23"/>
      <c r="D217"/>
      <c r="E217" s="22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</row>
    <row r="218" spans="1:39" x14ac:dyDescent="0.25">
      <c r="A218" s="13"/>
      <c r="C218" s="23"/>
      <c r="D218"/>
      <c r="E218" s="22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</row>
    <row r="220" spans="1:39" x14ac:dyDescent="0.25">
      <c r="A220" s="13"/>
      <c r="C220" s="23"/>
      <c r="D220"/>
      <c r="E220" s="22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</row>
    <row r="221" spans="1:39" x14ac:dyDescent="0.25">
      <c r="A221" s="13"/>
      <c r="C221" s="23"/>
      <c r="D221"/>
      <c r="E221" s="22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</row>
    <row r="223" spans="1:39" x14ac:dyDescent="0.25">
      <c r="A223" s="13"/>
      <c r="C223" s="23"/>
      <c r="D223"/>
      <c r="E223" s="22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</row>
    <row r="224" spans="1:39" x14ac:dyDescent="0.25">
      <c r="A224" s="13"/>
      <c r="C224" s="23"/>
      <c r="D224"/>
      <c r="E224" s="22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</row>
    <row r="225" spans="1:20" x14ac:dyDescent="0.25">
      <c r="A225" s="13"/>
      <c r="C225" s="23"/>
      <c r="D225"/>
      <c r="E225" s="22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</row>
    <row r="226" spans="1:20" x14ac:dyDescent="0.25">
      <c r="A226" s="13"/>
      <c r="C226" s="23"/>
      <c r="D226"/>
      <c r="E226" s="22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</row>
    <row r="227" spans="1:20" x14ac:dyDescent="0.25">
      <c r="A227" s="13"/>
      <c r="C227" s="23"/>
      <c r="D227"/>
      <c r="E227" s="22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</row>
    <row r="228" spans="1:20" x14ac:dyDescent="0.25">
      <c r="A228" s="13"/>
      <c r="C228" s="23"/>
      <c r="D228"/>
      <c r="E228" s="22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</row>
    <row r="229" spans="1:20" x14ac:dyDescent="0.25">
      <c r="A229" s="13"/>
      <c r="C229" s="23"/>
      <c r="D229"/>
      <c r="E229" s="22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</row>
    <row r="231" spans="1:20" x14ac:dyDescent="0.25">
      <c r="A231" s="13"/>
      <c r="C231" s="23"/>
      <c r="D231"/>
      <c r="E231" s="22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</row>
    <row r="232" spans="1:20" x14ac:dyDescent="0.25">
      <c r="A232" s="13"/>
      <c r="C232" s="23"/>
    </row>
    <row r="233" spans="1:20" x14ac:dyDescent="0.25">
      <c r="A233" s="13"/>
      <c r="C233" s="23"/>
      <c r="D233"/>
      <c r="E233" s="22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</row>
    <row r="234" spans="1:20" x14ac:dyDescent="0.25">
      <c r="A234" s="13"/>
      <c r="C234" s="23"/>
      <c r="D234"/>
      <c r="E234" s="22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</row>
    <row r="235" spans="1:20" x14ac:dyDescent="0.25">
      <c r="A235" s="13"/>
      <c r="C235" s="23"/>
      <c r="D235"/>
      <c r="E235" s="22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</row>
    <row r="236" spans="1:20" x14ac:dyDescent="0.25">
      <c r="A236" s="13"/>
      <c r="C236" s="23"/>
      <c r="D236"/>
      <c r="E236" s="22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</row>
    <row r="237" spans="1:20" x14ac:dyDescent="0.25">
      <c r="C237" s="23"/>
      <c r="D237"/>
      <c r="E237" s="22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</row>
    <row r="238" spans="1:20" x14ac:dyDescent="0.25">
      <c r="A238" s="13"/>
      <c r="C238" s="23"/>
      <c r="D238"/>
      <c r="E238" s="22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</row>
    <row r="239" spans="1:20" x14ac:dyDescent="0.25">
      <c r="A239" s="13"/>
      <c r="C239" s="23"/>
      <c r="D239"/>
      <c r="E239" s="22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</row>
    <row r="240" spans="1:20" x14ac:dyDescent="0.25">
      <c r="A240" s="13"/>
      <c r="C240" s="23"/>
      <c r="D240"/>
      <c r="E240" s="22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</row>
    <row r="241" spans="1:20" x14ac:dyDescent="0.25">
      <c r="A241" s="13"/>
      <c r="C241" s="23"/>
      <c r="D241"/>
      <c r="E241" s="22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</row>
    <row r="242" spans="1:20" x14ac:dyDescent="0.25">
      <c r="A242" s="13"/>
      <c r="C242" s="23"/>
      <c r="D242"/>
      <c r="E242" s="22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</row>
    <row r="243" spans="1:20" x14ac:dyDescent="0.25">
      <c r="A243" s="13"/>
      <c r="C243" s="23"/>
      <c r="D243"/>
      <c r="E243" s="22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</row>
    <row r="244" spans="1:20" x14ac:dyDescent="0.25">
      <c r="A244" s="13"/>
      <c r="C244" s="23"/>
      <c r="D244"/>
      <c r="E244" s="22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</row>
    <row r="245" spans="1:20" x14ac:dyDescent="0.25">
      <c r="A245" s="13"/>
      <c r="C245" s="23"/>
      <c r="D245"/>
      <c r="E245" s="22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</row>
    <row r="246" spans="1:20" x14ac:dyDescent="0.25">
      <c r="A246" s="13"/>
      <c r="C246" s="23"/>
      <c r="D246"/>
      <c r="E246" s="22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</row>
    <row r="247" spans="1:20" x14ac:dyDescent="0.25">
      <c r="A247" s="13"/>
      <c r="C247" s="23"/>
      <c r="D247"/>
      <c r="E247" s="22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</row>
    <row r="248" spans="1:20" x14ac:dyDescent="0.25">
      <c r="A248" s="13"/>
      <c r="C248" s="23"/>
      <c r="D248"/>
      <c r="E248" s="22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</row>
    <row r="249" spans="1:20" x14ac:dyDescent="0.25">
      <c r="A249" s="13"/>
      <c r="C249" s="23"/>
      <c r="D249"/>
      <c r="E249" s="22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</row>
    <row r="250" spans="1:20" x14ac:dyDescent="0.25">
      <c r="A250" s="13"/>
      <c r="C250" s="23"/>
      <c r="D250"/>
      <c r="E250" s="22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</row>
    <row r="251" spans="1:20" x14ac:dyDescent="0.25">
      <c r="A251" s="13"/>
      <c r="C251" s="23"/>
      <c r="D251"/>
      <c r="E251" s="22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</row>
    <row r="252" spans="1:20" x14ac:dyDescent="0.25">
      <c r="A252" s="13"/>
      <c r="C252" s="23"/>
      <c r="D252"/>
      <c r="E252" s="22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</row>
    <row r="253" spans="1:20" x14ac:dyDescent="0.25">
      <c r="A253" s="13"/>
      <c r="C253" s="23"/>
      <c r="D253"/>
      <c r="E253" s="22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</row>
    <row r="254" spans="1:20" x14ac:dyDescent="0.25">
      <c r="A254" s="13"/>
      <c r="C254" s="23"/>
      <c r="D254"/>
      <c r="E254" s="22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</row>
    <row r="255" spans="1:20" x14ac:dyDescent="0.25">
      <c r="A255" s="13"/>
      <c r="C255" s="23"/>
      <c r="D255"/>
      <c r="E255" s="22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</row>
    <row r="256" spans="1:20" x14ac:dyDescent="0.25">
      <c r="A256" s="13"/>
      <c r="C256" s="23"/>
      <c r="D256"/>
      <c r="E256" s="22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</row>
    <row r="257" spans="1:20" x14ac:dyDescent="0.25">
      <c r="A257" s="13"/>
      <c r="C257" s="23"/>
      <c r="D257"/>
      <c r="E257" s="22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</row>
    <row r="258" spans="1:20" x14ac:dyDescent="0.25">
      <c r="A258" s="13"/>
      <c r="C258" s="23"/>
    </row>
    <row r="259" spans="1:20" x14ac:dyDescent="0.25">
      <c r="A259" s="13"/>
      <c r="C259" s="23"/>
      <c r="D259"/>
      <c r="E259" s="22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</row>
    <row r="260" spans="1:20" x14ac:dyDescent="0.25">
      <c r="A260" s="13"/>
      <c r="C260" s="23"/>
      <c r="D260"/>
      <c r="E260" s="22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</row>
    <row r="261" spans="1:20" x14ac:dyDescent="0.25">
      <c r="A261" s="13"/>
      <c r="C261" s="23"/>
      <c r="D261"/>
      <c r="E261" s="22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</row>
    <row r="263" spans="1:20" x14ac:dyDescent="0.25">
      <c r="A263" s="13"/>
      <c r="C263" s="23"/>
      <c r="D263"/>
      <c r="E263" s="22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</row>
    <row r="264" spans="1:20" x14ac:dyDescent="0.25">
      <c r="A264" s="13"/>
      <c r="C264" s="23"/>
      <c r="D264"/>
      <c r="E264" s="22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</row>
    <row r="265" spans="1:20" x14ac:dyDescent="0.25">
      <c r="A265" s="13"/>
      <c r="C265" s="23"/>
      <c r="D265"/>
      <c r="E265" s="22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</row>
    <row r="266" spans="1:20" x14ac:dyDescent="0.25">
      <c r="A266" s="13"/>
      <c r="C266" s="23"/>
      <c r="D266"/>
      <c r="E266" s="22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</row>
    <row r="267" spans="1:20" x14ac:dyDescent="0.25">
      <c r="A267" s="13"/>
      <c r="C267" s="23"/>
      <c r="D267"/>
      <c r="E267" s="22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</row>
    <row r="268" spans="1:20" x14ac:dyDescent="0.25">
      <c r="A268" s="13"/>
      <c r="C268" s="23"/>
      <c r="D268"/>
      <c r="E268" s="22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</row>
    <row r="269" spans="1:20" x14ac:dyDescent="0.25">
      <c r="A269" s="13"/>
      <c r="C269" s="23"/>
      <c r="D269"/>
      <c r="E269" s="22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</row>
    <row r="271" spans="1:20" x14ac:dyDescent="0.25">
      <c r="A271" s="13"/>
      <c r="C271" s="23"/>
      <c r="D271"/>
      <c r="E271" s="22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</row>
    <row r="272" spans="1:20" x14ac:dyDescent="0.25">
      <c r="A272" s="13"/>
      <c r="C272" s="23"/>
      <c r="D272"/>
      <c r="E272" s="22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</row>
    <row r="273" spans="1:20" x14ac:dyDescent="0.25">
      <c r="A273" s="13"/>
      <c r="C273" s="23"/>
      <c r="D273"/>
      <c r="E273" s="22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</row>
    <row r="274" spans="1:20" x14ac:dyDescent="0.25">
      <c r="A274" s="13"/>
      <c r="C274" s="23"/>
      <c r="D274"/>
      <c r="E274" s="22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</row>
    <row r="275" spans="1:20" x14ac:dyDescent="0.25">
      <c r="A275" s="13"/>
      <c r="C275" s="23"/>
      <c r="D275"/>
      <c r="E275" s="22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</row>
    <row r="276" spans="1:20" x14ac:dyDescent="0.25">
      <c r="A276" s="13"/>
      <c r="C276" s="23"/>
      <c r="D276"/>
      <c r="E276" s="22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</row>
    <row r="277" spans="1:20" x14ac:dyDescent="0.25">
      <c r="A277" s="13"/>
      <c r="C277" s="23"/>
      <c r="D277"/>
      <c r="E277" s="22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</row>
    <row r="279" spans="1:20" x14ac:dyDescent="0.25">
      <c r="A279" s="13"/>
      <c r="C279" s="23"/>
      <c r="D279"/>
      <c r="E279" s="22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</row>
    <row r="280" spans="1:20" x14ac:dyDescent="0.25">
      <c r="A280" s="13"/>
      <c r="C280" s="23"/>
      <c r="D280"/>
      <c r="E280" s="22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</row>
    <row r="281" spans="1:20" x14ac:dyDescent="0.25">
      <c r="A281" s="13"/>
      <c r="C281" s="23"/>
      <c r="D281"/>
      <c r="E281" s="22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</row>
    <row r="282" spans="1:20" x14ac:dyDescent="0.25">
      <c r="A282" s="13"/>
      <c r="C282" s="23"/>
      <c r="D282"/>
      <c r="E282" s="22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</row>
    <row r="283" spans="1:20" x14ac:dyDescent="0.25">
      <c r="A283" s="13"/>
      <c r="C283" s="23"/>
      <c r="D283"/>
      <c r="E283" s="22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</row>
    <row r="285" spans="1:20" x14ac:dyDescent="0.25">
      <c r="A285" s="13"/>
      <c r="C285" s="23"/>
      <c r="D285"/>
      <c r="E285" s="22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</row>
    <row r="286" spans="1:20" x14ac:dyDescent="0.25">
      <c r="A286" s="13"/>
      <c r="C286" s="23"/>
      <c r="D286"/>
      <c r="E286" s="22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</row>
    <row r="287" spans="1:20" x14ac:dyDescent="0.25">
      <c r="A287" s="13"/>
      <c r="C287" s="23"/>
      <c r="D287"/>
      <c r="E287" s="22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</row>
    <row r="288" spans="1:20" x14ac:dyDescent="0.25">
      <c r="A288" s="13"/>
      <c r="C288" s="23"/>
      <c r="D288"/>
      <c r="E288" s="22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</row>
    <row r="289" spans="1:20" x14ac:dyDescent="0.25">
      <c r="A289" s="13"/>
      <c r="C289" s="23"/>
      <c r="D289"/>
      <c r="E289" s="22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</row>
    <row r="290" spans="1:20" x14ac:dyDescent="0.25">
      <c r="A290" s="13"/>
      <c r="C290" s="23"/>
    </row>
    <row r="291" spans="1:20" x14ac:dyDescent="0.25">
      <c r="A291" s="13"/>
      <c r="C291" s="23"/>
      <c r="D291"/>
      <c r="E291" s="22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</row>
    <row r="292" spans="1:20" x14ac:dyDescent="0.25">
      <c r="A292" s="13"/>
      <c r="C292" s="23"/>
      <c r="D292"/>
      <c r="E292" s="22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</row>
    <row r="293" spans="1:20" x14ac:dyDescent="0.25">
      <c r="A293" s="13"/>
      <c r="C293" s="23"/>
      <c r="D293"/>
      <c r="E293" s="22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</row>
    <row r="295" spans="1:20" x14ac:dyDescent="0.25">
      <c r="A295" s="13"/>
      <c r="C295" s="23"/>
      <c r="D295"/>
      <c r="E295" s="22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</row>
    <row r="296" spans="1:20" x14ac:dyDescent="0.25">
      <c r="A296" s="13"/>
      <c r="C296" s="23"/>
      <c r="D296"/>
      <c r="E296" s="22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</row>
    <row r="297" spans="1:20" x14ac:dyDescent="0.25">
      <c r="A297" s="13"/>
      <c r="C297" s="23"/>
      <c r="D297"/>
      <c r="E297" s="22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</row>
    <row r="298" spans="1:20" x14ac:dyDescent="0.25">
      <c r="A298" s="13"/>
      <c r="C298" s="23"/>
      <c r="D298"/>
      <c r="E298" s="22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C31" sqref="C31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6" width="6.88671875" bestFit="1" customWidth="1"/>
    <col min="7" max="7" width="10.88671875" bestFit="1" customWidth="1"/>
    <col min="8" max="8" width="8.88671875" customWidth="1"/>
    <col min="9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5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466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35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4">
        <f>'Fiscal Services'!D5</f>
        <v>2012</v>
      </c>
      <c r="F7" s="2">
        <f>+E7</f>
        <v>2012</v>
      </c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F8" s="1" t="s">
        <v>2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6</v>
      </c>
      <c r="E9" s="1" t="s">
        <v>4</v>
      </c>
      <c r="F9" s="1" t="s">
        <v>4</v>
      </c>
      <c r="G9" s="1" t="s">
        <v>6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+'Fiscal Services'!A5</f>
        <v>1</v>
      </c>
      <c r="C10" t="str">
        <f>+'Fiscal Services'!B5</f>
        <v>SWEDISH MEDICAL CENTER - FIRST HILL</v>
      </c>
      <c r="D10" s="6">
        <f>ROUND(+'Fiscal Services'!G5,0)</f>
        <v>4191034</v>
      </c>
      <c r="E10" s="6">
        <f>ROUND(+'Fiscal Services'!V5,0)</f>
        <v>69385</v>
      </c>
      <c r="F10" s="8">
        <f>IF(D10=0,"",IF(E10=0,"",ROUND(D10/E10,2)))</f>
        <v>60.4</v>
      </c>
      <c r="G10" s="6">
        <f>ROUND(+'Fiscal Services'!G105,0)</f>
        <v>4980907</v>
      </c>
      <c r="H10" s="6">
        <f>ROUND(+'Fiscal Services'!V105,0)</f>
        <v>67759</v>
      </c>
      <c r="I10" s="8">
        <f>IF(G10=0,"",IF(H10=0,"",ROUND(G10/H10,2)))</f>
        <v>73.510000000000005</v>
      </c>
      <c r="J10" s="7"/>
      <c r="K10" s="9">
        <f>IF(D10=0,"",IF(E10=0,"",IF(G10=0,"",IF(H10=0,"",ROUND(I10/F10-1,4)))))</f>
        <v>0.21709999999999999</v>
      </c>
    </row>
    <row r="11" spans="1:11" x14ac:dyDescent="0.2">
      <c r="B11">
        <f>+'Fiscal Services'!A6</f>
        <v>3</v>
      </c>
      <c r="C11" t="str">
        <f>+'Fiscal Services'!B6</f>
        <v>SWEDISH MEDICAL CENTER - CHERRY HILL</v>
      </c>
      <c r="D11" s="6">
        <f>ROUND(+'Fiscal Services'!G6,0)</f>
        <v>1378611</v>
      </c>
      <c r="E11" s="6">
        <f>ROUND(+'Fiscal Services'!V6,0)</f>
        <v>24129</v>
      </c>
      <c r="F11" s="8">
        <f t="shared" ref="F11:F74" si="0">IF(D11=0,"",IF(E11=0,"",ROUND(D11/E11,2)))</f>
        <v>57.14</v>
      </c>
      <c r="G11" s="6">
        <f>ROUND(+'Fiscal Services'!G106,0)</f>
        <v>1381830</v>
      </c>
      <c r="H11" s="6">
        <f>ROUND(+'Fiscal Services'!V106,0)</f>
        <v>28415</v>
      </c>
      <c r="I11" s="8">
        <f t="shared" ref="I11:I74" si="1">IF(G11=0,"",IF(H11=0,"",ROUND(G11/H11,2)))</f>
        <v>48.63</v>
      </c>
      <c r="J11" s="7"/>
      <c r="K11" s="9">
        <f t="shared" ref="K11:K74" si="2">IF(D11=0,"",IF(E11=0,"",IF(G11=0,"",IF(H11=0,"",ROUND(I11/F11-1,4)))))</f>
        <v>-0.1489</v>
      </c>
    </row>
    <row r="12" spans="1:11" x14ac:dyDescent="0.2">
      <c r="B12">
        <f>+'Fiscal Services'!A7</f>
        <v>8</v>
      </c>
      <c r="C12" t="str">
        <f>+'Fiscal Services'!B7</f>
        <v>KLICKITAT VALLEY HEALTH</v>
      </c>
      <c r="D12" s="6">
        <f>ROUND(+'Fiscal Services'!G7,0)</f>
        <v>526528</v>
      </c>
      <c r="E12" s="6">
        <f>ROUND(+'Fiscal Services'!V7,0)</f>
        <v>1777</v>
      </c>
      <c r="F12" s="8">
        <f t="shared" si="0"/>
        <v>296.3</v>
      </c>
      <c r="G12" s="6">
        <f>ROUND(+'Fiscal Services'!G107,0)</f>
        <v>565775</v>
      </c>
      <c r="H12" s="6">
        <f>ROUND(+'Fiscal Services'!V107,0)</f>
        <v>1281</v>
      </c>
      <c r="I12" s="8">
        <f t="shared" si="1"/>
        <v>441.67</v>
      </c>
      <c r="J12" s="7"/>
      <c r="K12" s="9">
        <f t="shared" si="2"/>
        <v>0.49059999999999998</v>
      </c>
    </row>
    <row r="13" spans="1:11" x14ac:dyDescent="0.2">
      <c r="B13">
        <f>+'Fiscal Services'!A8</f>
        <v>10</v>
      </c>
      <c r="C13" t="str">
        <f>+'Fiscal Services'!B8</f>
        <v>VIRGINIA MASON MEDICAL CENTER</v>
      </c>
      <c r="D13" s="6">
        <f>ROUND(+'Fiscal Services'!G8,0)</f>
        <v>22353910</v>
      </c>
      <c r="E13" s="6">
        <f>ROUND(+'Fiscal Services'!V8,0)</f>
        <v>72231</v>
      </c>
      <c r="F13" s="8">
        <f t="shared" si="0"/>
        <v>309.48</v>
      </c>
      <c r="G13" s="6">
        <f>ROUND(+'Fiscal Services'!G108,0)</f>
        <v>22924043</v>
      </c>
      <c r="H13" s="6">
        <f>ROUND(+'Fiscal Services'!V108,0)</f>
        <v>70317</v>
      </c>
      <c r="I13" s="8">
        <f t="shared" si="1"/>
        <v>326.01</v>
      </c>
      <c r="J13" s="7"/>
      <c r="K13" s="9">
        <f t="shared" si="2"/>
        <v>5.3400000000000003E-2</v>
      </c>
    </row>
    <row r="14" spans="1:11" x14ac:dyDescent="0.2">
      <c r="B14">
        <f>+'Fiscal Services'!A9</f>
        <v>14</v>
      </c>
      <c r="C14" t="str">
        <f>+'Fiscal Services'!B9</f>
        <v>SEATTLE CHILDRENS HOSPITAL</v>
      </c>
      <c r="D14" s="6">
        <f>ROUND(+'Fiscal Services'!G9,0)</f>
        <v>11784845</v>
      </c>
      <c r="E14" s="6">
        <f>ROUND(+'Fiscal Services'!V9,0)</f>
        <v>30610</v>
      </c>
      <c r="F14" s="8">
        <f t="shared" si="0"/>
        <v>385</v>
      </c>
      <c r="G14" s="6">
        <f>ROUND(+'Fiscal Services'!G109,0)</f>
        <v>12112794</v>
      </c>
      <c r="H14" s="6">
        <f>ROUND(+'Fiscal Services'!V109,0)</f>
        <v>31340</v>
      </c>
      <c r="I14" s="8">
        <f t="shared" si="1"/>
        <v>386.5</v>
      </c>
      <c r="J14" s="7"/>
      <c r="K14" s="9">
        <f t="shared" si="2"/>
        <v>3.8999999999999998E-3</v>
      </c>
    </row>
    <row r="15" spans="1:11" x14ac:dyDescent="0.2">
      <c r="B15">
        <f>+'Fiscal Services'!A10</f>
        <v>20</v>
      </c>
      <c r="C15" t="str">
        <f>+'Fiscal Services'!B10</f>
        <v>GROUP HEALTH CENTRAL HOSPITAL</v>
      </c>
      <c r="D15" s="6">
        <f>ROUND(+'Fiscal Services'!G10,0)</f>
        <v>0</v>
      </c>
      <c r="E15" s="6">
        <f>ROUND(+'Fiscal Services'!V10,0)</f>
        <v>1260</v>
      </c>
      <c r="F15" s="8" t="str">
        <f t="shared" si="0"/>
        <v/>
      </c>
      <c r="G15" s="6">
        <f>ROUND(+'Fiscal Services'!G110,0)</f>
        <v>0</v>
      </c>
      <c r="H15" s="6">
        <f>ROUND(+'Fiscal Services'!V110,0)</f>
        <v>1104</v>
      </c>
      <c r="I15" s="8" t="str">
        <f t="shared" si="1"/>
        <v/>
      </c>
      <c r="J15" s="7"/>
      <c r="K15" s="9" t="str">
        <f t="shared" si="2"/>
        <v/>
      </c>
    </row>
    <row r="16" spans="1:11" x14ac:dyDescent="0.2">
      <c r="B16">
        <f>+'Fiscal Services'!A11</f>
        <v>21</v>
      </c>
      <c r="C16" t="str">
        <f>+'Fiscal Services'!B11</f>
        <v>NEWPORT HOSPITAL AND HEALTH SERVICES</v>
      </c>
      <c r="D16" s="6">
        <f>ROUND(+'Fiscal Services'!G11,0)</f>
        <v>924243</v>
      </c>
      <c r="E16" s="6">
        <f>ROUND(+'Fiscal Services'!V11,0)</f>
        <v>1991</v>
      </c>
      <c r="F16" s="8">
        <f t="shared" si="0"/>
        <v>464.21</v>
      </c>
      <c r="G16" s="6">
        <f>ROUND(+'Fiscal Services'!G111,0)</f>
        <v>954498</v>
      </c>
      <c r="H16" s="6">
        <f>ROUND(+'Fiscal Services'!V111,0)</f>
        <v>1924</v>
      </c>
      <c r="I16" s="8">
        <f t="shared" si="1"/>
        <v>496.1</v>
      </c>
      <c r="J16" s="7"/>
      <c r="K16" s="9">
        <f t="shared" si="2"/>
        <v>6.8699999999999997E-2</v>
      </c>
    </row>
    <row r="17" spans="2:11" x14ac:dyDescent="0.2">
      <c r="B17">
        <f>+'Fiscal Services'!A12</f>
        <v>22</v>
      </c>
      <c r="C17" t="str">
        <f>+'Fiscal Services'!B12</f>
        <v>LOURDES MEDICAL CENTER</v>
      </c>
      <c r="D17" s="6">
        <f>ROUND(+'Fiscal Services'!G12,0)</f>
        <v>855910</v>
      </c>
      <c r="E17" s="6">
        <f>ROUND(+'Fiscal Services'!V12,0)</f>
        <v>5695</v>
      </c>
      <c r="F17" s="8">
        <f t="shared" si="0"/>
        <v>150.29</v>
      </c>
      <c r="G17" s="6">
        <f>ROUND(+'Fiscal Services'!G112,0)</f>
        <v>872503</v>
      </c>
      <c r="H17" s="6">
        <f>ROUND(+'Fiscal Services'!V112,0)</f>
        <v>7861</v>
      </c>
      <c r="I17" s="8">
        <f t="shared" si="1"/>
        <v>110.99</v>
      </c>
      <c r="J17" s="7"/>
      <c r="K17" s="9">
        <f t="shared" si="2"/>
        <v>-0.26150000000000001</v>
      </c>
    </row>
    <row r="18" spans="2:11" x14ac:dyDescent="0.2">
      <c r="B18">
        <f>+'Fiscal Services'!A13</f>
        <v>23</v>
      </c>
      <c r="C18" t="str">
        <f>+'Fiscal Services'!B13</f>
        <v>THREE RIVERS HOSPITAL</v>
      </c>
      <c r="D18" s="6">
        <f>ROUND(+'Fiscal Services'!G13,0)</f>
        <v>388965</v>
      </c>
      <c r="E18" s="6">
        <f>ROUND(+'Fiscal Services'!V13,0)</f>
        <v>875</v>
      </c>
      <c r="F18" s="8">
        <f t="shared" si="0"/>
        <v>444.53</v>
      </c>
      <c r="G18" s="6">
        <f>ROUND(+'Fiscal Services'!G113,0)</f>
        <v>519595</v>
      </c>
      <c r="H18" s="6">
        <f>ROUND(+'Fiscal Services'!V113,0)</f>
        <v>943</v>
      </c>
      <c r="I18" s="8">
        <f t="shared" si="1"/>
        <v>551</v>
      </c>
      <c r="J18" s="7"/>
      <c r="K18" s="9">
        <f t="shared" si="2"/>
        <v>0.23949999999999999</v>
      </c>
    </row>
    <row r="19" spans="2:11" x14ac:dyDescent="0.2">
      <c r="B19">
        <f>+'Fiscal Services'!A14</f>
        <v>26</v>
      </c>
      <c r="C19" t="str">
        <f>+'Fiscal Services'!B14</f>
        <v>PEACEHEALTH ST JOHN MEDICAL CENTER</v>
      </c>
      <c r="D19" s="6">
        <f>ROUND(+'Fiscal Services'!G14,0)</f>
        <v>1417944</v>
      </c>
      <c r="E19" s="6">
        <f>ROUND(+'Fiscal Services'!V14,0)</f>
        <v>22828</v>
      </c>
      <c r="F19" s="8">
        <f t="shared" si="0"/>
        <v>62.11</v>
      </c>
      <c r="G19" s="6">
        <f>ROUND(+'Fiscal Services'!G114,0)</f>
        <v>829802</v>
      </c>
      <c r="H19" s="6">
        <f>ROUND(+'Fiscal Services'!V114,0)</f>
        <v>21531</v>
      </c>
      <c r="I19" s="8">
        <f t="shared" si="1"/>
        <v>38.54</v>
      </c>
      <c r="J19" s="7"/>
      <c r="K19" s="9">
        <f t="shared" si="2"/>
        <v>-0.3795</v>
      </c>
    </row>
    <row r="20" spans="2:11" x14ac:dyDescent="0.2">
      <c r="B20">
        <f>+'Fiscal Services'!A15</f>
        <v>29</v>
      </c>
      <c r="C20" t="str">
        <f>+'Fiscal Services'!B15</f>
        <v>HARBORVIEW MEDICAL CENTER</v>
      </c>
      <c r="D20" s="6">
        <f>ROUND(+'Fiscal Services'!G15,0)</f>
        <v>19705510</v>
      </c>
      <c r="E20" s="6">
        <f>ROUND(+'Fiscal Services'!V15,0)</f>
        <v>43704</v>
      </c>
      <c r="F20" s="8">
        <f t="shared" si="0"/>
        <v>450.89</v>
      </c>
      <c r="G20" s="6">
        <f>ROUND(+'Fiscal Services'!G115,0)</f>
        <v>18985478</v>
      </c>
      <c r="H20" s="6">
        <f>ROUND(+'Fiscal Services'!V115,0)</f>
        <v>42448</v>
      </c>
      <c r="I20" s="8">
        <f t="shared" si="1"/>
        <v>447.26</v>
      </c>
      <c r="J20" s="7"/>
      <c r="K20" s="9">
        <f t="shared" si="2"/>
        <v>-8.0999999999999996E-3</v>
      </c>
    </row>
    <row r="21" spans="2:11" x14ac:dyDescent="0.2">
      <c r="B21">
        <f>+'Fiscal Services'!A16</f>
        <v>32</v>
      </c>
      <c r="C21" t="str">
        <f>+'Fiscal Services'!B16</f>
        <v>ST JOSEPH MEDICAL CENTER</v>
      </c>
      <c r="D21" s="6">
        <f>ROUND(+'Fiscal Services'!G16,0)</f>
        <v>7346319</v>
      </c>
      <c r="E21" s="6">
        <f>ROUND(+'Fiscal Services'!V16,0)</f>
        <v>45992</v>
      </c>
      <c r="F21" s="8">
        <f t="shared" si="0"/>
        <v>159.72999999999999</v>
      </c>
      <c r="G21" s="6">
        <f>ROUND(+'Fiscal Services'!G116,0)</f>
        <v>4025062</v>
      </c>
      <c r="H21" s="6">
        <f>ROUND(+'Fiscal Services'!V116,0)</f>
        <v>43782</v>
      </c>
      <c r="I21" s="8">
        <f t="shared" si="1"/>
        <v>91.93</v>
      </c>
      <c r="J21" s="7"/>
      <c r="K21" s="9">
        <f t="shared" si="2"/>
        <v>-0.42449999999999999</v>
      </c>
    </row>
    <row r="22" spans="2:11" x14ac:dyDescent="0.2">
      <c r="B22">
        <f>+'Fiscal Services'!A17</f>
        <v>35</v>
      </c>
      <c r="C22" t="str">
        <f>+'Fiscal Services'!B17</f>
        <v>ST ELIZABETH HOSPITAL</v>
      </c>
      <c r="D22" s="6">
        <f>ROUND(+'Fiscal Services'!G17,0)</f>
        <v>1164205</v>
      </c>
      <c r="E22" s="6">
        <f>ROUND(+'Fiscal Services'!V17,0)</f>
        <v>3807</v>
      </c>
      <c r="F22" s="8">
        <f t="shared" si="0"/>
        <v>305.81</v>
      </c>
      <c r="G22" s="6">
        <f>ROUND(+'Fiscal Services'!G117,0)</f>
        <v>534923</v>
      </c>
      <c r="H22" s="6">
        <f>ROUND(+'Fiscal Services'!V117,0)</f>
        <v>3457</v>
      </c>
      <c r="I22" s="8">
        <f t="shared" si="1"/>
        <v>154.74</v>
      </c>
      <c r="J22" s="7"/>
      <c r="K22" s="9">
        <f t="shared" si="2"/>
        <v>-0.49399999999999999</v>
      </c>
    </row>
    <row r="23" spans="2:11" x14ac:dyDescent="0.2">
      <c r="B23">
        <f>+'Fiscal Services'!A18</f>
        <v>37</v>
      </c>
      <c r="C23" t="str">
        <f>+'Fiscal Services'!B18</f>
        <v>DEACONESS HOSPITAL</v>
      </c>
      <c r="D23" s="6">
        <f>ROUND(+'Fiscal Services'!G18,0)</f>
        <v>3666157</v>
      </c>
      <c r="E23" s="6">
        <f>ROUND(+'Fiscal Services'!V18,0)</f>
        <v>24589</v>
      </c>
      <c r="F23" s="8">
        <f t="shared" si="0"/>
        <v>149.1</v>
      </c>
      <c r="G23" s="6">
        <f>ROUND(+'Fiscal Services'!G118,0)</f>
        <v>3342975</v>
      </c>
      <c r="H23" s="6">
        <f>ROUND(+'Fiscal Services'!V118,0)</f>
        <v>23505</v>
      </c>
      <c r="I23" s="8">
        <f t="shared" si="1"/>
        <v>142.22</v>
      </c>
      <c r="J23" s="7"/>
      <c r="K23" s="9">
        <f t="shared" si="2"/>
        <v>-4.6100000000000002E-2</v>
      </c>
    </row>
    <row r="24" spans="2:11" x14ac:dyDescent="0.2">
      <c r="B24">
        <f>+'Fiscal Services'!A19</f>
        <v>38</v>
      </c>
      <c r="C24" t="str">
        <f>+'Fiscal Services'!B19</f>
        <v>OLYMPIC MEDICAL CENTER</v>
      </c>
      <c r="D24" s="6">
        <f>ROUND(+'Fiscal Services'!G19,0)</f>
        <v>3104892</v>
      </c>
      <c r="E24" s="6">
        <f>ROUND(+'Fiscal Services'!V19,0)</f>
        <v>12477</v>
      </c>
      <c r="F24" s="8">
        <f t="shared" si="0"/>
        <v>248.85</v>
      </c>
      <c r="G24" s="6">
        <f>ROUND(+'Fiscal Services'!G119,0)</f>
        <v>3073832</v>
      </c>
      <c r="H24" s="6">
        <f>ROUND(+'Fiscal Services'!V119,0)</f>
        <v>12980</v>
      </c>
      <c r="I24" s="8">
        <f t="shared" si="1"/>
        <v>236.81</v>
      </c>
      <c r="J24" s="7"/>
      <c r="K24" s="9">
        <f t="shared" si="2"/>
        <v>-4.8399999999999999E-2</v>
      </c>
    </row>
    <row r="25" spans="2:11" x14ac:dyDescent="0.2">
      <c r="B25">
        <f>+'Fiscal Services'!A20</f>
        <v>39</v>
      </c>
      <c r="C25" t="str">
        <f>+'Fiscal Services'!B20</f>
        <v>TRIOS HEALTH</v>
      </c>
      <c r="D25" s="6">
        <f>ROUND(+'Fiscal Services'!G20,0)</f>
        <v>2704399</v>
      </c>
      <c r="E25" s="6">
        <f>ROUND(+'Fiscal Services'!V20,0)</f>
        <v>13397</v>
      </c>
      <c r="F25" s="8">
        <f t="shared" si="0"/>
        <v>201.87</v>
      </c>
      <c r="G25" s="6">
        <f>ROUND(+'Fiscal Services'!G120,0)</f>
        <v>2811424</v>
      </c>
      <c r="H25" s="6">
        <f>ROUND(+'Fiscal Services'!V120,0)</f>
        <v>13307</v>
      </c>
      <c r="I25" s="8">
        <f t="shared" si="1"/>
        <v>211.27</v>
      </c>
      <c r="J25" s="7"/>
      <c r="K25" s="9">
        <f t="shared" si="2"/>
        <v>4.6600000000000003E-2</v>
      </c>
    </row>
    <row r="26" spans="2:11" x14ac:dyDescent="0.2">
      <c r="B26">
        <f>+'Fiscal Services'!A21</f>
        <v>43</v>
      </c>
      <c r="C26" t="str">
        <f>+'Fiscal Services'!B21</f>
        <v>WALLA WALLA GENERAL HOSPITAL</v>
      </c>
      <c r="D26" s="6">
        <f>ROUND(+'Fiscal Services'!G21,0)</f>
        <v>0</v>
      </c>
      <c r="E26" s="6">
        <f>ROUND(+'Fiscal Services'!V21,0)</f>
        <v>0</v>
      </c>
      <c r="F26" s="8" t="str">
        <f t="shared" si="0"/>
        <v/>
      </c>
      <c r="G26" s="6">
        <f>ROUND(+'Fiscal Services'!G121,0)</f>
        <v>0</v>
      </c>
      <c r="H26" s="6">
        <f>ROUND(+'Fiscal Services'!V121,0)</f>
        <v>0</v>
      </c>
      <c r="I26" s="8" t="str">
        <f t="shared" si="1"/>
        <v/>
      </c>
      <c r="J26" s="7"/>
      <c r="K26" s="9" t="str">
        <f t="shared" si="2"/>
        <v/>
      </c>
    </row>
    <row r="27" spans="2:11" x14ac:dyDescent="0.2">
      <c r="B27">
        <f>+'Fiscal Services'!A22</f>
        <v>45</v>
      </c>
      <c r="C27" t="str">
        <f>+'Fiscal Services'!B22</f>
        <v>COLUMBIA BASIN HOSPITAL</v>
      </c>
      <c r="D27" s="6">
        <f>ROUND(+'Fiscal Services'!G22,0)</f>
        <v>409143</v>
      </c>
      <c r="E27" s="6">
        <f>ROUND(+'Fiscal Services'!V22,0)</f>
        <v>1016</v>
      </c>
      <c r="F27" s="8">
        <f t="shared" si="0"/>
        <v>402.7</v>
      </c>
      <c r="G27" s="6">
        <f>ROUND(+'Fiscal Services'!G122,0)</f>
        <v>402112</v>
      </c>
      <c r="H27" s="6">
        <f>ROUND(+'Fiscal Services'!V122,0)</f>
        <v>1075</v>
      </c>
      <c r="I27" s="8">
        <f t="shared" si="1"/>
        <v>374.06</v>
      </c>
      <c r="J27" s="7"/>
      <c r="K27" s="9">
        <f t="shared" si="2"/>
        <v>-7.1099999999999997E-2</v>
      </c>
    </row>
    <row r="28" spans="2:11" x14ac:dyDescent="0.2">
      <c r="B28">
        <f>+'Fiscal Services'!A23</f>
        <v>46</v>
      </c>
      <c r="C28" t="str">
        <f>+'Fiscal Services'!B23</f>
        <v>PMH MEDICAL CENTER</v>
      </c>
      <c r="D28" s="6">
        <f>ROUND(+'Fiscal Services'!G23,0)</f>
        <v>1292869</v>
      </c>
      <c r="E28" s="6">
        <f>ROUND(+'Fiscal Services'!V23,0)</f>
        <v>2055</v>
      </c>
      <c r="F28" s="8">
        <f t="shared" si="0"/>
        <v>629.13</v>
      </c>
      <c r="G28" s="6">
        <f>ROUND(+'Fiscal Services'!G123,0)</f>
        <v>1269467</v>
      </c>
      <c r="H28" s="6">
        <f>ROUND(+'Fiscal Services'!V123,0)</f>
        <v>2094</v>
      </c>
      <c r="I28" s="8">
        <f t="shared" si="1"/>
        <v>606.24</v>
      </c>
      <c r="J28" s="7"/>
      <c r="K28" s="9">
        <f t="shared" si="2"/>
        <v>-3.6400000000000002E-2</v>
      </c>
    </row>
    <row r="29" spans="2:11" x14ac:dyDescent="0.2">
      <c r="B29">
        <f>+'Fiscal Services'!A24</f>
        <v>50</v>
      </c>
      <c r="C29" t="str">
        <f>+'Fiscal Services'!B24</f>
        <v>PROVIDENCE ST MARY MEDICAL CENTER</v>
      </c>
      <c r="D29" s="6">
        <f>ROUND(+'Fiscal Services'!G24,0)</f>
        <v>0</v>
      </c>
      <c r="E29" s="6">
        <f>ROUND(+'Fiscal Services'!V24,0)</f>
        <v>23451</v>
      </c>
      <c r="F29" s="8" t="str">
        <f t="shared" si="0"/>
        <v/>
      </c>
      <c r="G29" s="6">
        <f>ROUND(+'Fiscal Services'!G124,0)</f>
        <v>0</v>
      </c>
      <c r="H29" s="6">
        <f>ROUND(+'Fiscal Services'!V124,0)</f>
        <v>9836</v>
      </c>
      <c r="I29" s="8" t="str">
        <f t="shared" si="1"/>
        <v/>
      </c>
      <c r="J29" s="7"/>
      <c r="K29" s="9" t="str">
        <f t="shared" si="2"/>
        <v/>
      </c>
    </row>
    <row r="30" spans="2:11" x14ac:dyDescent="0.2">
      <c r="B30">
        <f>+'Fiscal Services'!A25</f>
        <v>54</v>
      </c>
      <c r="C30" t="str">
        <f>+'Fiscal Services'!B25</f>
        <v>FORKS COMMUNITY HOSPITAL</v>
      </c>
      <c r="D30" s="6">
        <f>ROUND(+'Fiscal Services'!G25,0)</f>
        <v>0</v>
      </c>
      <c r="E30" s="6">
        <f>ROUND(+'Fiscal Services'!V25,0)</f>
        <v>0</v>
      </c>
      <c r="F30" s="8" t="str">
        <f t="shared" si="0"/>
        <v/>
      </c>
      <c r="G30" s="6">
        <f>ROUND(+'Fiscal Services'!G125,0)</f>
        <v>0</v>
      </c>
      <c r="H30" s="6">
        <f>ROUND(+'Fiscal Services'!V125,0)</f>
        <v>0</v>
      </c>
      <c r="I30" s="8" t="str">
        <f t="shared" si="1"/>
        <v/>
      </c>
      <c r="J30" s="7"/>
      <c r="K30" s="9" t="str">
        <f t="shared" si="2"/>
        <v/>
      </c>
    </row>
    <row r="31" spans="2:11" x14ac:dyDescent="0.2">
      <c r="B31">
        <f>+'Fiscal Services'!A26</f>
        <v>56</v>
      </c>
      <c r="C31" t="str">
        <f>+'Fiscal Services'!B26</f>
        <v>WILLAPA HARBOR HOSPITAL</v>
      </c>
      <c r="D31" s="6">
        <f>ROUND(+'Fiscal Services'!G26,0)</f>
        <v>901849</v>
      </c>
      <c r="E31" s="6">
        <f>ROUND(+'Fiscal Services'!V26,0)</f>
        <v>1945</v>
      </c>
      <c r="F31" s="8">
        <f t="shared" si="0"/>
        <v>463.68</v>
      </c>
      <c r="G31" s="6">
        <f>ROUND(+'Fiscal Services'!G126,0)</f>
        <v>938348</v>
      </c>
      <c r="H31" s="6">
        <f>ROUND(+'Fiscal Services'!V126,0)</f>
        <v>1010</v>
      </c>
      <c r="I31" s="8">
        <f t="shared" si="1"/>
        <v>929.06</v>
      </c>
      <c r="J31" s="7"/>
      <c r="K31" s="9">
        <f t="shared" si="2"/>
        <v>1.0037</v>
      </c>
    </row>
    <row r="32" spans="2:11" x14ac:dyDescent="0.2">
      <c r="B32">
        <f>+'Fiscal Services'!A27</f>
        <v>58</v>
      </c>
      <c r="C32" t="str">
        <f>+'Fiscal Services'!B27</f>
        <v>YAKIMA VALLEY MEMORIAL HOSPITAL</v>
      </c>
      <c r="D32" s="6">
        <f>ROUND(+'Fiscal Services'!G27,0)</f>
        <v>4216136</v>
      </c>
      <c r="E32" s="6">
        <f>ROUND(+'Fiscal Services'!V27,0)</f>
        <v>34726</v>
      </c>
      <c r="F32" s="8">
        <f t="shared" si="0"/>
        <v>121.41</v>
      </c>
      <c r="G32" s="6">
        <f>ROUND(+'Fiscal Services'!G127,0)</f>
        <v>4514536</v>
      </c>
      <c r="H32" s="6">
        <f>ROUND(+'Fiscal Services'!V127,0)</f>
        <v>33150</v>
      </c>
      <c r="I32" s="8">
        <f t="shared" si="1"/>
        <v>136.19</v>
      </c>
      <c r="J32" s="7"/>
      <c r="K32" s="9">
        <f t="shared" si="2"/>
        <v>0.1217</v>
      </c>
    </row>
    <row r="33" spans="2:11" x14ac:dyDescent="0.2">
      <c r="B33">
        <f>+'Fiscal Services'!A28</f>
        <v>63</v>
      </c>
      <c r="C33" t="str">
        <f>+'Fiscal Services'!B28</f>
        <v>GRAYS HARBOR COMMUNITY HOSPITAL</v>
      </c>
      <c r="D33" s="6">
        <f>ROUND(+'Fiscal Services'!G28,0)</f>
        <v>2161292</v>
      </c>
      <c r="E33" s="6">
        <f>ROUND(+'Fiscal Services'!V28,0)</f>
        <v>11451</v>
      </c>
      <c r="F33" s="8">
        <f t="shared" si="0"/>
        <v>188.74</v>
      </c>
      <c r="G33" s="6">
        <f>ROUND(+'Fiscal Services'!G128,0)</f>
        <v>2080121</v>
      </c>
      <c r="H33" s="6">
        <f>ROUND(+'Fiscal Services'!V128,0)</f>
        <v>10592</v>
      </c>
      <c r="I33" s="8">
        <f t="shared" si="1"/>
        <v>196.39</v>
      </c>
      <c r="J33" s="7"/>
      <c r="K33" s="9">
        <f t="shared" si="2"/>
        <v>4.0500000000000001E-2</v>
      </c>
    </row>
    <row r="34" spans="2:11" x14ac:dyDescent="0.2">
      <c r="B34">
        <f>+'Fiscal Services'!A29</f>
        <v>78</v>
      </c>
      <c r="C34" t="str">
        <f>+'Fiscal Services'!B29</f>
        <v>SAMARITAN HEALTHCARE</v>
      </c>
      <c r="D34" s="6">
        <f>ROUND(+'Fiscal Services'!G29,0)</f>
        <v>1155572</v>
      </c>
      <c r="E34" s="6">
        <f>ROUND(+'Fiscal Services'!V29,0)</f>
        <v>5725</v>
      </c>
      <c r="F34" s="8">
        <f t="shared" si="0"/>
        <v>201.85</v>
      </c>
      <c r="G34" s="6">
        <f>ROUND(+'Fiscal Services'!G129,0)</f>
        <v>1266513</v>
      </c>
      <c r="H34" s="6">
        <f>ROUND(+'Fiscal Services'!V129,0)</f>
        <v>5653</v>
      </c>
      <c r="I34" s="8">
        <f t="shared" si="1"/>
        <v>224.04</v>
      </c>
      <c r="J34" s="7"/>
      <c r="K34" s="9">
        <f t="shared" si="2"/>
        <v>0.1099</v>
      </c>
    </row>
    <row r="35" spans="2:11" x14ac:dyDescent="0.2">
      <c r="B35">
        <f>+'Fiscal Services'!A30</f>
        <v>79</v>
      </c>
      <c r="C35" t="str">
        <f>+'Fiscal Services'!B30</f>
        <v>OCEAN BEACH HOSPITAL</v>
      </c>
      <c r="D35" s="6">
        <f>ROUND(+'Fiscal Services'!G30,0)</f>
        <v>0</v>
      </c>
      <c r="E35" s="6">
        <f>ROUND(+'Fiscal Services'!V30,0)</f>
        <v>0</v>
      </c>
      <c r="F35" s="8" t="str">
        <f t="shared" si="0"/>
        <v/>
      </c>
      <c r="G35" s="6">
        <f>ROUND(+'Fiscal Services'!G130,0)</f>
        <v>650814</v>
      </c>
      <c r="H35" s="6">
        <f>ROUND(+'Fiscal Services'!V130,0)</f>
        <v>1211</v>
      </c>
      <c r="I35" s="8">
        <f t="shared" si="1"/>
        <v>537.41999999999996</v>
      </c>
      <c r="J35" s="7"/>
      <c r="K35" s="9" t="str">
        <f t="shared" si="2"/>
        <v/>
      </c>
    </row>
    <row r="36" spans="2:11" x14ac:dyDescent="0.2">
      <c r="B36">
        <f>+'Fiscal Services'!A31</f>
        <v>80</v>
      </c>
      <c r="C36" t="str">
        <f>+'Fiscal Services'!B31</f>
        <v>ODESSA MEMORIAL HEALTHCARE CENTER</v>
      </c>
      <c r="D36" s="6">
        <f>ROUND(+'Fiscal Services'!G31,0)</f>
        <v>163294</v>
      </c>
      <c r="E36" s="6">
        <f>ROUND(+'Fiscal Services'!V31,0)</f>
        <v>103</v>
      </c>
      <c r="F36" s="8">
        <f t="shared" si="0"/>
        <v>1585.38</v>
      </c>
      <c r="G36" s="6">
        <f>ROUND(+'Fiscal Services'!G131,0)</f>
        <v>172715</v>
      </c>
      <c r="H36" s="6">
        <f>ROUND(+'Fiscal Services'!V131,0)</f>
        <v>103</v>
      </c>
      <c r="I36" s="8">
        <f t="shared" si="1"/>
        <v>1676.84</v>
      </c>
      <c r="J36" s="7"/>
      <c r="K36" s="9">
        <f t="shared" si="2"/>
        <v>5.7700000000000001E-2</v>
      </c>
    </row>
    <row r="37" spans="2:11" x14ac:dyDescent="0.2">
      <c r="B37">
        <f>+'Fiscal Services'!A32</f>
        <v>81</v>
      </c>
      <c r="C37" t="str">
        <f>+'Fiscal Services'!B32</f>
        <v>MULTICARE GOOD SAMARITAN</v>
      </c>
      <c r="D37" s="6">
        <f>ROUND(+'Fiscal Services'!G32,0)</f>
        <v>0</v>
      </c>
      <c r="E37" s="6">
        <f>ROUND(+'Fiscal Services'!V32,0)</f>
        <v>28945</v>
      </c>
      <c r="F37" s="8" t="str">
        <f t="shared" si="0"/>
        <v/>
      </c>
      <c r="G37" s="6">
        <f>ROUND(+'Fiscal Services'!G132,0)</f>
        <v>1948918</v>
      </c>
      <c r="H37" s="6">
        <f>ROUND(+'Fiscal Services'!V132,0)</f>
        <v>30512</v>
      </c>
      <c r="I37" s="8">
        <f t="shared" si="1"/>
        <v>63.87</v>
      </c>
      <c r="J37" s="7"/>
      <c r="K37" s="9" t="str">
        <f t="shared" si="2"/>
        <v/>
      </c>
    </row>
    <row r="38" spans="2:11" x14ac:dyDescent="0.2">
      <c r="B38">
        <f>+'Fiscal Services'!A33</f>
        <v>82</v>
      </c>
      <c r="C38" t="str">
        <f>+'Fiscal Services'!B33</f>
        <v>GARFIELD COUNTY MEMORIAL HOSPITAL</v>
      </c>
      <c r="D38" s="6">
        <f>ROUND(+'Fiscal Services'!G33,0)</f>
        <v>122872</v>
      </c>
      <c r="E38" s="6">
        <f>ROUND(+'Fiscal Services'!V33,0)</f>
        <v>130</v>
      </c>
      <c r="F38" s="8">
        <f t="shared" si="0"/>
        <v>945.17</v>
      </c>
      <c r="G38" s="6">
        <f>ROUND(+'Fiscal Services'!G133,0)</f>
        <v>104404</v>
      </c>
      <c r="H38" s="6">
        <f>ROUND(+'Fiscal Services'!V133,0)</f>
        <v>131</v>
      </c>
      <c r="I38" s="8">
        <f t="shared" si="1"/>
        <v>796.98</v>
      </c>
      <c r="J38" s="7"/>
      <c r="K38" s="9">
        <f t="shared" si="2"/>
        <v>-0.15679999999999999</v>
      </c>
    </row>
    <row r="39" spans="2:11" x14ac:dyDescent="0.2">
      <c r="B39">
        <f>+'Fiscal Services'!A34</f>
        <v>84</v>
      </c>
      <c r="C39" t="str">
        <f>+'Fiscal Services'!B34</f>
        <v>PROVIDENCE REGIONAL MEDICAL CENTER EVERETT</v>
      </c>
      <c r="D39" s="6">
        <f>ROUND(+'Fiscal Services'!G34,0)</f>
        <v>0</v>
      </c>
      <c r="E39" s="6">
        <f>ROUND(+'Fiscal Services'!V34,0)</f>
        <v>75807</v>
      </c>
      <c r="F39" s="8" t="str">
        <f t="shared" si="0"/>
        <v/>
      </c>
      <c r="G39" s="6">
        <f>ROUND(+'Fiscal Services'!G134,0)</f>
        <v>0</v>
      </c>
      <c r="H39" s="6">
        <f>ROUND(+'Fiscal Services'!V134,0)</f>
        <v>49191</v>
      </c>
      <c r="I39" s="8" t="str">
        <f t="shared" si="1"/>
        <v/>
      </c>
      <c r="J39" s="7"/>
      <c r="K39" s="9" t="str">
        <f t="shared" si="2"/>
        <v/>
      </c>
    </row>
    <row r="40" spans="2:11" x14ac:dyDescent="0.2">
      <c r="B40">
        <f>+'Fiscal Services'!A35</f>
        <v>85</v>
      </c>
      <c r="C40" t="str">
        <f>+'Fiscal Services'!B35</f>
        <v>JEFFERSON HEALTHCARE</v>
      </c>
      <c r="D40" s="6">
        <f>ROUND(+'Fiscal Services'!G35,0)</f>
        <v>1490886</v>
      </c>
      <c r="E40" s="6">
        <f>ROUND(+'Fiscal Services'!V35,0)</f>
        <v>4691</v>
      </c>
      <c r="F40" s="8">
        <f t="shared" si="0"/>
        <v>317.82</v>
      </c>
      <c r="G40" s="6">
        <f>ROUND(+'Fiscal Services'!G135,0)</f>
        <v>1819027</v>
      </c>
      <c r="H40" s="6">
        <f>ROUND(+'Fiscal Services'!V135,0)</f>
        <v>4845</v>
      </c>
      <c r="I40" s="8">
        <f t="shared" si="1"/>
        <v>375.44</v>
      </c>
      <c r="J40" s="7"/>
      <c r="K40" s="9">
        <f t="shared" si="2"/>
        <v>0.18129999999999999</v>
      </c>
    </row>
    <row r="41" spans="2:11" x14ac:dyDescent="0.2">
      <c r="B41">
        <f>+'Fiscal Services'!A36</f>
        <v>96</v>
      </c>
      <c r="C41" t="str">
        <f>+'Fiscal Services'!B36</f>
        <v>SKYLINE HOSPITAL</v>
      </c>
      <c r="D41" s="6">
        <f>ROUND(+'Fiscal Services'!G36,0)</f>
        <v>444990</v>
      </c>
      <c r="E41" s="6">
        <f>ROUND(+'Fiscal Services'!V36,0)</f>
        <v>1282</v>
      </c>
      <c r="F41" s="8">
        <f t="shared" si="0"/>
        <v>347.11</v>
      </c>
      <c r="G41" s="6">
        <f>ROUND(+'Fiscal Services'!G136,0)</f>
        <v>524976</v>
      </c>
      <c r="H41" s="6">
        <f>ROUND(+'Fiscal Services'!V136,0)</f>
        <v>1213</v>
      </c>
      <c r="I41" s="8">
        <f t="shared" si="1"/>
        <v>432.79</v>
      </c>
      <c r="J41" s="7"/>
      <c r="K41" s="9">
        <f t="shared" si="2"/>
        <v>0.24679999999999999</v>
      </c>
    </row>
    <row r="42" spans="2:11" x14ac:dyDescent="0.2">
      <c r="B42">
        <f>+'Fiscal Services'!A37</f>
        <v>102</v>
      </c>
      <c r="C42" t="str">
        <f>+'Fiscal Services'!B37</f>
        <v>YAKIMA REGIONAL MEDICAL AND CARDIAC CENTER</v>
      </c>
      <c r="D42" s="6">
        <f>ROUND(+'Fiscal Services'!G37,0)</f>
        <v>1654851</v>
      </c>
      <c r="E42" s="6">
        <f>ROUND(+'Fiscal Services'!V37,0)</f>
        <v>13611</v>
      </c>
      <c r="F42" s="8">
        <f t="shared" si="0"/>
        <v>121.58</v>
      </c>
      <c r="G42" s="6">
        <f>ROUND(+'Fiscal Services'!G137,0)</f>
        <v>885982</v>
      </c>
      <c r="H42" s="6">
        <f>ROUND(+'Fiscal Services'!V137,0)</f>
        <v>12486</v>
      </c>
      <c r="I42" s="8">
        <f t="shared" si="1"/>
        <v>70.959999999999994</v>
      </c>
      <c r="J42" s="7"/>
      <c r="K42" s="9">
        <f t="shared" si="2"/>
        <v>-0.41639999999999999</v>
      </c>
    </row>
    <row r="43" spans="2:11" x14ac:dyDescent="0.2">
      <c r="B43">
        <f>+'Fiscal Services'!A38</f>
        <v>104</v>
      </c>
      <c r="C43" t="str">
        <f>+'Fiscal Services'!B38</f>
        <v>VALLEY GENERAL HOSPITAL</v>
      </c>
      <c r="D43" s="6">
        <f>ROUND(+'Fiscal Services'!G38,0)</f>
        <v>0</v>
      </c>
      <c r="E43" s="6">
        <f>ROUND(+'Fiscal Services'!V38,0)</f>
        <v>0</v>
      </c>
      <c r="F43" s="8" t="str">
        <f t="shared" si="0"/>
        <v/>
      </c>
      <c r="G43" s="6">
        <f>ROUND(+'Fiscal Services'!G138,0)</f>
        <v>0</v>
      </c>
      <c r="H43" s="6">
        <f>ROUND(+'Fiscal Services'!V138,0)</f>
        <v>0</v>
      </c>
      <c r="I43" s="8" t="str">
        <f t="shared" si="1"/>
        <v/>
      </c>
      <c r="J43" s="7"/>
      <c r="K43" s="9" t="str">
        <f t="shared" si="2"/>
        <v/>
      </c>
    </row>
    <row r="44" spans="2:11" x14ac:dyDescent="0.2">
      <c r="B44">
        <f>+'Fiscal Services'!A39</f>
        <v>106</v>
      </c>
      <c r="C44" t="str">
        <f>+'Fiscal Services'!B39</f>
        <v>CASCADE VALLEY HOSPITAL</v>
      </c>
      <c r="D44" s="6">
        <f>ROUND(+'Fiscal Services'!G39,0)</f>
        <v>1217837</v>
      </c>
      <c r="E44" s="6">
        <f>ROUND(+'Fiscal Services'!V39,0)</f>
        <v>4364</v>
      </c>
      <c r="F44" s="8">
        <f t="shared" si="0"/>
        <v>279.06</v>
      </c>
      <c r="G44" s="6">
        <f>ROUND(+'Fiscal Services'!G139,0)</f>
        <v>1201070</v>
      </c>
      <c r="H44" s="6">
        <f>ROUND(+'Fiscal Services'!V139,0)</f>
        <v>3957</v>
      </c>
      <c r="I44" s="8">
        <f t="shared" si="1"/>
        <v>303.52999999999997</v>
      </c>
      <c r="J44" s="7"/>
      <c r="K44" s="9">
        <f t="shared" si="2"/>
        <v>8.77E-2</v>
      </c>
    </row>
    <row r="45" spans="2:11" x14ac:dyDescent="0.2">
      <c r="B45">
        <f>+'Fiscal Services'!A40</f>
        <v>107</v>
      </c>
      <c r="C45" t="str">
        <f>+'Fiscal Services'!B40</f>
        <v>NORTH VALLEY HOSPITAL</v>
      </c>
      <c r="D45" s="6">
        <f>ROUND(+'Fiscal Services'!G40,0)</f>
        <v>857096</v>
      </c>
      <c r="E45" s="6">
        <f>ROUND(+'Fiscal Services'!V40,0)</f>
        <v>2329</v>
      </c>
      <c r="F45" s="8">
        <f t="shared" si="0"/>
        <v>368.01</v>
      </c>
      <c r="G45" s="6">
        <f>ROUND(+'Fiscal Services'!G140,0)</f>
        <v>842279</v>
      </c>
      <c r="H45" s="6">
        <f>ROUND(+'Fiscal Services'!V140,0)</f>
        <v>2549</v>
      </c>
      <c r="I45" s="8">
        <f t="shared" si="1"/>
        <v>330.44</v>
      </c>
      <c r="J45" s="7"/>
      <c r="K45" s="9">
        <f t="shared" si="2"/>
        <v>-0.1021</v>
      </c>
    </row>
    <row r="46" spans="2:11" x14ac:dyDescent="0.2">
      <c r="B46">
        <f>+'Fiscal Services'!A41</f>
        <v>108</v>
      </c>
      <c r="C46" t="str">
        <f>+'Fiscal Services'!B41</f>
        <v>TRI-STATE MEMORIAL HOSPITAL</v>
      </c>
      <c r="D46" s="6">
        <f>ROUND(+'Fiscal Services'!G41,0)</f>
        <v>1148289</v>
      </c>
      <c r="E46" s="6">
        <f>ROUND(+'Fiscal Services'!V41,0)</f>
        <v>5258</v>
      </c>
      <c r="F46" s="8">
        <f t="shared" si="0"/>
        <v>218.39</v>
      </c>
      <c r="G46" s="6">
        <f>ROUND(+'Fiscal Services'!G141,0)</f>
        <v>1269703</v>
      </c>
      <c r="H46" s="6">
        <f>ROUND(+'Fiscal Services'!V141,0)</f>
        <v>5633</v>
      </c>
      <c r="I46" s="8">
        <f t="shared" si="1"/>
        <v>225.4</v>
      </c>
      <c r="J46" s="7"/>
      <c r="K46" s="9">
        <f t="shared" si="2"/>
        <v>3.2099999999999997E-2</v>
      </c>
    </row>
    <row r="47" spans="2:11" x14ac:dyDescent="0.2">
      <c r="B47">
        <f>+'Fiscal Services'!A42</f>
        <v>111</v>
      </c>
      <c r="C47" t="str">
        <f>+'Fiscal Services'!B42</f>
        <v>EAST ADAMS RURAL HEALTHCARE</v>
      </c>
      <c r="D47" s="6">
        <f>ROUND(+'Fiscal Services'!G42,0)</f>
        <v>101615</v>
      </c>
      <c r="E47" s="6">
        <f>ROUND(+'Fiscal Services'!V42,0)</f>
        <v>285</v>
      </c>
      <c r="F47" s="8">
        <f t="shared" si="0"/>
        <v>356.54</v>
      </c>
      <c r="G47" s="6">
        <f>ROUND(+'Fiscal Services'!G142,0)</f>
        <v>83075</v>
      </c>
      <c r="H47" s="6">
        <f>ROUND(+'Fiscal Services'!V142,0)</f>
        <v>318</v>
      </c>
      <c r="I47" s="8">
        <f t="shared" si="1"/>
        <v>261.24</v>
      </c>
      <c r="J47" s="7"/>
      <c r="K47" s="9">
        <f t="shared" si="2"/>
        <v>-0.26729999999999998</v>
      </c>
    </row>
    <row r="48" spans="2:11" x14ac:dyDescent="0.2">
      <c r="B48">
        <f>+'Fiscal Services'!A43</f>
        <v>125</v>
      </c>
      <c r="C48" t="str">
        <f>+'Fiscal Services'!B43</f>
        <v>OTHELLO COMMUNITY HOSPITAL</v>
      </c>
      <c r="D48" s="6">
        <f>ROUND(+'Fiscal Services'!G43,0)</f>
        <v>0</v>
      </c>
      <c r="E48" s="6">
        <f>ROUND(+'Fiscal Services'!V43,0)</f>
        <v>0</v>
      </c>
      <c r="F48" s="8" t="str">
        <f t="shared" si="0"/>
        <v/>
      </c>
      <c r="G48" s="6">
        <f>ROUND(+'Fiscal Services'!G143,0)</f>
        <v>0</v>
      </c>
      <c r="H48" s="6">
        <f>ROUND(+'Fiscal Services'!V143,0)</f>
        <v>0</v>
      </c>
      <c r="I48" s="8" t="str">
        <f t="shared" si="1"/>
        <v/>
      </c>
      <c r="J48" s="7"/>
      <c r="K48" s="9" t="str">
        <f t="shared" si="2"/>
        <v/>
      </c>
    </row>
    <row r="49" spans="2:11" x14ac:dyDescent="0.2">
      <c r="B49">
        <f>+'Fiscal Services'!A44</f>
        <v>126</v>
      </c>
      <c r="C49" t="str">
        <f>+'Fiscal Services'!B44</f>
        <v>HIGHLINE MEDICAL CENTER</v>
      </c>
      <c r="D49" s="6">
        <f>ROUND(+'Fiscal Services'!G44,0)</f>
        <v>3471986</v>
      </c>
      <c r="E49" s="6">
        <f>ROUND(+'Fiscal Services'!V44,0)</f>
        <v>17455</v>
      </c>
      <c r="F49" s="8">
        <f t="shared" si="0"/>
        <v>198.91</v>
      </c>
      <c r="G49" s="6">
        <f>ROUND(+'Fiscal Services'!G144,0)</f>
        <v>1583813</v>
      </c>
      <c r="H49" s="6">
        <f>ROUND(+'Fiscal Services'!V144,0)</f>
        <v>9121</v>
      </c>
      <c r="I49" s="8">
        <f t="shared" si="1"/>
        <v>173.64</v>
      </c>
      <c r="J49" s="7"/>
      <c r="K49" s="9">
        <f t="shared" si="2"/>
        <v>-0.127</v>
      </c>
    </row>
    <row r="50" spans="2:11" x14ac:dyDescent="0.2">
      <c r="B50">
        <f>+'Fiscal Services'!A45</f>
        <v>128</v>
      </c>
      <c r="C50" t="str">
        <f>+'Fiscal Services'!B45</f>
        <v>UNIVERSITY OF WASHINGTON MEDICAL CENTER</v>
      </c>
      <c r="D50" s="6">
        <f>ROUND(+'Fiscal Services'!G45,0)</f>
        <v>15274371</v>
      </c>
      <c r="E50" s="6">
        <f>ROUND(+'Fiscal Services'!V45,0)</f>
        <v>50232</v>
      </c>
      <c r="F50" s="8">
        <f t="shared" si="0"/>
        <v>304.08</v>
      </c>
      <c r="G50" s="6">
        <f>ROUND(+'Fiscal Services'!G145,0)</f>
        <v>14578860</v>
      </c>
      <c r="H50" s="6">
        <f>ROUND(+'Fiscal Services'!V145,0)</f>
        <v>51747</v>
      </c>
      <c r="I50" s="8">
        <f t="shared" si="1"/>
        <v>281.73</v>
      </c>
      <c r="J50" s="7"/>
      <c r="K50" s="9">
        <f t="shared" si="2"/>
        <v>-7.3499999999999996E-2</v>
      </c>
    </row>
    <row r="51" spans="2:11" x14ac:dyDescent="0.2">
      <c r="B51">
        <f>+'Fiscal Services'!A46</f>
        <v>129</v>
      </c>
      <c r="C51" t="str">
        <f>+'Fiscal Services'!B46</f>
        <v>QUINCY VALLEY MEDICAL CENTER</v>
      </c>
      <c r="D51" s="6">
        <f>ROUND(+'Fiscal Services'!G46,0)</f>
        <v>433292</v>
      </c>
      <c r="E51" s="6">
        <f>ROUND(+'Fiscal Services'!V46,0)</f>
        <v>391</v>
      </c>
      <c r="F51" s="8">
        <f t="shared" si="0"/>
        <v>1108.1600000000001</v>
      </c>
      <c r="G51" s="6">
        <f>ROUND(+'Fiscal Services'!G146,0)</f>
        <v>0</v>
      </c>
      <c r="H51" s="6">
        <f>ROUND(+'Fiscal Services'!V146,0)</f>
        <v>0</v>
      </c>
      <c r="I51" s="8" t="str">
        <f t="shared" si="1"/>
        <v/>
      </c>
      <c r="J51" s="7"/>
      <c r="K51" s="9" t="str">
        <f t="shared" si="2"/>
        <v/>
      </c>
    </row>
    <row r="52" spans="2:11" x14ac:dyDescent="0.2">
      <c r="B52">
        <f>+'Fiscal Services'!A47</f>
        <v>130</v>
      </c>
      <c r="C52" t="str">
        <f>+'Fiscal Services'!B47</f>
        <v>UW MEDICINE/NORTHWEST HOSPITAL</v>
      </c>
      <c r="D52" s="6">
        <f>ROUND(+'Fiscal Services'!G47,0)</f>
        <v>4408440</v>
      </c>
      <c r="E52" s="6">
        <f>ROUND(+'Fiscal Services'!V47,0)</f>
        <v>22493</v>
      </c>
      <c r="F52" s="8">
        <f t="shared" si="0"/>
        <v>195.99</v>
      </c>
      <c r="G52" s="6">
        <f>ROUND(+'Fiscal Services'!G147,0)</f>
        <v>4937470</v>
      </c>
      <c r="H52" s="6">
        <f>ROUND(+'Fiscal Services'!V147,0)</f>
        <v>23935</v>
      </c>
      <c r="I52" s="8">
        <f t="shared" si="1"/>
        <v>206.29</v>
      </c>
      <c r="J52" s="7"/>
      <c r="K52" s="9">
        <f t="shared" si="2"/>
        <v>5.2600000000000001E-2</v>
      </c>
    </row>
    <row r="53" spans="2:11" x14ac:dyDescent="0.2">
      <c r="B53">
        <f>+'Fiscal Services'!A48</f>
        <v>131</v>
      </c>
      <c r="C53" t="str">
        <f>+'Fiscal Services'!B48</f>
        <v>OVERLAKE HOSPITAL MEDICAL CENTER</v>
      </c>
      <c r="D53" s="6">
        <f>ROUND(+'Fiscal Services'!G48,0)</f>
        <v>6407738</v>
      </c>
      <c r="E53" s="6">
        <f>ROUND(+'Fiscal Services'!V48,0)</f>
        <v>38887</v>
      </c>
      <c r="F53" s="8">
        <f t="shared" si="0"/>
        <v>164.78</v>
      </c>
      <c r="G53" s="6">
        <f>ROUND(+'Fiscal Services'!G148,0)</f>
        <v>6825576</v>
      </c>
      <c r="H53" s="6">
        <f>ROUND(+'Fiscal Services'!V148,0)</f>
        <v>36167</v>
      </c>
      <c r="I53" s="8">
        <f t="shared" si="1"/>
        <v>188.72</v>
      </c>
      <c r="J53" s="7"/>
      <c r="K53" s="9">
        <f t="shared" si="2"/>
        <v>0.14530000000000001</v>
      </c>
    </row>
    <row r="54" spans="2:11" x14ac:dyDescent="0.2">
      <c r="B54">
        <f>+'Fiscal Services'!A49</f>
        <v>132</v>
      </c>
      <c r="C54" t="str">
        <f>+'Fiscal Services'!B49</f>
        <v>ST CLARE HOSPITAL</v>
      </c>
      <c r="D54" s="6">
        <f>ROUND(+'Fiscal Services'!G49,0)</f>
        <v>1705150</v>
      </c>
      <c r="E54" s="6">
        <f>ROUND(+'Fiscal Services'!V49,0)</f>
        <v>12826</v>
      </c>
      <c r="F54" s="8">
        <f t="shared" si="0"/>
        <v>132.94</v>
      </c>
      <c r="G54" s="6">
        <f>ROUND(+'Fiscal Services'!G149,0)</f>
        <v>943753</v>
      </c>
      <c r="H54" s="6">
        <f>ROUND(+'Fiscal Services'!V149,0)</f>
        <v>11781</v>
      </c>
      <c r="I54" s="8">
        <f t="shared" si="1"/>
        <v>80.11</v>
      </c>
      <c r="J54" s="7"/>
      <c r="K54" s="9">
        <f t="shared" si="2"/>
        <v>-0.39739999999999998</v>
      </c>
    </row>
    <row r="55" spans="2:11" x14ac:dyDescent="0.2">
      <c r="B55">
        <f>+'Fiscal Services'!A50</f>
        <v>134</v>
      </c>
      <c r="C55" t="str">
        <f>+'Fiscal Services'!B50</f>
        <v>ISLAND HOSPITAL</v>
      </c>
      <c r="D55" s="6">
        <f>ROUND(+'Fiscal Services'!G50,0)</f>
        <v>2159255</v>
      </c>
      <c r="E55" s="6">
        <f>ROUND(+'Fiscal Services'!V50,0)</f>
        <v>9561</v>
      </c>
      <c r="F55" s="8">
        <f t="shared" si="0"/>
        <v>225.84</v>
      </c>
      <c r="G55" s="6">
        <f>ROUND(+'Fiscal Services'!G150,0)</f>
        <v>2239599</v>
      </c>
      <c r="H55" s="6">
        <f>ROUND(+'Fiscal Services'!V150,0)</f>
        <v>9429</v>
      </c>
      <c r="I55" s="8">
        <f t="shared" si="1"/>
        <v>237.52</v>
      </c>
      <c r="J55" s="7"/>
      <c r="K55" s="9">
        <f t="shared" si="2"/>
        <v>5.1700000000000003E-2</v>
      </c>
    </row>
    <row r="56" spans="2:11" x14ac:dyDescent="0.2">
      <c r="B56">
        <f>+'Fiscal Services'!A51</f>
        <v>137</v>
      </c>
      <c r="C56" t="str">
        <f>+'Fiscal Services'!B51</f>
        <v>LINCOLN HOSPITAL</v>
      </c>
      <c r="D56" s="6">
        <f>ROUND(+'Fiscal Services'!G51,0)</f>
        <v>680706</v>
      </c>
      <c r="E56" s="6">
        <f>ROUND(+'Fiscal Services'!V51,0)</f>
        <v>1220</v>
      </c>
      <c r="F56" s="8">
        <f t="shared" si="0"/>
        <v>557.96</v>
      </c>
      <c r="G56" s="6">
        <f>ROUND(+'Fiscal Services'!G151,0)</f>
        <v>609832</v>
      </c>
      <c r="H56" s="6">
        <f>ROUND(+'Fiscal Services'!V151,0)</f>
        <v>1029</v>
      </c>
      <c r="I56" s="8">
        <f t="shared" si="1"/>
        <v>592.65</v>
      </c>
      <c r="J56" s="7"/>
      <c r="K56" s="9">
        <f t="shared" si="2"/>
        <v>6.2199999999999998E-2</v>
      </c>
    </row>
    <row r="57" spans="2:11" x14ac:dyDescent="0.2">
      <c r="B57">
        <f>+'Fiscal Services'!A52</f>
        <v>138</v>
      </c>
      <c r="C57" t="str">
        <f>+'Fiscal Services'!B52</f>
        <v>SWEDISH EDMONDS</v>
      </c>
      <c r="D57" s="6">
        <f>ROUND(+'Fiscal Services'!G52,0)</f>
        <v>3378559</v>
      </c>
      <c r="E57" s="6">
        <f>ROUND(+'Fiscal Services'!V52,0)</f>
        <v>9622</v>
      </c>
      <c r="F57" s="8">
        <f t="shared" si="0"/>
        <v>351.13</v>
      </c>
      <c r="G57" s="6">
        <f>ROUND(+'Fiscal Services'!G152,0)</f>
        <v>3079510</v>
      </c>
      <c r="H57" s="6">
        <f>ROUND(+'Fiscal Services'!V152,0)</f>
        <v>17222</v>
      </c>
      <c r="I57" s="8">
        <f t="shared" si="1"/>
        <v>178.81</v>
      </c>
      <c r="J57" s="7"/>
      <c r="K57" s="9">
        <f t="shared" si="2"/>
        <v>-0.49080000000000001</v>
      </c>
    </row>
    <row r="58" spans="2:11" x14ac:dyDescent="0.2">
      <c r="B58">
        <f>+'Fiscal Services'!A53</f>
        <v>139</v>
      </c>
      <c r="C58" t="str">
        <f>+'Fiscal Services'!B53</f>
        <v>PROVIDENCE HOLY FAMILY HOSPITAL</v>
      </c>
      <c r="D58" s="6">
        <f>ROUND(+'Fiscal Services'!G53,0)</f>
        <v>0</v>
      </c>
      <c r="E58" s="6">
        <f>ROUND(+'Fiscal Services'!V53,0)</f>
        <v>20054</v>
      </c>
      <c r="F58" s="8" t="str">
        <f t="shared" si="0"/>
        <v/>
      </c>
      <c r="G58" s="6">
        <f>ROUND(+'Fiscal Services'!G153,0)</f>
        <v>0</v>
      </c>
      <c r="H58" s="6">
        <f>ROUND(+'Fiscal Services'!V153,0)</f>
        <v>18640</v>
      </c>
      <c r="I58" s="8" t="str">
        <f t="shared" si="1"/>
        <v/>
      </c>
      <c r="J58" s="7"/>
      <c r="K58" s="9" t="str">
        <f t="shared" si="2"/>
        <v/>
      </c>
    </row>
    <row r="59" spans="2:11" x14ac:dyDescent="0.2">
      <c r="B59">
        <f>+'Fiscal Services'!A54</f>
        <v>140</v>
      </c>
      <c r="C59" t="str">
        <f>+'Fiscal Services'!B54</f>
        <v>KITTITAS VALLEY HEALTHCARE</v>
      </c>
      <c r="D59" s="6">
        <f>ROUND(+'Fiscal Services'!G54,0)</f>
        <v>1051030</v>
      </c>
      <c r="E59" s="6">
        <f>ROUND(+'Fiscal Services'!V54,0)</f>
        <v>4943</v>
      </c>
      <c r="F59" s="8">
        <f t="shared" si="0"/>
        <v>212.63</v>
      </c>
      <c r="G59" s="6">
        <f>ROUND(+'Fiscal Services'!G154,0)</f>
        <v>1003916</v>
      </c>
      <c r="H59" s="6">
        <f>ROUND(+'Fiscal Services'!V154,0)</f>
        <v>5064</v>
      </c>
      <c r="I59" s="8">
        <f t="shared" si="1"/>
        <v>198.25</v>
      </c>
      <c r="J59" s="7"/>
      <c r="K59" s="9">
        <f t="shared" si="2"/>
        <v>-6.7599999999999993E-2</v>
      </c>
    </row>
    <row r="60" spans="2:11" x14ac:dyDescent="0.2">
      <c r="B60">
        <f>+'Fiscal Services'!A55</f>
        <v>141</v>
      </c>
      <c r="C60" t="str">
        <f>+'Fiscal Services'!B55</f>
        <v>DAYTON GENERAL HOSPITAL</v>
      </c>
      <c r="D60" s="6">
        <f>ROUND(+'Fiscal Services'!G55,0)</f>
        <v>193436</v>
      </c>
      <c r="E60" s="6">
        <f>ROUND(+'Fiscal Services'!V55,0)</f>
        <v>122</v>
      </c>
      <c r="F60" s="8">
        <f t="shared" si="0"/>
        <v>1585.54</v>
      </c>
      <c r="G60" s="6">
        <f>ROUND(+'Fiscal Services'!G155,0)</f>
        <v>0</v>
      </c>
      <c r="H60" s="6">
        <f>ROUND(+'Fiscal Services'!V155,0)</f>
        <v>0</v>
      </c>
      <c r="I60" s="8" t="str">
        <f t="shared" si="1"/>
        <v/>
      </c>
      <c r="J60" s="7"/>
      <c r="K60" s="9" t="str">
        <f t="shared" si="2"/>
        <v/>
      </c>
    </row>
    <row r="61" spans="2:11" x14ac:dyDescent="0.2">
      <c r="B61">
        <f>+'Fiscal Services'!A56</f>
        <v>142</v>
      </c>
      <c r="C61" t="str">
        <f>+'Fiscal Services'!B56</f>
        <v>HARRISON MEDICAL CENTER</v>
      </c>
      <c r="D61" s="6">
        <f>ROUND(+'Fiscal Services'!G56,0)</f>
        <v>3798363</v>
      </c>
      <c r="E61" s="6">
        <f>ROUND(+'Fiscal Services'!V56,0)</f>
        <v>28256</v>
      </c>
      <c r="F61" s="8">
        <f t="shared" si="0"/>
        <v>134.43</v>
      </c>
      <c r="G61" s="6">
        <f>ROUND(+'Fiscal Services'!G156,0)</f>
        <v>3978739</v>
      </c>
      <c r="H61" s="6">
        <f>ROUND(+'Fiscal Services'!V156,0)</f>
        <v>27923</v>
      </c>
      <c r="I61" s="8">
        <f t="shared" si="1"/>
        <v>142.49</v>
      </c>
      <c r="J61" s="7"/>
      <c r="K61" s="9">
        <f t="shared" si="2"/>
        <v>0.06</v>
      </c>
    </row>
    <row r="62" spans="2:11" x14ac:dyDescent="0.2">
      <c r="B62">
        <f>+'Fiscal Services'!A57</f>
        <v>145</v>
      </c>
      <c r="C62" t="str">
        <f>+'Fiscal Services'!B57</f>
        <v>PEACEHEALTH ST JOSEPH HOSPITAL</v>
      </c>
      <c r="D62" s="6">
        <f>ROUND(+'Fiscal Services'!G57,0)</f>
        <v>1768818</v>
      </c>
      <c r="E62" s="6">
        <f>ROUND(+'Fiscal Services'!V57,0)</f>
        <v>33112</v>
      </c>
      <c r="F62" s="8">
        <f t="shared" si="0"/>
        <v>53.42</v>
      </c>
      <c r="G62" s="6">
        <f>ROUND(+'Fiscal Services'!G157,0)</f>
        <v>1105973</v>
      </c>
      <c r="H62" s="6">
        <f>ROUND(+'Fiscal Services'!V157,0)</f>
        <v>32561</v>
      </c>
      <c r="I62" s="8">
        <f t="shared" si="1"/>
        <v>33.97</v>
      </c>
      <c r="J62" s="7"/>
      <c r="K62" s="9">
        <f t="shared" si="2"/>
        <v>-0.36409999999999998</v>
      </c>
    </row>
    <row r="63" spans="2:11" x14ac:dyDescent="0.2">
      <c r="B63">
        <f>+'Fiscal Services'!A58</f>
        <v>147</v>
      </c>
      <c r="C63" t="str">
        <f>+'Fiscal Services'!B58</f>
        <v>MID VALLEY HOSPITAL</v>
      </c>
      <c r="D63" s="6">
        <f>ROUND(+'Fiscal Services'!G58,0)</f>
        <v>881193</v>
      </c>
      <c r="E63" s="6">
        <f>ROUND(+'Fiscal Services'!V58,0)</f>
        <v>2585</v>
      </c>
      <c r="F63" s="8">
        <f t="shared" si="0"/>
        <v>340.89</v>
      </c>
      <c r="G63" s="6">
        <f>ROUND(+'Fiscal Services'!G158,0)</f>
        <v>843760</v>
      </c>
      <c r="H63" s="6">
        <f>ROUND(+'Fiscal Services'!V158,0)</f>
        <v>2557</v>
      </c>
      <c r="I63" s="8">
        <f t="shared" si="1"/>
        <v>329.98</v>
      </c>
      <c r="J63" s="7"/>
      <c r="K63" s="9">
        <f t="shared" si="2"/>
        <v>-3.2000000000000001E-2</v>
      </c>
    </row>
    <row r="64" spans="2:11" x14ac:dyDescent="0.2">
      <c r="B64">
        <f>+'Fiscal Services'!A59</f>
        <v>148</v>
      </c>
      <c r="C64" t="str">
        <f>+'Fiscal Services'!B59</f>
        <v>KINDRED HOSPITAL SEATTLE - NORTHGATE</v>
      </c>
      <c r="D64" s="6">
        <f>ROUND(+'Fiscal Services'!G59,0)</f>
        <v>911701</v>
      </c>
      <c r="E64" s="6">
        <f>ROUND(+'Fiscal Services'!V59,0)</f>
        <v>1133</v>
      </c>
      <c r="F64" s="8">
        <f t="shared" si="0"/>
        <v>804.68</v>
      </c>
      <c r="G64" s="6">
        <f>ROUND(+'Fiscal Services'!G159,0)</f>
        <v>996965</v>
      </c>
      <c r="H64" s="6">
        <f>ROUND(+'Fiscal Services'!V159,0)</f>
        <v>898</v>
      </c>
      <c r="I64" s="8">
        <f t="shared" si="1"/>
        <v>1110.21</v>
      </c>
      <c r="J64" s="7"/>
      <c r="K64" s="9">
        <f t="shared" si="2"/>
        <v>0.37969999999999998</v>
      </c>
    </row>
    <row r="65" spans="2:11" x14ac:dyDescent="0.2">
      <c r="B65">
        <f>+'Fiscal Services'!A60</f>
        <v>150</v>
      </c>
      <c r="C65" t="str">
        <f>+'Fiscal Services'!B60</f>
        <v>COULEE MEDICAL CENTER</v>
      </c>
      <c r="D65" s="6">
        <f>ROUND(+'Fiscal Services'!G60,0)</f>
        <v>660921</v>
      </c>
      <c r="E65" s="6">
        <f>ROUND(+'Fiscal Services'!V60,0)</f>
        <v>1419</v>
      </c>
      <c r="F65" s="8">
        <f t="shared" si="0"/>
        <v>465.77</v>
      </c>
      <c r="G65" s="6">
        <f>ROUND(+'Fiscal Services'!G160,0)</f>
        <v>641497</v>
      </c>
      <c r="H65" s="6">
        <f>ROUND(+'Fiscal Services'!V160,0)</f>
        <v>1288</v>
      </c>
      <c r="I65" s="8">
        <f t="shared" si="1"/>
        <v>498.06</v>
      </c>
      <c r="J65" s="7"/>
      <c r="K65" s="9">
        <f t="shared" si="2"/>
        <v>6.93E-2</v>
      </c>
    </row>
    <row r="66" spans="2:11" x14ac:dyDescent="0.2">
      <c r="B66">
        <f>+'Fiscal Services'!A61</f>
        <v>152</v>
      </c>
      <c r="C66" t="str">
        <f>+'Fiscal Services'!B61</f>
        <v>MASON GENERAL HOSPITAL</v>
      </c>
      <c r="D66" s="6">
        <f>ROUND(+'Fiscal Services'!G61,0)</f>
        <v>1991479</v>
      </c>
      <c r="E66" s="6">
        <f>ROUND(+'Fiscal Services'!V61,0)</f>
        <v>4217</v>
      </c>
      <c r="F66" s="8">
        <f t="shared" si="0"/>
        <v>472.25</v>
      </c>
      <c r="G66" s="6">
        <f>ROUND(+'Fiscal Services'!G161,0)</f>
        <v>2009467</v>
      </c>
      <c r="H66" s="6">
        <f>ROUND(+'Fiscal Services'!V161,0)</f>
        <v>4287</v>
      </c>
      <c r="I66" s="8">
        <f t="shared" si="1"/>
        <v>468.74</v>
      </c>
      <c r="J66" s="7"/>
      <c r="K66" s="9">
        <f t="shared" si="2"/>
        <v>-7.4000000000000003E-3</v>
      </c>
    </row>
    <row r="67" spans="2:11" x14ac:dyDescent="0.2">
      <c r="B67">
        <f>+'Fiscal Services'!A62</f>
        <v>153</v>
      </c>
      <c r="C67" t="str">
        <f>+'Fiscal Services'!B62</f>
        <v>WHITMAN HOSPITAL AND MEDICAL CENTER</v>
      </c>
      <c r="D67" s="6">
        <f>ROUND(+'Fiscal Services'!G62,0)</f>
        <v>631592</v>
      </c>
      <c r="E67" s="6">
        <f>ROUND(+'Fiscal Services'!V62,0)</f>
        <v>1426</v>
      </c>
      <c r="F67" s="8">
        <f t="shared" si="0"/>
        <v>442.91</v>
      </c>
      <c r="G67" s="6">
        <f>ROUND(+'Fiscal Services'!G162,0)</f>
        <v>641296</v>
      </c>
      <c r="H67" s="6">
        <f>ROUND(+'Fiscal Services'!V162,0)</f>
        <v>1377</v>
      </c>
      <c r="I67" s="8">
        <f t="shared" si="1"/>
        <v>465.72</v>
      </c>
      <c r="J67" s="7"/>
      <c r="K67" s="9">
        <f t="shared" si="2"/>
        <v>5.1499999999999997E-2</v>
      </c>
    </row>
    <row r="68" spans="2:11" x14ac:dyDescent="0.2">
      <c r="B68">
        <f>+'Fiscal Services'!A63</f>
        <v>155</v>
      </c>
      <c r="C68" t="str">
        <f>+'Fiscal Services'!B63</f>
        <v>UW MEDICINE/VALLEY MEDICAL CENTER</v>
      </c>
      <c r="D68" s="6">
        <f>ROUND(+'Fiscal Services'!G63,0)</f>
        <v>4118099</v>
      </c>
      <c r="E68" s="6">
        <f>ROUND(+'Fiscal Services'!V63,0)</f>
        <v>17416</v>
      </c>
      <c r="F68" s="8">
        <f t="shared" si="0"/>
        <v>236.45</v>
      </c>
      <c r="G68" s="6">
        <f>ROUND(+'Fiscal Services'!G163,0)</f>
        <v>10119736</v>
      </c>
      <c r="H68" s="6">
        <f>ROUND(+'Fiscal Services'!V163,0)</f>
        <v>37373</v>
      </c>
      <c r="I68" s="8">
        <f t="shared" si="1"/>
        <v>270.77999999999997</v>
      </c>
      <c r="J68" s="7"/>
      <c r="K68" s="9">
        <f t="shared" si="2"/>
        <v>0.1452</v>
      </c>
    </row>
    <row r="69" spans="2:11" x14ac:dyDescent="0.2">
      <c r="B69">
        <f>+'Fiscal Services'!A64</f>
        <v>156</v>
      </c>
      <c r="C69" t="str">
        <f>+'Fiscal Services'!B64</f>
        <v>WHIDBEY GENERAL HOSPITAL</v>
      </c>
      <c r="D69" s="6">
        <f>ROUND(+'Fiscal Services'!G64,0)</f>
        <v>1731306</v>
      </c>
      <c r="E69" s="6">
        <f>ROUND(+'Fiscal Services'!V64,0)</f>
        <v>8294</v>
      </c>
      <c r="F69" s="8">
        <f t="shared" si="0"/>
        <v>208.74</v>
      </c>
      <c r="G69" s="6">
        <f>ROUND(+'Fiscal Services'!G164,0)</f>
        <v>0</v>
      </c>
      <c r="H69" s="6">
        <f>ROUND(+'Fiscal Services'!V164,0)</f>
        <v>0</v>
      </c>
      <c r="I69" s="8" t="str">
        <f t="shared" si="1"/>
        <v/>
      </c>
      <c r="J69" s="7"/>
      <c r="K69" s="9" t="str">
        <f t="shared" si="2"/>
        <v/>
      </c>
    </row>
    <row r="70" spans="2:11" x14ac:dyDescent="0.2">
      <c r="B70">
        <f>+'Fiscal Services'!A65</f>
        <v>157</v>
      </c>
      <c r="C70" t="str">
        <f>+'Fiscal Services'!B65</f>
        <v>ST LUKES REHABILIATION INSTITUTE</v>
      </c>
      <c r="D70" s="6">
        <f>ROUND(+'Fiscal Services'!G65,0)</f>
        <v>681900</v>
      </c>
      <c r="E70" s="6">
        <f>ROUND(+'Fiscal Services'!V65,0)</f>
        <v>2559</v>
      </c>
      <c r="F70" s="8">
        <f t="shared" si="0"/>
        <v>266.47000000000003</v>
      </c>
      <c r="G70" s="6">
        <f>ROUND(+'Fiscal Services'!G165,0)</f>
        <v>710247</v>
      </c>
      <c r="H70" s="6">
        <f>ROUND(+'Fiscal Services'!V165,0)</f>
        <v>2467</v>
      </c>
      <c r="I70" s="8">
        <f t="shared" si="1"/>
        <v>287.89999999999998</v>
      </c>
      <c r="J70" s="7"/>
      <c r="K70" s="9">
        <f t="shared" si="2"/>
        <v>8.0399999999999999E-2</v>
      </c>
    </row>
    <row r="71" spans="2:11" x14ac:dyDescent="0.2">
      <c r="B71">
        <f>+'Fiscal Services'!A66</f>
        <v>158</v>
      </c>
      <c r="C71" t="str">
        <f>+'Fiscal Services'!B66</f>
        <v>CASCADE MEDICAL CENTER</v>
      </c>
      <c r="D71" s="6">
        <f>ROUND(+'Fiscal Services'!G66,0)</f>
        <v>469465</v>
      </c>
      <c r="E71" s="6">
        <f>ROUND(+'Fiscal Services'!V66,0)</f>
        <v>472</v>
      </c>
      <c r="F71" s="8">
        <f t="shared" si="0"/>
        <v>994.63</v>
      </c>
      <c r="G71" s="6">
        <f>ROUND(+'Fiscal Services'!G166,0)</f>
        <v>502646</v>
      </c>
      <c r="H71" s="6">
        <f>ROUND(+'Fiscal Services'!V166,0)</f>
        <v>573</v>
      </c>
      <c r="I71" s="8">
        <f t="shared" si="1"/>
        <v>877.22</v>
      </c>
      <c r="J71" s="7"/>
      <c r="K71" s="9">
        <f t="shared" si="2"/>
        <v>-0.11799999999999999</v>
      </c>
    </row>
    <row r="72" spans="2:11" x14ac:dyDescent="0.2">
      <c r="B72">
        <f>+'Fiscal Services'!A67</f>
        <v>159</v>
      </c>
      <c r="C72" t="str">
        <f>+'Fiscal Services'!B67</f>
        <v>PROVIDENCE ST PETER HOSPITAL</v>
      </c>
      <c r="D72" s="6">
        <f>ROUND(+'Fiscal Services'!G67,0)</f>
        <v>471838</v>
      </c>
      <c r="E72" s="6">
        <f>ROUND(+'Fiscal Services'!V67,0)</f>
        <v>36893</v>
      </c>
      <c r="F72" s="8">
        <f t="shared" si="0"/>
        <v>12.79</v>
      </c>
      <c r="G72" s="6">
        <f>ROUND(+'Fiscal Services'!G167,0)</f>
        <v>658482</v>
      </c>
      <c r="H72" s="6">
        <f>ROUND(+'Fiscal Services'!V167,0)</f>
        <v>33274</v>
      </c>
      <c r="I72" s="8">
        <f t="shared" si="1"/>
        <v>19.79</v>
      </c>
      <c r="J72" s="7"/>
      <c r="K72" s="9">
        <f t="shared" si="2"/>
        <v>0.54730000000000001</v>
      </c>
    </row>
    <row r="73" spans="2:11" x14ac:dyDescent="0.2">
      <c r="B73">
        <f>+'Fiscal Services'!A68</f>
        <v>161</v>
      </c>
      <c r="C73" t="str">
        <f>+'Fiscal Services'!B68</f>
        <v>KADLEC REGIONAL MEDICAL CENTER</v>
      </c>
      <c r="D73" s="6">
        <f>ROUND(+'Fiscal Services'!G68,0)</f>
        <v>5740346</v>
      </c>
      <c r="E73" s="6">
        <f>ROUND(+'Fiscal Services'!V68,0)</f>
        <v>31196</v>
      </c>
      <c r="F73" s="8">
        <f t="shared" si="0"/>
        <v>184.01</v>
      </c>
      <c r="G73" s="6">
        <f>ROUND(+'Fiscal Services'!G168,0)</f>
        <v>5549040</v>
      </c>
      <c r="H73" s="6">
        <f>ROUND(+'Fiscal Services'!V168,0)</f>
        <v>35689</v>
      </c>
      <c r="I73" s="8">
        <f t="shared" si="1"/>
        <v>155.47999999999999</v>
      </c>
      <c r="J73" s="7"/>
      <c r="K73" s="9">
        <f t="shared" si="2"/>
        <v>-0.155</v>
      </c>
    </row>
    <row r="74" spans="2:11" x14ac:dyDescent="0.2">
      <c r="B74">
        <f>+'Fiscal Services'!A69</f>
        <v>162</v>
      </c>
      <c r="C74" t="str">
        <f>+'Fiscal Services'!B69</f>
        <v>PROVIDENCE SACRED HEART MEDICAL CENTER</v>
      </c>
      <c r="D74" s="6">
        <f>ROUND(+'Fiscal Services'!G69,0)</f>
        <v>157557</v>
      </c>
      <c r="E74" s="6">
        <f>ROUND(+'Fiscal Services'!V69,0)</f>
        <v>63456</v>
      </c>
      <c r="F74" s="8">
        <f t="shared" si="0"/>
        <v>2.48</v>
      </c>
      <c r="G74" s="6">
        <f>ROUND(+'Fiscal Services'!G169,0)</f>
        <v>146835</v>
      </c>
      <c r="H74" s="6">
        <f>ROUND(+'Fiscal Services'!V169,0)</f>
        <v>61703</v>
      </c>
      <c r="I74" s="8">
        <f t="shared" si="1"/>
        <v>2.38</v>
      </c>
      <c r="J74" s="7"/>
      <c r="K74" s="9">
        <f t="shared" si="2"/>
        <v>-4.0300000000000002E-2</v>
      </c>
    </row>
    <row r="75" spans="2:11" x14ac:dyDescent="0.2">
      <c r="B75">
        <f>+'Fiscal Services'!A70</f>
        <v>164</v>
      </c>
      <c r="C75" t="str">
        <f>+'Fiscal Services'!B70</f>
        <v>EVERGREENHEALTH MEDICAL CENTER</v>
      </c>
      <c r="D75" s="6">
        <f>ROUND(+'Fiscal Services'!G70,0)</f>
        <v>6524291</v>
      </c>
      <c r="E75" s="6">
        <f>ROUND(+'Fiscal Services'!V70,0)</f>
        <v>32912</v>
      </c>
      <c r="F75" s="8">
        <f t="shared" ref="F75:F107" si="3">IF(D75=0,"",IF(E75=0,"",ROUND(D75/E75,2)))</f>
        <v>198.23</v>
      </c>
      <c r="G75" s="6">
        <f>ROUND(+'Fiscal Services'!G170,0)</f>
        <v>6887335</v>
      </c>
      <c r="H75" s="6">
        <f>ROUND(+'Fiscal Services'!V170,0)</f>
        <v>33213</v>
      </c>
      <c r="I75" s="8">
        <f t="shared" ref="I75:I107" si="4">IF(G75=0,"",IF(H75=0,"",ROUND(G75/H75,2)))</f>
        <v>207.37</v>
      </c>
      <c r="J75" s="7"/>
      <c r="K75" s="9">
        <f t="shared" ref="K75:K107" si="5">IF(D75=0,"",IF(E75=0,"",IF(G75=0,"",IF(H75=0,"",ROUND(I75/F75-1,4)))))</f>
        <v>4.6100000000000002E-2</v>
      </c>
    </row>
    <row r="76" spans="2:11" x14ac:dyDescent="0.2">
      <c r="B76">
        <f>+'Fiscal Services'!A71</f>
        <v>165</v>
      </c>
      <c r="C76" t="str">
        <f>+'Fiscal Services'!B71</f>
        <v>LAKE CHELAN COMMUNITY HOSPITAL</v>
      </c>
      <c r="D76" s="6">
        <f>ROUND(+'Fiscal Services'!G71,0)</f>
        <v>518700</v>
      </c>
      <c r="E76" s="6">
        <f>ROUND(+'Fiscal Services'!V71,0)</f>
        <v>1504</v>
      </c>
      <c r="F76" s="8">
        <f t="shared" si="3"/>
        <v>344.88</v>
      </c>
      <c r="G76" s="6">
        <f>ROUND(+'Fiscal Services'!G171,0)</f>
        <v>545931</v>
      </c>
      <c r="H76" s="6">
        <f>ROUND(+'Fiscal Services'!V171,0)</f>
        <v>1122</v>
      </c>
      <c r="I76" s="8">
        <f t="shared" si="4"/>
        <v>486.57</v>
      </c>
      <c r="J76" s="7"/>
      <c r="K76" s="9">
        <f t="shared" si="5"/>
        <v>0.4108</v>
      </c>
    </row>
    <row r="77" spans="2:11" x14ac:dyDescent="0.2">
      <c r="B77">
        <f>+'Fiscal Services'!A72</f>
        <v>167</v>
      </c>
      <c r="C77" t="str">
        <f>+'Fiscal Services'!B72</f>
        <v>FERRY COUNTY MEMORIAL HOSPITAL</v>
      </c>
      <c r="D77" s="6">
        <f>ROUND(+'Fiscal Services'!G72,0)</f>
        <v>0</v>
      </c>
      <c r="E77" s="6">
        <f>ROUND(+'Fiscal Services'!V72,0)</f>
        <v>0</v>
      </c>
      <c r="F77" s="8" t="str">
        <f t="shared" si="3"/>
        <v/>
      </c>
      <c r="G77" s="6">
        <f>ROUND(+'Fiscal Services'!G172,0)</f>
        <v>0</v>
      </c>
      <c r="H77" s="6">
        <f>ROUND(+'Fiscal Services'!V172,0)</f>
        <v>0</v>
      </c>
      <c r="I77" s="8" t="str">
        <f t="shared" si="4"/>
        <v/>
      </c>
      <c r="J77" s="7"/>
      <c r="K77" s="9" t="str">
        <f t="shared" si="5"/>
        <v/>
      </c>
    </row>
    <row r="78" spans="2:11" x14ac:dyDescent="0.2">
      <c r="B78">
        <f>+'Fiscal Services'!A73</f>
        <v>168</v>
      </c>
      <c r="C78" t="str">
        <f>+'Fiscal Services'!B73</f>
        <v>CENTRAL WASHINGTON HOSPITAL</v>
      </c>
      <c r="D78" s="6">
        <f>ROUND(+'Fiscal Services'!G73,0)</f>
        <v>3393414</v>
      </c>
      <c r="E78" s="6">
        <f>ROUND(+'Fiscal Services'!V73,0)</f>
        <v>19877</v>
      </c>
      <c r="F78" s="8">
        <f t="shared" si="3"/>
        <v>170.72</v>
      </c>
      <c r="G78" s="6">
        <f>ROUND(+'Fiscal Services'!G173,0)</f>
        <v>1660846</v>
      </c>
      <c r="H78" s="6">
        <f>ROUND(+'Fiscal Services'!V173,0)</f>
        <v>20242</v>
      </c>
      <c r="I78" s="8">
        <f t="shared" si="4"/>
        <v>82.05</v>
      </c>
      <c r="J78" s="7"/>
      <c r="K78" s="9">
        <f t="shared" si="5"/>
        <v>-0.51939999999999997</v>
      </c>
    </row>
    <row r="79" spans="2:11" x14ac:dyDescent="0.2">
      <c r="B79">
        <f>+'Fiscal Services'!A74</f>
        <v>170</v>
      </c>
      <c r="C79" t="str">
        <f>+'Fiscal Services'!B74</f>
        <v>PEACEHEALTH SOUTHWEST MEDICAL CENTER</v>
      </c>
      <c r="D79" s="6">
        <f>ROUND(+'Fiscal Services'!G74,0)</f>
        <v>6110509</v>
      </c>
      <c r="E79" s="6">
        <f>ROUND(+'Fiscal Services'!V74,0)</f>
        <v>50767</v>
      </c>
      <c r="F79" s="8">
        <f t="shared" si="3"/>
        <v>120.36</v>
      </c>
      <c r="G79" s="6">
        <f>ROUND(+'Fiscal Services'!G174,0)</f>
        <v>6083085</v>
      </c>
      <c r="H79" s="6">
        <f>ROUND(+'Fiscal Services'!V174,0)</f>
        <v>48533</v>
      </c>
      <c r="I79" s="8">
        <f t="shared" si="4"/>
        <v>125.34</v>
      </c>
      <c r="J79" s="7"/>
      <c r="K79" s="9">
        <f t="shared" si="5"/>
        <v>4.1399999999999999E-2</v>
      </c>
    </row>
    <row r="80" spans="2:11" x14ac:dyDescent="0.2">
      <c r="B80">
        <f>+'Fiscal Services'!A75</f>
        <v>172</v>
      </c>
      <c r="C80" t="str">
        <f>+'Fiscal Services'!B75</f>
        <v>PULLMAN REGIONAL HOSPITAL</v>
      </c>
      <c r="D80" s="6">
        <f>ROUND(+'Fiscal Services'!G75,0)</f>
        <v>935362</v>
      </c>
      <c r="E80" s="6">
        <f>ROUND(+'Fiscal Services'!V75,0)</f>
        <v>3623</v>
      </c>
      <c r="F80" s="8">
        <f t="shared" si="3"/>
        <v>258.17</v>
      </c>
      <c r="G80" s="6">
        <f>ROUND(+'Fiscal Services'!G175,0)</f>
        <v>956673</v>
      </c>
      <c r="H80" s="6">
        <f>ROUND(+'Fiscal Services'!V175,0)</f>
        <v>3914</v>
      </c>
      <c r="I80" s="8">
        <f t="shared" si="4"/>
        <v>244.42</v>
      </c>
      <c r="J80" s="7"/>
      <c r="K80" s="9">
        <f t="shared" si="5"/>
        <v>-5.33E-2</v>
      </c>
    </row>
    <row r="81" spans="2:11" x14ac:dyDescent="0.2">
      <c r="B81">
        <f>+'Fiscal Services'!A76</f>
        <v>173</v>
      </c>
      <c r="C81" t="str">
        <f>+'Fiscal Services'!B76</f>
        <v>MORTON GENERAL HOSPITAL</v>
      </c>
      <c r="D81" s="6">
        <f>ROUND(+'Fiscal Services'!G76,0)</f>
        <v>1020973</v>
      </c>
      <c r="E81" s="6">
        <f>ROUND(+'Fiscal Services'!V76,0)</f>
        <v>1101</v>
      </c>
      <c r="F81" s="8">
        <f t="shared" si="3"/>
        <v>927.31</v>
      </c>
      <c r="G81" s="6">
        <f>ROUND(+'Fiscal Services'!G176,0)</f>
        <v>1050883</v>
      </c>
      <c r="H81" s="6">
        <f>ROUND(+'Fiscal Services'!V176,0)</f>
        <v>1070</v>
      </c>
      <c r="I81" s="8">
        <f t="shared" si="4"/>
        <v>982.13</v>
      </c>
      <c r="J81" s="7"/>
      <c r="K81" s="9">
        <f t="shared" si="5"/>
        <v>5.91E-2</v>
      </c>
    </row>
    <row r="82" spans="2:11" x14ac:dyDescent="0.2">
      <c r="B82">
        <f>+'Fiscal Services'!A77</f>
        <v>175</v>
      </c>
      <c r="C82" t="str">
        <f>+'Fiscal Services'!B77</f>
        <v>MARY BRIDGE CHILDRENS HEALTH CENTER</v>
      </c>
      <c r="D82" s="6">
        <f>ROUND(+'Fiscal Services'!G77,0)</f>
        <v>0</v>
      </c>
      <c r="E82" s="6">
        <f>ROUND(+'Fiscal Services'!V77,0)</f>
        <v>9620</v>
      </c>
      <c r="F82" s="8" t="str">
        <f t="shared" si="3"/>
        <v/>
      </c>
      <c r="G82" s="6">
        <f>ROUND(+'Fiscal Services'!G177,0)</f>
        <v>0</v>
      </c>
      <c r="H82" s="6">
        <f>ROUND(+'Fiscal Services'!V177,0)</f>
        <v>10786</v>
      </c>
      <c r="I82" s="8" t="str">
        <f t="shared" si="4"/>
        <v/>
      </c>
      <c r="J82" s="7"/>
      <c r="K82" s="9" t="str">
        <f t="shared" si="5"/>
        <v/>
      </c>
    </row>
    <row r="83" spans="2:11" x14ac:dyDescent="0.2">
      <c r="B83">
        <f>+'Fiscal Services'!A78</f>
        <v>176</v>
      </c>
      <c r="C83" t="str">
        <f>+'Fiscal Services'!B78</f>
        <v>TACOMA GENERAL/ALLENMORE HOSPITAL</v>
      </c>
      <c r="D83" s="6">
        <f>ROUND(+'Fiscal Services'!G78,0)</f>
        <v>905288</v>
      </c>
      <c r="E83" s="6">
        <f>ROUND(+'Fiscal Services'!V78,0)</f>
        <v>48651</v>
      </c>
      <c r="F83" s="8">
        <f t="shared" si="3"/>
        <v>18.61</v>
      </c>
      <c r="G83" s="6">
        <f>ROUND(+'Fiscal Services'!G178,0)</f>
        <v>1476718</v>
      </c>
      <c r="H83" s="6">
        <f>ROUND(+'Fiscal Services'!V178,0)</f>
        <v>41823</v>
      </c>
      <c r="I83" s="8">
        <f t="shared" si="4"/>
        <v>35.31</v>
      </c>
      <c r="J83" s="7"/>
      <c r="K83" s="9">
        <f t="shared" si="5"/>
        <v>0.89739999999999998</v>
      </c>
    </row>
    <row r="84" spans="2:11" x14ac:dyDescent="0.2">
      <c r="B84">
        <f>+'Fiscal Services'!A79</f>
        <v>180</v>
      </c>
      <c r="C84" t="str">
        <f>+'Fiscal Services'!B79</f>
        <v>VALLEY HOSPITAL</v>
      </c>
      <c r="D84" s="6">
        <f>ROUND(+'Fiscal Services'!G79,0)</f>
        <v>1381630</v>
      </c>
      <c r="E84" s="6">
        <f>ROUND(+'Fiscal Services'!V79,0)</f>
        <v>10946</v>
      </c>
      <c r="F84" s="8">
        <f t="shared" si="3"/>
        <v>126.22</v>
      </c>
      <c r="G84" s="6">
        <f>ROUND(+'Fiscal Services'!G179,0)</f>
        <v>1525204</v>
      </c>
      <c r="H84" s="6">
        <f>ROUND(+'Fiscal Services'!V179,0)</f>
        <v>11479</v>
      </c>
      <c r="I84" s="8">
        <f t="shared" si="4"/>
        <v>132.87</v>
      </c>
      <c r="J84" s="7"/>
      <c r="K84" s="9">
        <f t="shared" si="5"/>
        <v>5.2699999999999997E-2</v>
      </c>
    </row>
    <row r="85" spans="2:11" x14ac:dyDescent="0.2">
      <c r="B85">
        <f>+'Fiscal Services'!A80</f>
        <v>183</v>
      </c>
      <c r="C85" t="str">
        <f>+'Fiscal Services'!B80</f>
        <v>MULTICARE AUBURN MEDICAL CENTER</v>
      </c>
      <c r="D85" s="6">
        <f>ROUND(+'Fiscal Services'!G80,0)</f>
        <v>1540116</v>
      </c>
      <c r="E85" s="6">
        <f>ROUND(+'Fiscal Services'!V80,0)</f>
        <v>11784</v>
      </c>
      <c r="F85" s="8">
        <f t="shared" si="3"/>
        <v>130.69999999999999</v>
      </c>
      <c r="G85" s="6">
        <f>ROUND(+'Fiscal Services'!G180,0)</f>
        <v>1122605</v>
      </c>
      <c r="H85" s="6">
        <f>ROUND(+'Fiscal Services'!V180,0)</f>
        <v>10417</v>
      </c>
      <c r="I85" s="8">
        <f t="shared" si="4"/>
        <v>107.77</v>
      </c>
      <c r="J85" s="7"/>
      <c r="K85" s="9">
        <f t="shared" si="5"/>
        <v>-0.1754</v>
      </c>
    </row>
    <row r="86" spans="2:11" x14ac:dyDescent="0.2">
      <c r="B86">
        <f>+'Fiscal Services'!A81</f>
        <v>186</v>
      </c>
      <c r="C86" t="str">
        <f>+'Fiscal Services'!B81</f>
        <v>SUMMIT PACIFIC MEDICAL CENTER</v>
      </c>
      <c r="D86" s="6">
        <f>ROUND(+'Fiscal Services'!G81,0)</f>
        <v>390512</v>
      </c>
      <c r="E86" s="6">
        <f>ROUND(+'Fiscal Services'!V81,0)</f>
        <v>1238</v>
      </c>
      <c r="F86" s="8">
        <f t="shared" si="3"/>
        <v>315.44</v>
      </c>
      <c r="G86" s="6">
        <f>ROUND(+'Fiscal Services'!G181,0)</f>
        <v>391851</v>
      </c>
      <c r="H86" s="6">
        <f>ROUND(+'Fiscal Services'!V181,0)</f>
        <v>1042</v>
      </c>
      <c r="I86" s="8">
        <f t="shared" si="4"/>
        <v>376.06</v>
      </c>
      <c r="J86" s="7"/>
      <c r="K86" s="9">
        <f t="shared" si="5"/>
        <v>0.19220000000000001</v>
      </c>
    </row>
    <row r="87" spans="2:11" x14ac:dyDescent="0.2">
      <c r="B87">
        <f>+'Fiscal Services'!A82</f>
        <v>191</v>
      </c>
      <c r="C87" t="str">
        <f>+'Fiscal Services'!B82</f>
        <v>PROVIDENCE CENTRALIA HOSPITAL</v>
      </c>
      <c r="D87" s="6">
        <f>ROUND(+'Fiscal Services'!G82,0)</f>
        <v>0</v>
      </c>
      <c r="E87" s="6">
        <f>ROUND(+'Fiscal Services'!V82,0)</f>
        <v>12024</v>
      </c>
      <c r="F87" s="8" t="str">
        <f t="shared" si="3"/>
        <v/>
      </c>
      <c r="G87" s="6">
        <f>ROUND(+'Fiscal Services'!G182,0)</f>
        <v>0</v>
      </c>
      <c r="H87" s="6">
        <f>ROUND(+'Fiscal Services'!V182,0)</f>
        <v>12339</v>
      </c>
      <c r="I87" s="8" t="str">
        <f t="shared" si="4"/>
        <v/>
      </c>
      <c r="J87" s="7"/>
      <c r="K87" s="9" t="str">
        <f t="shared" si="5"/>
        <v/>
      </c>
    </row>
    <row r="88" spans="2:11" x14ac:dyDescent="0.2">
      <c r="B88">
        <f>+'Fiscal Services'!A83</f>
        <v>193</v>
      </c>
      <c r="C88" t="str">
        <f>+'Fiscal Services'!B83</f>
        <v>PROVIDENCE MOUNT CARMEL HOSPITAL</v>
      </c>
      <c r="D88" s="6">
        <f>ROUND(+'Fiscal Services'!G83,0)</f>
        <v>31808</v>
      </c>
      <c r="E88" s="6">
        <f>ROUND(+'Fiscal Services'!V83,0)</f>
        <v>3409</v>
      </c>
      <c r="F88" s="8">
        <f t="shared" si="3"/>
        <v>9.33</v>
      </c>
      <c r="G88" s="6">
        <f>ROUND(+'Fiscal Services'!G183,0)</f>
        <v>0</v>
      </c>
      <c r="H88" s="6">
        <f>ROUND(+'Fiscal Services'!V183,0)</f>
        <v>3543</v>
      </c>
      <c r="I88" s="8" t="str">
        <f t="shared" si="4"/>
        <v/>
      </c>
      <c r="J88" s="7"/>
      <c r="K88" s="9" t="str">
        <f t="shared" si="5"/>
        <v/>
      </c>
    </row>
    <row r="89" spans="2:11" x14ac:dyDescent="0.2">
      <c r="B89">
        <f>+'Fiscal Services'!A84</f>
        <v>194</v>
      </c>
      <c r="C89" t="str">
        <f>+'Fiscal Services'!B84</f>
        <v>PROVIDENCE ST JOSEPHS HOSPITAL</v>
      </c>
      <c r="D89" s="6">
        <f>ROUND(+'Fiscal Services'!G84,0)</f>
        <v>0</v>
      </c>
      <c r="E89" s="6">
        <f>ROUND(+'Fiscal Services'!V84,0)</f>
        <v>1183</v>
      </c>
      <c r="F89" s="8" t="str">
        <f t="shared" si="3"/>
        <v/>
      </c>
      <c r="G89" s="6">
        <f>ROUND(+'Fiscal Services'!G184,0)</f>
        <v>0</v>
      </c>
      <c r="H89" s="6">
        <f>ROUND(+'Fiscal Services'!V184,0)</f>
        <v>1316</v>
      </c>
      <c r="I89" s="8" t="str">
        <f t="shared" si="4"/>
        <v/>
      </c>
      <c r="J89" s="7"/>
      <c r="K89" s="9" t="str">
        <f t="shared" si="5"/>
        <v/>
      </c>
    </row>
    <row r="90" spans="2:11" x14ac:dyDescent="0.2">
      <c r="B90">
        <f>+'Fiscal Services'!A85</f>
        <v>195</v>
      </c>
      <c r="C90" t="str">
        <f>+'Fiscal Services'!B85</f>
        <v>SNOQUALMIE VALLEY HOSPITAL</v>
      </c>
      <c r="D90" s="6">
        <f>ROUND(+'Fiscal Services'!G85,0)</f>
        <v>549997</v>
      </c>
      <c r="E90" s="6">
        <f>ROUND(+'Fiscal Services'!V85,0)</f>
        <v>2523</v>
      </c>
      <c r="F90" s="8">
        <f t="shared" si="3"/>
        <v>217.99</v>
      </c>
      <c r="G90" s="6">
        <f>ROUND(+'Fiscal Services'!G185,0)</f>
        <v>648172</v>
      </c>
      <c r="H90" s="6">
        <f>ROUND(+'Fiscal Services'!V185,0)</f>
        <v>1874</v>
      </c>
      <c r="I90" s="8">
        <f t="shared" si="4"/>
        <v>345.88</v>
      </c>
      <c r="J90" s="7"/>
      <c r="K90" s="9">
        <f t="shared" si="5"/>
        <v>0.5867</v>
      </c>
    </row>
    <row r="91" spans="2:11" x14ac:dyDescent="0.2">
      <c r="B91">
        <f>+'Fiscal Services'!A86</f>
        <v>197</v>
      </c>
      <c r="C91" t="str">
        <f>+'Fiscal Services'!B86</f>
        <v>CAPITAL MEDICAL CENTER</v>
      </c>
      <c r="D91" s="6">
        <f>ROUND(+'Fiscal Services'!G86,0)</f>
        <v>1114673</v>
      </c>
      <c r="E91" s="6">
        <f>ROUND(+'Fiscal Services'!V86,0)</f>
        <v>10176</v>
      </c>
      <c r="F91" s="8">
        <f t="shared" si="3"/>
        <v>109.54</v>
      </c>
      <c r="G91" s="6">
        <f>ROUND(+'Fiscal Services'!G186,0)</f>
        <v>1153351</v>
      </c>
      <c r="H91" s="6">
        <f>ROUND(+'Fiscal Services'!V186,0)</f>
        <v>10620</v>
      </c>
      <c r="I91" s="8">
        <f t="shared" si="4"/>
        <v>108.6</v>
      </c>
      <c r="J91" s="7"/>
      <c r="K91" s="9">
        <f t="shared" si="5"/>
        <v>-8.6E-3</v>
      </c>
    </row>
    <row r="92" spans="2:11" x14ac:dyDescent="0.2">
      <c r="B92">
        <f>+'Fiscal Services'!A87</f>
        <v>198</v>
      </c>
      <c r="C92" t="str">
        <f>+'Fiscal Services'!B87</f>
        <v>SUNNYSIDE COMMUNITY HOSPITAL</v>
      </c>
      <c r="D92" s="6">
        <f>ROUND(+'Fiscal Services'!G87,0)</f>
        <v>1319325</v>
      </c>
      <c r="E92" s="6">
        <f>ROUND(+'Fiscal Services'!V87,0)</f>
        <v>3877</v>
      </c>
      <c r="F92" s="8">
        <f t="shared" si="3"/>
        <v>340.3</v>
      </c>
      <c r="G92" s="6">
        <f>ROUND(+'Fiscal Services'!G187,0)</f>
        <v>0</v>
      </c>
      <c r="H92" s="6">
        <f>ROUND(+'Fiscal Services'!V187,0)</f>
        <v>0</v>
      </c>
      <c r="I92" s="8" t="str">
        <f t="shared" si="4"/>
        <v/>
      </c>
      <c r="J92" s="7"/>
      <c r="K92" s="9" t="str">
        <f t="shared" si="5"/>
        <v/>
      </c>
    </row>
    <row r="93" spans="2:11" x14ac:dyDescent="0.2">
      <c r="B93">
        <f>+'Fiscal Services'!A88</f>
        <v>199</v>
      </c>
      <c r="C93" t="str">
        <f>+'Fiscal Services'!B88</f>
        <v>TOPPENISH COMMUNITY HOSPITAL</v>
      </c>
      <c r="D93" s="6">
        <f>ROUND(+'Fiscal Services'!G88,0)</f>
        <v>308347</v>
      </c>
      <c r="E93" s="6">
        <f>ROUND(+'Fiscal Services'!V88,0)</f>
        <v>2956</v>
      </c>
      <c r="F93" s="8">
        <f t="shared" si="3"/>
        <v>104.31</v>
      </c>
      <c r="G93" s="6">
        <f>ROUND(+'Fiscal Services'!G188,0)</f>
        <v>306302</v>
      </c>
      <c r="H93" s="6">
        <f>ROUND(+'Fiscal Services'!V188,0)</f>
        <v>2554</v>
      </c>
      <c r="I93" s="8">
        <f t="shared" si="4"/>
        <v>119.93</v>
      </c>
      <c r="J93" s="7"/>
      <c r="K93" s="9">
        <f t="shared" si="5"/>
        <v>0.1497</v>
      </c>
    </row>
    <row r="94" spans="2:11" x14ac:dyDescent="0.2">
      <c r="B94">
        <f>+'Fiscal Services'!A89</f>
        <v>201</v>
      </c>
      <c r="C94" t="str">
        <f>+'Fiscal Services'!B89</f>
        <v>ST FRANCIS COMMUNITY HOSPITAL</v>
      </c>
      <c r="D94" s="6">
        <f>ROUND(+'Fiscal Services'!G89,0)</f>
        <v>2972940</v>
      </c>
      <c r="E94" s="6">
        <f>ROUND(+'Fiscal Services'!V89,0)</f>
        <v>16708</v>
      </c>
      <c r="F94" s="8">
        <f t="shared" si="3"/>
        <v>177.94</v>
      </c>
      <c r="G94" s="6">
        <f>ROUND(+'Fiscal Services'!G189,0)</f>
        <v>1615031</v>
      </c>
      <c r="H94" s="6">
        <f>ROUND(+'Fiscal Services'!V189,0)</f>
        <v>15975</v>
      </c>
      <c r="I94" s="8">
        <f t="shared" si="4"/>
        <v>101.1</v>
      </c>
      <c r="J94" s="7"/>
      <c r="K94" s="9">
        <f t="shared" si="5"/>
        <v>-0.43180000000000002</v>
      </c>
    </row>
    <row r="95" spans="2:11" x14ac:dyDescent="0.2">
      <c r="B95">
        <f>+'Fiscal Services'!A90</f>
        <v>202</v>
      </c>
      <c r="C95" t="str">
        <f>+'Fiscal Services'!B90</f>
        <v>REGIONAL HOSPITAL</v>
      </c>
      <c r="D95" s="6">
        <f>ROUND(+'Fiscal Services'!G90,0)</f>
        <v>72069</v>
      </c>
      <c r="E95" s="6">
        <f>ROUND(+'Fiscal Services'!V90,0)</f>
        <v>694</v>
      </c>
      <c r="F95" s="8">
        <f t="shared" si="3"/>
        <v>103.85</v>
      </c>
      <c r="G95" s="6">
        <f>ROUND(+'Fiscal Services'!G190,0)</f>
        <v>63773</v>
      </c>
      <c r="H95" s="6">
        <f>ROUND(+'Fiscal Services'!V190,0)</f>
        <v>707</v>
      </c>
      <c r="I95" s="8">
        <f t="shared" si="4"/>
        <v>90.2</v>
      </c>
      <c r="J95" s="7"/>
      <c r="K95" s="9">
        <f t="shared" si="5"/>
        <v>-0.13139999999999999</v>
      </c>
    </row>
    <row r="96" spans="2:11" x14ac:dyDescent="0.2">
      <c r="B96">
        <f>+'Fiscal Services'!A91</f>
        <v>204</v>
      </c>
      <c r="C96" t="str">
        <f>+'Fiscal Services'!B91</f>
        <v>SEATTLE CANCER CARE ALLIANCE</v>
      </c>
      <c r="D96" s="6">
        <f>ROUND(+'Fiscal Services'!G91,0)</f>
        <v>6732833</v>
      </c>
      <c r="E96" s="6">
        <f>ROUND(+'Fiscal Services'!V91,0)</f>
        <v>14038</v>
      </c>
      <c r="F96" s="8">
        <f t="shared" si="3"/>
        <v>479.61</v>
      </c>
      <c r="G96" s="6">
        <f>ROUND(+'Fiscal Services'!G191,0)</f>
        <v>7167966</v>
      </c>
      <c r="H96" s="6">
        <f>ROUND(+'Fiscal Services'!V191,0)</f>
        <v>13817</v>
      </c>
      <c r="I96" s="8">
        <f t="shared" si="4"/>
        <v>518.78</v>
      </c>
      <c r="J96" s="7"/>
      <c r="K96" s="9">
        <f t="shared" si="5"/>
        <v>8.1699999999999995E-2</v>
      </c>
    </row>
    <row r="97" spans="2:11" x14ac:dyDescent="0.2">
      <c r="B97">
        <f>+'Fiscal Services'!A92</f>
        <v>205</v>
      </c>
      <c r="C97" t="str">
        <f>+'Fiscal Services'!B92</f>
        <v>WENATCHEE VALLEY HOSPITAL</v>
      </c>
      <c r="D97" s="6">
        <f>ROUND(+'Fiscal Services'!G92,0)</f>
        <v>1396366</v>
      </c>
      <c r="E97" s="6">
        <f>ROUND(+'Fiscal Services'!V92,0)</f>
        <v>0</v>
      </c>
      <c r="F97" s="8" t="str">
        <f t="shared" si="3"/>
        <v/>
      </c>
      <c r="G97" s="6">
        <f>ROUND(+'Fiscal Services'!G192,0)</f>
        <v>891945</v>
      </c>
      <c r="H97" s="6">
        <f>ROUND(+'Fiscal Services'!V192,0)</f>
        <v>12549</v>
      </c>
      <c r="I97" s="8">
        <f t="shared" si="4"/>
        <v>71.08</v>
      </c>
      <c r="J97" s="7"/>
      <c r="K97" s="9" t="str">
        <f t="shared" si="5"/>
        <v/>
      </c>
    </row>
    <row r="98" spans="2:11" x14ac:dyDescent="0.2">
      <c r="B98">
        <f>+'Fiscal Services'!A93</f>
        <v>206</v>
      </c>
      <c r="C98" t="str">
        <f>+'Fiscal Services'!B93</f>
        <v>PEACEHEALTH UNITED GENERAL MEDICAL CENTER</v>
      </c>
      <c r="D98" s="6">
        <f>ROUND(+'Fiscal Services'!G93,0)</f>
        <v>1408579</v>
      </c>
      <c r="E98" s="6">
        <f>ROUND(+'Fiscal Services'!V93,0)</f>
        <v>3520</v>
      </c>
      <c r="F98" s="8">
        <f t="shared" si="3"/>
        <v>400.16</v>
      </c>
      <c r="G98" s="6">
        <f>ROUND(+'Fiscal Services'!G193,0)</f>
        <v>1450487</v>
      </c>
      <c r="H98" s="6">
        <f>ROUND(+'Fiscal Services'!V193,0)</f>
        <v>3615</v>
      </c>
      <c r="I98" s="8">
        <f t="shared" si="4"/>
        <v>401.24</v>
      </c>
      <c r="J98" s="7"/>
      <c r="K98" s="9">
        <f t="shared" si="5"/>
        <v>2.7000000000000001E-3</v>
      </c>
    </row>
    <row r="99" spans="2:11" x14ac:dyDescent="0.2">
      <c r="B99">
        <f>+'Fiscal Services'!A94</f>
        <v>207</v>
      </c>
      <c r="C99" t="str">
        <f>+'Fiscal Services'!B94</f>
        <v>SKAGIT VALLEY HOSPITAL</v>
      </c>
      <c r="D99" s="6">
        <f>ROUND(+'Fiscal Services'!G94,0)</f>
        <v>4821609</v>
      </c>
      <c r="E99" s="6">
        <f>ROUND(+'Fiscal Services'!V94,0)</f>
        <v>21062</v>
      </c>
      <c r="F99" s="8">
        <f t="shared" si="3"/>
        <v>228.92</v>
      </c>
      <c r="G99" s="6">
        <f>ROUND(+'Fiscal Services'!G194,0)</f>
        <v>5257063</v>
      </c>
      <c r="H99" s="6">
        <f>ROUND(+'Fiscal Services'!V194,0)</f>
        <v>20806</v>
      </c>
      <c r="I99" s="8">
        <f t="shared" si="4"/>
        <v>252.67</v>
      </c>
      <c r="J99" s="7"/>
      <c r="K99" s="9">
        <f t="shared" si="5"/>
        <v>0.1037</v>
      </c>
    </row>
    <row r="100" spans="2:11" x14ac:dyDescent="0.2">
      <c r="B100">
        <f>+'Fiscal Services'!A95</f>
        <v>208</v>
      </c>
      <c r="C100" t="str">
        <f>+'Fiscal Services'!B95</f>
        <v>LEGACY SALMON CREEK HOSPITAL</v>
      </c>
      <c r="D100" s="6">
        <f>ROUND(+'Fiscal Services'!G95,0)</f>
        <v>17425787</v>
      </c>
      <c r="E100" s="6">
        <f>ROUND(+'Fiscal Services'!V95,0)</f>
        <v>18153</v>
      </c>
      <c r="F100" s="8">
        <f t="shared" si="3"/>
        <v>959.94</v>
      </c>
      <c r="G100" s="6">
        <f>ROUND(+'Fiscal Services'!G195,0)</f>
        <v>17103626</v>
      </c>
      <c r="H100" s="6">
        <f>ROUND(+'Fiscal Services'!V195,0)</f>
        <v>18334</v>
      </c>
      <c r="I100" s="8">
        <f t="shared" si="4"/>
        <v>932.89</v>
      </c>
      <c r="J100" s="7"/>
      <c r="K100" s="9">
        <f t="shared" si="5"/>
        <v>-2.8199999999999999E-2</v>
      </c>
    </row>
    <row r="101" spans="2:11" x14ac:dyDescent="0.2">
      <c r="B101">
        <f>+'Fiscal Services'!A96</f>
        <v>209</v>
      </c>
      <c r="C101" t="str">
        <f>+'Fiscal Services'!B96</f>
        <v>ST ANTHONY HOSPITAL</v>
      </c>
      <c r="D101" s="6">
        <f>ROUND(+'Fiscal Services'!G96,0)</f>
        <v>1107787</v>
      </c>
      <c r="E101" s="6">
        <f>ROUND(+'Fiscal Services'!V96,0)</f>
        <v>9478</v>
      </c>
      <c r="F101" s="8">
        <f t="shared" si="3"/>
        <v>116.88</v>
      </c>
      <c r="G101" s="6">
        <f>ROUND(+'Fiscal Services'!G196,0)</f>
        <v>604621</v>
      </c>
      <c r="H101" s="6">
        <f>ROUND(+'Fiscal Services'!V196,0)</f>
        <v>9231</v>
      </c>
      <c r="I101" s="8">
        <f t="shared" si="4"/>
        <v>65.5</v>
      </c>
      <c r="J101" s="7"/>
      <c r="K101" s="9">
        <f t="shared" si="5"/>
        <v>-0.43959999999999999</v>
      </c>
    </row>
    <row r="102" spans="2:11" x14ac:dyDescent="0.2">
      <c r="B102">
        <f>+'Fiscal Services'!A97</f>
        <v>210</v>
      </c>
      <c r="C102" t="str">
        <f>+'Fiscal Services'!B97</f>
        <v>SWEDISH MEDICAL CENTER - ISSAQUAH CAMPUS</v>
      </c>
      <c r="D102" s="6">
        <f>ROUND(+'Fiscal Services'!G97,0)</f>
        <v>747963</v>
      </c>
      <c r="E102" s="6">
        <f>ROUND(+'Fiscal Services'!V97,0)</f>
        <v>10561</v>
      </c>
      <c r="F102" s="8">
        <f t="shared" si="3"/>
        <v>70.819999999999993</v>
      </c>
      <c r="G102" s="6">
        <f>ROUND(+'Fiscal Services'!G197,0)</f>
        <v>969217</v>
      </c>
      <c r="H102" s="6">
        <f>ROUND(+'Fiscal Services'!V197,0)</f>
        <v>12277</v>
      </c>
      <c r="I102" s="8">
        <f t="shared" si="4"/>
        <v>78.95</v>
      </c>
      <c r="J102" s="7"/>
      <c r="K102" s="9">
        <f t="shared" si="5"/>
        <v>0.1148</v>
      </c>
    </row>
    <row r="103" spans="2:11" x14ac:dyDescent="0.2">
      <c r="B103">
        <f>+'Fiscal Services'!A98</f>
        <v>211</v>
      </c>
      <c r="C103" t="str">
        <f>+'Fiscal Services'!B98</f>
        <v>PEACEHEALTH PEACE ISLAND MEDICAL CENTER</v>
      </c>
      <c r="D103" s="6">
        <f>ROUND(+'Fiscal Services'!G98,0)</f>
        <v>747963</v>
      </c>
      <c r="E103" s="6">
        <f>ROUND(+'Fiscal Services'!V98,0)</f>
        <v>0</v>
      </c>
      <c r="F103" s="8" t="str">
        <f t="shared" si="3"/>
        <v/>
      </c>
      <c r="G103" s="6">
        <f>ROUND(+'Fiscal Services'!G198,0)</f>
        <v>0</v>
      </c>
      <c r="H103" s="6">
        <f>ROUND(+'Fiscal Services'!V198,0)</f>
        <v>433</v>
      </c>
      <c r="I103" s="8" t="str">
        <f t="shared" si="4"/>
        <v/>
      </c>
      <c r="J103" s="7"/>
      <c r="K103" s="9" t="str">
        <f t="shared" si="5"/>
        <v/>
      </c>
    </row>
    <row r="104" spans="2:11" x14ac:dyDescent="0.2">
      <c r="B104">
        <f>+'Fiscal Services'!A99</f>
        <v>904</v>
      </c>
      <c r="C104" t="str">
        <f>+'Fiscal Services'!B99</f>
        <v>BHC FAIRFAX HOSPITAL</v>
      </c>
      <c r="D104" s="6">
        <f>ROUND(+'Fiscal Services'!G99,0)</f>
        <v>1170754</v>
      </c>
      <c r="E104" s="6">
        <f>ROUND(+'Fiscal Services'!V99,0)</f>
        <v>2399</v>
      </c>
      <c r="F104" s="8">
        <f t="shared" si="3"/>
        <v>488.02</v>
      </c>
      <c r="G104" s="6">
        <f>ROUND(+'Fiscal Services'!G199,0)</f>
        <v>1311995</v>
      </c>
      <c r="H104" s="6">
        <f>ROUND(+'Fiscal Services'!V199,0)</f>
        <v>2354</v>
      </c>
      <c r="I104" s="8">
        <f t="shared" si="4"/>
        <v>557.35</v>
      </c>
      <c r="J104" s="7"/>
      <c r="K104" s="9">
        <f t="shared" si="5"/>
        <v>0.1421</v>
      </c>
    </row>
    <row r="105" spans="2:11" x14ac:dyDescent="0.2">
      <c r="B105">
        <f>+'Fiscal Services'!A100</f>
        <v>915</v>
      </c>
      <c r="C105" t="str">
        <f>+'Fiscal Services'!B100</f>
        <v>LOURDES COUNSELING CENTER</v>
      </c>
      <c r="D105" s="6">
        <f>ROUND(+'Fiscal Services'!G100,0)</f>
        <v>293633</v>
      </c>
      <c r="E105" s="6">
        <f>ROUND(+'Fiscal Services'!V100,0)</f>
        <v>846</v>
      </c>
      <c r="F105" s="8">
        <f t="shared" si="3"/>
        <v>347.08</v>
      </c>
      <c r="G105" s="6">
        <f>ROUND(+'Fiscal Services'!G200,0)</f>
        <v>301941</v>
      </c>
      <c r="H105" s="6">
        <f>ROUND(+'Fiscal Services'!V200,0)</f>
        <v>744</v>
      </c>
      <c r="I105" s="8">
        <f t="shared" si="4"/>
        <v>405.83</v>
      </c>
      <c r="J105" s="7"/>
      <c r="K105" s="9">
        <f t="shared" si="5"/>
        <v>0.16930000000000001</v>
      </c>
    </row>
    <row r="106" spans="2:11" x14ac:dyDescent="0.2">
      <c r="B106">
        <f>+'Fiscal Services'!A101</f>
        <v>919</v>
      </c>
      <c r="C106" t="str">
        <f>+'Fiscal Services'!B101</f>
        <v>NAVOS</v>
      </c>
      <c r="D106" s="6">
        <f>ROUND(+'Fiscal Services'!G101,0)</f>
        <v>92329</v>
      </c>
      <c r="E106" s="6">
        <f>ROUND(+'Fiscal Services'!V101,0)</f>
        <v>962</v>
      </c>
      <c r="F106" s="8">
        <f t="shared" si="3"/>
        <v>95.98</v>
      </c>
      <c r="G106" s="6">
        <f>ROUND(+'Fiscal Services'!G201,0)</f>
        <v>167785</v>
      </c>
      <c r="H106" s="6">
        <f>ROUND(+'Fiscal Services'!V201,0)</f>
        <v>1090</v>
      </c>
      <c r="I106" s="8">
        <f t="shared" si="4"/>
        <v>153.93</v>
      </c>
      <c r="J106" s="7"/>
      <c r="K106" s="9">
        <f t="shared" si="5"/>
        <v>0.6038</v>
      </c>
    </row>
    <row r="107" spans="2:11" x14ac:dyDescent="0.2">
      <c r="B107">
        <f>+'Fiscal Services'!A102</f>
        <v>921</v>
      </c>
      <c r="C107" t="str">
        <f>+'Fiscal Services'!B102</f>
        <v>Cascade Behavioral Health</v>
      </c>
      <c r="D107" s="6">
        <f>ROUND(+'Fiscal Services'!G102,0)</f>
        <v>0</v>
      </c>
      <c r="E107" s="6" t="e">
        <f>ROUND(+'Fiscal Services'!V102,0)</f>
        <v>#VALUE!</v>
      </c>
      <c r="F107" s="8" t="str">
        <f t="shared" si="3"/>
        <v/>
      </c>
      <c r="G107" s="6">
        <f>ROUND(+'Fiscal Services'!G202,0)</f>
        <v>53576</v>
      </c>
      <c r="H107" s="6">
        <f>ROUND(+'Fiscal Services'!V202,0)</f>
        <v>93</v>
      </c>
      <c r="I107" s="8">
        <f t="shared" si="4"/>
        <v>576.09</v>
      </c>
      <c r="J107" s="7"/>
      <c r="K107" s="9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A2" sqref="A2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6.88671875" bestFit="1" customWidth="1"/>
    <col min="6" max="6" width="5.88671875" bestFit="1" customWidth="1"/>
    <col min="7" max="7" width="10.109375" bestFit="1" customWidth="1"/>
    <col min="8" max="8" width="6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7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468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36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4">
        <f>'Fiscal Services'!D5</f>
        <v>2012</v>
      </c>
      <c r="F7" s="2">
        <f>+E7</f>
        <v>2012</v>
      </c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D8" s="1" t="s">
        <v>8</v>
      </c>
      <c r="F8" s="1" t="s">
        <v>2</v>
      </c>
      <c r="G8" s="1" t="s">
        <v>8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9</v>
      </c>
      <c r="E9" s="1" t="s">
        <v>4</v>
      </c>
      <c r="F9" s="1" t="s">
        <v>4</v>
      </c>
      <c r="G9" s="1" t="s">
        <v>9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+'Fiscal Services'!A5</f>
        <v>1</v>
      </c>
      <c r="C10" t="str">
        <f>+'Fiscal Services'!B5</f>
        <v>SWEDISH MEDICAL CENTER - FIRST HILL</v>
      </c>
      <c r="D10" s="6">
        <f>ROUND(+'Fiscal Services'!H5,0)</f>
        <v>15593</v>
      </c>
      <c r="E10" s="6">
        <f>ROUND(+'Fiscal Services'!V5,0)</f>
        <v>69385</v>
      </c>
      <c r="F10" s="8">
        <f>IF(D10=0,"",IF(E10=0,"",ROUND(D10/E10,2)))</f>
        <v>0.22</v>
      </c>
      <c r="G10" s="6">
        <f>ROUND(+'Fiscal Services'!H105,0)</f>
        <v>1283060</v>
      </c>
      <c r="H10" s="6">
        <f>ROUND(+'Fiscal Services'!V105,0)</f>
        <v>67759</v>
      </c>
      <c r="I10" s="8">
        <f>IF(G10=0,"",IF(H10=0,"",ROUND(G10/H10,2)))</f>
        <v>18.940000000000001</v>
      </c>
      <c r="J10" s="7"/>
      <c r="K10" s="9">
        <f>IF(D10=0,"",IF(E10=0,"",IF(G10=0,"",IF(H10=0,"",ROUND(I10/F10-1,4)))))</f>
        <v>85.090900000000005</v>
      </c>
    </row>
    <row r="11" spans="1:11" x14ac:dyDescent="0.2">
      <c r="B11">
        <f>+'Fiscal Services'!A6</f>
        <v>3</v>
      </c>
      <c r="C11" t="str">
        <f>+'Fiscal Services'!B6</f>
        <v>SWEDISH MEDICAL CENTER - CHERRY HILL</v>
      </c>
      <c r="D11" s="6">
        <f>ROUND(+'Fiscal Services'!H6,0)</f>
        <v>513013</v>
      </c>
      <c r="E11" s="6">
        <f>ROUND(+'Fiscal Services'!V6,0)</f>
        <v>24129</v>
      </c>
      <c r="F11" s="8">
        <f t="shared" ref="F11:F74" si="0">IF(D11=0,"",IF(E11=0,"",ROUND(D11/E11,2)))</f>
        <v>21.26</v>
      </c>
      <c r="G11" s="6">
        <f>ROUND(+'Fiscal Services'!H106,0)</f>
        <v>342857</v>
      </c>
      <c r="H11" s="6">
        <f>ROUND(+'Fiscal Services'!V106,0)</f>
        <v>28415</v>
      </c>
      <c r="I11" s="8">
        <f t="shared" ref="I11:I74" si="1">IF(G11=0,"",IF(H11=0,"",ROUND(G11/H11,2)))</f>
        <v>12.07</v>
      </c>
      <c r="J11" s="7"/>
      <c r="K11" s="9">
        <f t="shared" ref="K11:K74" si="2">IF(D11=0,"",IF(E11=0,"",IF(G11=0,"",IF(H11=0,"",ROUND(I11/F11-1,4)))))</f>
        <v>-0.43230000000000002</v>
      </c>
    </row>
    <row r="12" spans="1:11" x14ac:dyDescent="0.2">
      <c r="B12">
        <f>+'Fiscal Services'!A7</f>
        <v>8</v>
      </c>
      <c r="C12" t="str">
        <f>+'Fiscal Services'!B7</f>
        <v>KLICKITAT VALLEY HEALTH</v>
      </c>
      <c r="D12" s="6">
        <f>ROUND(+'Fiscal Services'!H7,0)</f>
        <v>175641</v>
      </c>
      <c r="E12" s="6">
        <f>ROUND(+'Fiscal Services'!V7,0)</f>
        <v>1777</v>
      </c>
      <c r="F12" s="8">
        <f t="shared" si="0"/>
        <v>98.84</v>
      </c>
      <c r="G12" s="6">
        <f>ROUND(+'Fiscal Services'!H107,0)</f>
        <v>172069</v>
      </c>
      <c r="H12" s="6">
        <f>ROUND(+'Fiscal Services'!V107,0)</f>
        <v>1281</v>
      </c>
      <c r="I12" s="8">
        <f t="shared" si="1"/>
        <v>134.32</v>
      </c>
      <c r="J12" s="7"/>
      <c r="K12" s="9">
        <f t="shared" si="2"/>
        <v>0.35899999999999999</v>
      </c>
    </row>
    <row r="13" spans="1:11" x14ac:dyDescent="0.2">
      <c r="B13">
        <f>+'Fiscal Services'!A8</f>
        <v>10</v>
      </c>
      <c r="C13" t="str">
        <f>+'Fiscal Services'!B8</f>
        <v>VIRGINIA MASON MEDICAL CENTER</v>
      </c>
      <c r="D13" s="6">
        <f>ROUND(+'Fiscal Services'!H8,0)</f>
        <v>4458152</v>
      </c>
      <c r="E13" s="6">
        <f>ROUND(+'Fiscal Services'!V8,0)</f>
        <v>72231</v>
      </c>
      <c r="F13" s="8">
        <f t="shared" si="0"/>
        <v>61.72</v>
      </c>
      <c r="G13" s="6">
        <f>ROUND(+'Fiscal Services'!H108,0)</f>
        <v>4463796</v>
      </c>
      <c r="H13" s="6">
        <f>ROUND(+'Fiscal Services'!V108,0)</f>
        <v>70317</v>
      </c>
      <c r="I13" s="8">
        <f t="shared" si="1"/>
        <v>63.48</v>
      </c>
      <c r="J13" s="7"/>
      <c r="K13" s="9">
        <f t="shared" si="2"/>
        <v>2.8500000000000001E-2</v>
      </c>
    </row>
    <row r="14" spans="1:11" x14ac:dyDescent="0.2">
      <c r="B14">
        <f>+'Fiscal Services'!A9</f>
        <v>14</v>
      </c>
      <c r="C14" t="str">
        <f>+'Fiscal Services'!B9</f>
        <v>SEATTLE CHILDRENS HOSPITAL</v>
      </c>
      <c r="D14" s="6">
        <f>ROUND(+'Fiscal Services'!H9,0)</f>
        <v>3188120</v>
      </c>
      <c r="E14" s="6">
        <f>ROUND(+'Fiscal Services'!V9,0)</f>
        <v>30610</v>
      </c>
      <c r="F14" s="8">
        <f t="shared" si="0"/>
        <v>104.15</v>
      </c>
      <c r="G14" s="6">
        <f>ROUND(+'Fiscal Services'!H109,0)</f>
        <v>3434357</v>
      </c>
      <c r="H14" s="6">
        <f>ROUND(+'Fiscal Services'!V109,0)</f>
        <v>31340</v>
      </c>
      <c r="I14" s="8">
        <f t="shared" si="1"/>
        <v>109.58</v>
      </c>
      <c r="J14" s="7"/>
      <c r="K14" s="9">
        <f t="shared" si="2"/>
        <v>5.21E-2</v>
      </c>
    </row>
    <row r="15" spans="1:11" x14ac:dyDescent="0.2">
      <c r="B15">
        <f>+'Fiscal Services'!A10</f>
        <v>20</v>
      </c>
      <c r="C15" t="str">
        <f>+'Fiscal Services'!B10</f>
        <v>GROUP HEALTH CENTRAL HOSPITAL</v>
      </c>
      <c r="D15" s="6">
        <f>ROUND(+'Fiscal Services'!H10,0)</f>
        <v>0</v>
      </c>
      <c r="E15" s="6">
        <f>ROUND(+'Fiscal Services'!V10,0)</f>
        <v>1260</v>
      </c>
      <c r="F15" s="8" t="str">
        <f t="shared" si="0"/>
        <v/>
      </c>
      <c r="G15" s="6">
        <f>ROUND(+'Fiscal Services'!H110,0)</f>
        <v>0</v>
      </c>
      <c r="H15" s="6">
        <f>ROUND(+'Fiscal Services'!V110,0)</f>
        <v>1104</v>
      </c>
      <c r="I15" s="8" t="str">
        <f t="shared" si="1"/>
        <v/>
      </c>
      <c r="J15" s="7"/>
      <c r="K15" s="9" t="str">
        <f t="shared" si="2"/>
        <v/>
      </c>
    </row>
    <row r="16" spans="1:11" x14ac:dyDescent="0.2">
      <c r="B16">
        <f>+'Fiscal Services'!A11</f>
        <v>21</v>
      </c>
      <c r="C16" t="str">
        <f>+'Fiscal Services'!B11</f>
        <v>NEWPORT HOSPITAL AND HEALTH SERVICES</v>
      </c>
      <c r="D16" s="6">
        <f>ROUND(+'Fiscal Services'!H11,0)</f>
        <v>298852</v>
      </c>
      <c r="E16" s="6">
        <f>ROUND(+'Fiscal Services'!V11,0)</f>
        <v>1991</v>
      </c>
      <c r="F16" s="8">
        <f t="shared" si="0"/>
        <v>150.1</v>
      </c>
      <c r="G16" s="6">
        <f>ROUND(+'Fiscal Services'!H111,0)</f>
        <v>294589</v>
      </c>
      <c r="H16" s="6">
        <f>ROUND(+'Fiscal Services'!V111,0)</f>
        <v>1924</v>
      </c>
      <c r="I16" s="8">
        <f t="shared" si="1"/>
        <v>153.11000000000001</v>
      </c>
      <c r="J16" s="7"/>
      <c r="K16" s="9">
        <f t="shared" si="2"/>
        <v>2.01E-2</v>
      </c>
    </row>
    <row r="17" spans="2:11" x14ac:dyDescent="0.2">
      <c r="B17">
        <f>+'Fiscal Services'!A12</f>
        <v>22</v>
      </c>
      <c r="C17" t="str">
        <f>+'Fiscal Services'!B12</f>
        <v>LOURDES MEDICAL CENTER</v>
      </c>
      <c r="D17" s="6">
        <f>ROUND(+'Fiscal Services'!H12,0)</f>
        <v>238796</v>
      </c>
      <c r="E17" s="6">
        <f>ROUND(+'Fiscal Services'!V12,0)</f>
        <v>5695</v>
      </c>
      <c r="F17" s="8">
        <f t="shared" si="0"/>
        <v>41.93</v>
      </c>
      <c r="G17" s="6">
        <f>ROUND(+'Fiscal Services'!H112,0)</f>
        <v>266829</v>
      </c>
      <c r="H17" s="6">
        <f>ROUND(+'Fiscal Services'!V112,0)</f>
        <v>7861</v>
      </c>
      <c r="I17" s="8">
        <f t="shared" si="1"/>
        <v>33.94</v>
      </c>
      <c r="J17" s="7"/>
      <c r="K17" s="9">
        <f t="shared" si="2"/>
        <v>-0.19059999999999999</v>
      </c>
    </row>
    <row r="18" spans="2:11" x14ac:dyDescent="0.2">
      <c r="B18">
        <f>+'Fiscal Services'!A13</f>
        <v>23</v>
      </c>
      <c r="C18" t="str">
        <f>+'Fiscal Services'!B13</f>
        <v>THREE RIVERS HOSPITAL</v>
      </c>
      <c r="D18" s="6">
        <f>ROUND(+'Fiscal Services'!H13,0)</f>
        <v>93884</v>
      </c>
      <c r="E18" s="6">
        <f>ROUND(+'Fiscal Services'!V13,0)</f>
        <v>875</v>
      </c>
      <c r="F18" s="8">
        <f t="shared" si="0"/>
        <v>107.3</v>
      </c>
      <c r="G18" s="6">
        <f>ROUND(+'Fiscal Services'!H113,0)</f>
        <v>122993</v>
      </c>
      <c r="H18" s="6">
        <f>ROUND(+'Fiscal Services'!V113,0)</f>
        <v>943</v>
      </c>
      <c r="I18" s="8">
        <f t="shared" si="1"/>
        <v>130.43</v>
      </c>
      <c r="J18" s="7"/>
      <c r="K18" s="9">
        <f t="shared" si="2"/>
        <v>0.21560000000000001</v>
      </c>
    </row>
    <row r="19" spans="2:11" x14ac:dyDescent="0.2">
      <c r="B19">
        <f>+'Fiscal Services'!A14</f>
        <v>26</v>
      </c>
      <c r="C19" t="str">
        <f>+'Fiscal Services'!B14</f>
        <v>PEACEHEALTH ST JOHN MEDICAL CENTER</v>
      </c>
      <c r="D19" s="6">
        <f>ROUND(+'Fiscal Services'!H14,0)</f>
        <v>522055</v>
      </c>
      <c r="E19" s="6">
        <f>ROUND(+'Fiscal Services'!V14,0)</f>
        <v>22828</v>
      </c>
      <c r="F19" s="8">
        <f t="shared" si="0"/>
        <v>22.87</v>
      </c>
      <c r="G19" s="6">
        <f>ROUND(+'Fiscal Services'!H114,0)</f>
        <v>310268</v>
      </c>
      <c r="H19" s="6">
        <f>ROUND(+'Fiscal Services'!V114,0)</f>
        <v>21531</v>
      </c>
      <c r="I19" s="8">
        <f t="shared" si="1"/>
        <v>14.41</v>
      </c>
      <c r="J19" s="7"/>
      <c r="K19" s="9">
        <f t="shared" si="2"/>
        <v>-0.36990000000000001</v>
      </c>
    </row>
    <row r="20" spans="2:11" x14ac:dyDescent="0.2">
      <c r="B20">
        <f>+'Fiscal Services'!A15</f>
        <v>29</v>
      </c>
      <c r="C20" t="str">
        <f>+'Fiscal Services'!B15</f>
        <v>HARBORVIEW MEDICAL CENTER</v>
      </c>
      <c r="D20" s="6">
        <f>ROUND(+'Fiscal Services'!H15,0)</f>
        <v>6357876</v>
      </c>
      <c r="E20" s="6">
        <f>ROUND(+'Fiscal Services'!V15,0)</f>
        <v>43704</v>
      </c>
      <c r="F20" s="8">
        <f t="shared" si="0"/>
        <v>145.47999999999999</v>
      </c>
      <c r="G20" s="6">
        <f>ROUND(+'Fiscal Services'!H115,0)</f>
        <v>6593437</v>
      </c>
      <c r="H20" s="6">
        <f>ROUND(+'Fiscal Services'!V115,0)</f>
        <v>42448</v>
      </c>
      <c r="I20" s="8">
        <f t="shared" si="1"/>
        <v>155.33000000000001</v>
      </c>
      <c r="J20" s="7"/>
      <c r="K20" s="9">
        <f t="shared" si="2"/>
        <v>6.7699999999999996E-2</v>
      </c>
    </row>
    <row r="21" spans="2:11" x14ac:dyDescent="0.2">
      <c r="B21">
        <f>+'Fiscal Services'!A16</f>
        <v>32</v>
      </c>
      <c r="C21" t="str">
        <f>+'Fiscal Services'!B16</f>
        <v>ST JOSEPH MEDICAL CENTER</v>
      </c>
      <c r="D21" s="6">
        <f>ROUND(+'Fiscal Services'!H16,0)</f>
        <v>2123759</v>
      </c>
      <c r="E21" s="6">
        <f>ROUND(+'Fiscal Services'!V16,0)</f>
        <v>45992</v>
      </c>
      <c r="F21" s="8">
        <f t="shared" si="0"/>
        <v>46.18</v>
      </c>
      <c r="G21" s="6">
        <f>ROUND(+'Fiscal Services'!H116,0)</f>
        <v>1277886</v>
      </c>
      <c r="H21" s="6">
        <f>ROUND(+'Fiscal Services'!V116,0)</f>
        <v>43782</v>
      </c>
      <c r="I21" s="8">
        <f t="shared" si="1"/>
        <v>29.19</v>
      </c>
      <c r="J21" s="7"/>
      <c r="K21" s="9">
        <f t="shared" si="2"/>
        <v>-0.3679</v>
      </c>
    </row>
    <row r="22" spans="2:11" x14ac:dyDescent="0.2">
      <c r="B22">
        <f>+'Fiscal Services'!A17</f>
        <v>35</v>
      </c>
      <c r="C22" t="str">
        <f>+'Fiscal Services'!B17</f>
        <v>ST ELIZABETH HOSPITAL</v>
      </c>
      <c r="D22" s="6">
        <f>ROUND(+'Fiscal Services'!H17,0)</f>
        <v>342250</v>
      </c>
      <c r="E22" s="6">
        <f>ROUND(+'Fiscal Services'!V17,0)</f>
        <v>3807</v>
      </c>
      <c r="F22" s="8">
        <f t="shared" si="0"/>
        <v>89.9</v>
      </c>
      <c r="G22" s="6">
        <f>ROUND(+'Fiscal Services'!H117,0)</f>
        <v>174112</v>
      </c>
      <c r="H22" s="6">
        <f>ROUND(+'Fiscal Services'!V117,0)</f>
        <v>3457</v>
      </c>
      <c r="I22" s="8">
        <f t="shared" si="1"/>
        <v>50.37</v>
      </c>
      <c r="J22" s="7"/>
      <c r="K22" s="9">
        <f t="shared" si="2"/>
        <v>-0.43969999999999998</v>
      </c>
    </row>
    <row r="23" spans="2:11" x14ac:dyDescent="0.2">
      <c r="B23">
        <f>+'Fiscal Services'!A18</f>
        <v>37</v>
      </c>
      <c r="C23" t="str">
        <f>+'Fiscal Services'!B18</f>
        <v>DEACONESS HOSPITAL</v>
      </c>
      <c r="D23" s="6">
        <f>ROUND(+'Fiscal Services'!H18,0)</f>
        <v>999002</v>
      </c>
      <c r="E23" s="6">
        <f>ROUND(+'Fiscal Services'!V18,0)</f>
        <v>24589</v>
      </c>
      <c r="F23" s="8">
        <f t="shared" si="0"/>
        <v>40.630000000000003</v>
      </c>
      <c r="G23" s="6">
        <f>ROUND(+'Fiscal Services'!H118,0)</f>
        <v>866249</v>
      </c>
      <c r="H23" s="6">
        <f>ROUND(+'Fiscal Services'!V118,0)</f>
        <v>23505</v>
      </c>
      <c r="I23" s="8">
        <f t="shared" si="1"/>
        <v>36.85</v>
      </c>
      <c r="J23" s="7"/>
      <c r="K23" s="9">
        <f t="shared" si="2"/>
        <v>-9.2999999999999999E-2</v>
      </c>
    </row>
    <row r="24" spans="2:11" x14ac:dyDescent="0.2">
      <c r="B24">
        <f>+'Fiscal Services'!A19</f>
        <v>38</v>
      </c>
      <c r="C24" t="str">
        <f>+'Fiscal Services'!B19</f>
        <v>OLYMPIC MEDICAL CENTER</v>
      </c>
      <c r="D24" s="6">
        <f>ROUND(+'Fiscal Services'!H19,0)</f>
        <v>892518</v>
      </c>
      <c r="E24" s="6">
        <f>ROUND(+'Fiscal Services'!V19,0)</f>
        <v>12477</v>
      </c>
      <c r="F24" s="8">
        <f t="shared" si="0"/>
        <v>71.53</v>
      </c>
      <c r="G24" s="6">
        <f>ROUND(+'Fiscal Services'!H119,0)</f>
        <v>874548</v>
      </c>
      <c r="H24" s="6">
        <f>ROUND(+'Fiscal Services'!V119,0)</f>
        <v>12980</v>
      </c>
      <c r="I24" s="8">
        <f t="shared" si="1"/>
        <v>67.38</v>
      </c>
      <c r="J24" s="7"/>
      <c r="K24" s="9">
        <f t="shared" si="2"/>
        <v>-5.8000000000000003E-2</v>
      </c>
    </row>
    <row r="25" spans="2:11" x14ac:dyDescent="0.2">
      <c r="B25">
        <f>+'Fiscal Services'!A20</f>
        <v>39</v>
      </c>
      <c r="C25" t="str">
        <f>+'Fiscal Services'!B20</f>
        <v>TRIOS HEALTH</v>
      </c>
      <c r="D25" s="6">
        <f>ROUND(+'Fiscal Services'!H20,0)</f>
        <v>616306</v>
      </c>
      <c r="E25" s="6">
        <f>ROUND(+'Fiscal Services'!V20,0)</f>
        <v>13397</v>
      </c>
      <c r="F25" s="8">
        <f t="shared" si="0"/>
        <v>46</v>
      </c>
      <c r="G25" s="6">
        <f>ROUND(+'Fiscal Services'!H120,0)</f>
        <v>676243</v>
      </c>
      <c r="H25" s="6">
        <f>ROUND(+'Fiscal Services'!V120,0)</f>
        <v>13307</v>
      </c>
      <c r="I25" s="8">
        <f t="shared" si="1"/>
        <v>50.82</v>
      </c>
      <c r="J25" s="7"/>
      <c r="K25" s="9">
        <f t="shared" si="2"/>
        <v>0.1048</v>
      </c>
    </row>
    <row r="26" spans="2:11" x14ac:dyDescent="0.2">
      <c r="B26">
        <f>+'Fiscal Services'!A21</f>
        <v>43</v>
      </c>
      <c r="C26" t="str">
        <f>+'Fiscal Services'!B21</f>
        <v>WALLA WALLA GENERAL HOSPITAL</v>
      </c>
      <c r="D26" s="6">
        <f>ROUND(+'Fiscal Services'!H21,0)</f>
        <v>0</v>
      </c>
      <c r="E26" s="6">
        <f>ROUND(+'Fiscal Services'!V21,0)</f>
        <v>0</v>
      </c>
      <c r="F26" s="8" t="str">
        <f t="shared" si="0"/>
        <v/>
      </c>
      <c r="G26" s="6">
        <f>ROUND(+'Fiscal Services'!H121,0)</f>
        <v>0</v>
      </c>
      <c r="H26" s="6">
        <f>ROUND(+'Fiscal Services'!V121,0)</f>
        <v>0</v>
      </c>
      <c r="I26" s="8" t="str">
        <f t="shared" si="1"/>
        <v/>
      </c>
      <c r="J26" s="7"/>
      <c r="K26" s="9" t="str">
        <f t="shared" si="2"/>
        <v/>
      </c>
    </row>
    <row r="27" spans="2:11" x14ac:dyDescent="0.2">
      <c r="B27">
        <f>+'Fiscal Services'!A22</f>
        <v>45</v>
      </c>
      <c r="C27" t="str">
        <f>+'Fiscal Services'!B22</f>
        <v>COLUMBIA BASIN HOSPITAL</v>
      </c>
      <c r="D27" s="6">
        <f>ROUND(+'Fiscal Services'!H22,0)</f>
        <v>108129</v>
      </c>
      <c r="E27" s="6">
        <f>ROUND(+'Fiscal Services'!V22,0)</f>
        <v>1016</v>
      </c>
      <c r="F27" s="8">
        <f t="shared" si="0"/>
        <v>106.43</v>
      </c>
      <c r="G27" s="6">
        <f>ROUND(+'Fiscal Services'!H122,0)</f>
        <v>111969</v>
      </c>
      <c r="H27" s="6">
        <f>ROUND(+'Fiscal Services'!V122,0)</f>
        <v>1075</v>
      </c>
      <c r="I27" s="8">
        <f t="shared" si="1"/>
        <v>104.16</v>
      </c>
      <c r="J27" s="7"/>
      <c r="K27" s="9">
        <f t="shared" si="2"/>
        <v>-2.1299999999999999E-2</v>
      </c>
    </row>
    <row r="28" spans="2:11" x14ac:dyDescent="0.2">
      <c r="B28">
        <f>+'Fiscal Services'!A23</f>
        <v>46</v>
      </c>
      <c r="C28" t="str">
        <f>+'Fiscal Services'!B23</f>
        <v>PMH MEDICAL CENTER</v>
      </c>
      <c r="D28" s="6">
        <f>ROUND(+'Fiscal Services'!H23,0)</f>
        <v>297635</v>
      </c>
      <c r="E28" s="6">
        <f>ROUND(+'Fiscal Services'!V23,0)</f>
        <v>2055</v>
      </c>
      <c r="F28" s="8">
        <f t="shared" si="0"/>
        <v>144.83000000000001</v>
      </c>
      <c r="G28" s="6">
        <f>ROUND(+'Fiscal Services'!H123,0)</f>
        <v>254448</v>
      </c>
      <c r="H28" s="6">
        <f>ROUND(+'Fiscal Services'!V123,0)</f>
        <v>2094</v>
      </c>
      <c r="I28" s="8">
        <f t="shared" si="1"/>
        <v>121.51</v>
      </c>
      <c r="J28" s="7"/>
      <c r="K28" s="9">
        <f t="shared" si="2"/>
        <v>-0.161</v>
      </c>
    </row>
    <row r="29" spans="2:11" x14ac:dyDescent="0.2">
      <c r="B29">
        <f>+'Fiscal Services'!A24</f>
        <v>50</v>
      </c>
      <c r="C29" t="str">
        <f>+'Fiscal Services'!B24</f>
        <v>PROVIDENCE ST MARY MEDICAL CENTER</v>
      </c>
      <c r="D29" s="6">
        <f>ROUND(+'Fiscal Services'!H24,0)</f>
        <v>0</v>
      </c>
      <c r="E29" s="6">
        <f>ROUND(+'Fiscal Services'!V24,0)</f>
        <v>23451</v>
      </c>
      <c r="F29" s="8" t="str">
        <f t="shared" si="0"/>
        <v/>
      </c>
      <c r="G29" s="6">
        <f>ROUND(+'Fiscal Services'!H124,0)</f>
        <v>2970</v>
      </c>
      <c r="H29" s="6">
        <f>ROUND(+'Fiscal Services'!V124,0)</f>
        <v>9836</v>
      </c>
      <c r="I29" s="8">
        <f t="shared" si="1"/>
        <v>0.3</v>
      </c>
      <c r="J29" s="7"/>
      <c r="K29" s="9" t="str">
        <f t="shared" si="2"/>
        <v/>
      </c>
    </row>
    <row r="30" spans="2:11" x14ac:dyDescent="0.2">
      <c r="B30">
        <f>+'Fiscal Services'!A25</f>
        <v>54</v>
      </c>
      <c r="C30" t="str">
        <f>+'Fiscal Services'!B25</f>
        <v>FORKS COMMUNITY HOSPITAL</v>
      </c>
      <c r="D30" s="6">
        <f>ROUND(+'Fiscal Services'!H25,0)</f>
        <v>0</v>
      </c>
      <c r="E30" s="6">
        <f>ROUND(+'Fiscal Services'!V25,0)</f>
        <v>0</v>
      </c>
      <c r="F30" s="8" t="str">
        <f t="shared" si="0"/>
        <v/>
      </c>
      <c r="G30" s="6">
        <f>ROUND(+'Fiscal Services'!H125,0)</f>
        <v>0</v>
      </c>
      <c r="H30" s="6">
        <f>ROUND(+'Fiscal Services'!V125,0)</f>
        <v>0</v>
      </c>
      <c r="I30" s="8" t="str">
        <f t="shared" si="1"/>
        <v/>
      </c>
      <c r="J30" s="7"/>
      <c r="K30" s="9" t="str">
        <f t="shared" si="2"/>
        <v/>
      </c>
    </row>
    <row r="31" spans="2:11" x14ac:dyDescent="0.2">
      <c r="B31">
        <f>+'Fiscal Services'!A26</f>
        <v>56</v>
      </c>
      <c r="C31" t="str">
        <f>+'Fiscal Services'!B26</f>
        <v>WILLAPA HARBOR HOSPITAL</v>
      </c>
      <c r="D31" s="6">
        <f>ROUND(+'Fiscal Services'!H26,0)</f>
        <v>330692</v>
      </c>
      <c r="E31" s="6">
        <f>ROUND(+'Fiscal Services'!V26,0)</f>
        <v>1945</v>
      </c>
      <c r="F31" s="8">
        <f t="shared" si="0"/>
        <v>170.02</v>
      </c>
      <c r="G31" s="6">
        <f>ROUND(+'Fiscal Services'!H126,0)</f>
        <v>267038</v>
      </c>
      <c r="H31" s="6">
        <f>ROUND(+'Fiscal Services'!V126,0)</f>
        <v>1010</v>
      </c>
      <c r="I31" s="8">
        <f t="shared" si="1"/>
        <v>264.39</v>
      </c>
      <c r="J31" s="7"/>
      <c r="K31" s="9">
        <f t="shared" si="2"/>
        <v>0.55510000000000004</v>
      </c>
    </row>
    <row r="32" spans="2:11" x14ac:dyDescent="0.2">
      <c r="B32">
        <f>+'Fiscal Services'!A27</f>
        <v>58</v>
      </c>
      <c r="C32" t="str">
        <f>+'Fiscal Services'!B27</f>
        <v>YAKIMA VALLEY MEMORIAL HOSPITAL</v>
      </c>
      <c r="D32" s="6">
        <f>ROUND(+'Fiscal Services'!H27,0)</f>
        <v>1110945</v>
      </c>
      <c r="E32" s="6">
        <f>ROUND(+'Fiscal Services'!V27,0)</f>
        <v>34726</v>
      </c>
      <c r="F32" s="8">
        <f t="shared" si="0"/>
        <v>31.99</v>
      </c>
      <c r="G32" s="6">
        <f>ROUND(+'Fiscal Services'!H127,0)</f>
        <v>1294734</v>
      </c>
      <c r="H32" s="6">
        <f>ROUND(+'Fiscal Services'!V127,0)</f>
        <v>33150</v>
      </c>
      <c r="I32" s="8">
        <f t="shared" si="1"/>
        <v>39.06</v>
      </c>
      <c r="J32" s="7"/>
      <c r="K32" s="9">
        <f t="shared" si="2"/>
        <v>0.221</v>
      </c>
    </row>
    <row r="33" spans="2:11" x14ac:dyDescent="0.2">
      <c r="B33">
        <f>+'Fiscal Services'!A28</f>
        <v>63</v>
      </c>
      <c r="C33" t="str">
        <f>+'Fiscal Services'!B28</f>
        <v>GRAYS HARBOR COMMUNITY HOSPITAL</v>
      </c>
      <c r="D33" s="6">
        <f>ROUND(+'Fiscal Services'!H28,0)</f>
        <v>929045</v>
      </c>
      <c r="E33" s="6">
        <f>ROUND(+'Fiscal Services'!V28,0)</f>
        <v>11451</v>
      </c>
      <c r="F33" s="8">
        <f t="shared" si="0"/>
        <v>81.13</v>
      </c>
      <c r="G33" s="6">
        <f>ROUND(+'Fiscal Services'!H128,0)</f>
        <v>832788</v>
      </c>
      <c r="H33" s="6">
        <f>ROUND(+'Fiscal Services'!V128,0)</f>
        <v>10592</v>
      </c>
      <c r="I33" s="8">
        <f t="shared" si="1"/>
        <v>78.62</v>
      </c>
      <c r="J33" s="7"/>
      <c r="K33" s="9">
        <f t="shared" si="2"/>
        <v>-3.09E-2</v>
      </c>
    </row>
    <row r="34" spans="2:11" x14ac:dyDescent="0.2">
      <c r="B34">
        <f>+'Fiscal Services'!A29</f>
        <v>78</v>
      </c>
      <c r="C34" t="str">
        <f>+'Fiscal Services'!B29</f>
        <v>SAMARITAN HEALTHCARE</v>
      </c>
      <c r="D34" s="6">
        <f>ROUND(+'Fiscal Services'!H29,0)</f>
        <v>307751</v>
      </c>
      <c r="E34" s="6">
        <f>ROUND(+'Fiscal Services'!V29,0)</f>
        <v>5725</v>
      </c>
      <c r="F34" s="8">
        <f t="shared" si="0"/>
        <v>53.76</v>
      </c>
      <c r="G34" s="6">
        <f>ROUND(+'Fiscal Services'!H129,0)</f>
        <v>322623</v>
      </c>
      <c r="H34" s="6">
        <f>ROUND(+'Fiscal Services'!V129,0)</f>
        <v>5653</v>
      </c>
      <c r="I34" s="8">
        <f t="shared" si="1"/>
        <v>57.07</v>
      </c>
      <c r="J34" s="7"/>
      <c r="K34" s="9">
        <f t="shared" si="2"/>
        <v>6.1600000000000002E-2</v>
      </c>
    </row>
    <row r="35" spans="2:11" x14ac:dyDescent="0.2">
      <c r="B35">
        <f>+'Fiscal Services'!A30</f>
        <v>79</v>
      </c>
      <c r="C35" t="str">
        <f>+'Fiscal Services'!B30</f>
        <v>OCEAN BEACH HOSPITAL</v>
      </c>
      <c r="D35" s="6">
        <f>ROUND(+'Fiscal Services'!H30,0)</f>
        <v>0</v>
      </c>
      <c r="E35" s="6">
        <f>ROUND(+'Fiscal Services'!V30,0)</f>
        <v>0</v>
      </c>
      <c r="F35" s="8" t="str">
        <f t="shared" si="0"/>
        <v/>
      </c>
      <c r="G35" s="6">
        <f>ROUND(+'Fiscal Services'!H130,0)</f>
        <v>499690</v>
      </c>
      <c r="H35" s="6">
        <f>ROUND(+'Fiscal Services'!V130,0)</f>
        <v>1211</v>
      </c>
      <c r="I35" s="8">
        <f t="shared" si="1"/>
        <v>412.63</v>
      </c>
      <c r="J35" s="7"/>
      <c r="K35" s="9" t="str">
        <f t="shared" si="2"/>
        <v/>
      </c>
    </row>
    <row r="36" spans="2:11" x14ac:dyDescent="0.2">
      <c r="B36">
        <f>+'Fiscal Services'!A31</f>
        <v>80</v>
      </c>
      <c r="C36" t="str">
        <f>+'Fiscal Services'!B31</f>
        <v>ODESSA MEMORIAL HEALTHCARE CENTER</v>
      </c>
      <c r="D36" s="6">
        <f>ROUND(+'Fiscal Services'!H31,0)</f>
        <v>40783</v>
      </c>
      <c r="E36" s="6">
        <f>ROUND(+'Fiscal Services'!V31,0)</f>
        <v>103</v>
      </c>
      <c r="F36" s="8">
        <f t="shared" si="0"/>
        <v>395.95</v>
      </c>
      <c r="G36" s="6">
        <f>ROUND(+'Fiscal Services'!H131,0)</f>
        <v>44789</v>
      </c>
      <c r="H36" s="6">
        <f>ROUND(+'Fiscal Services'!V131,0)</f>
        <v>103</v>
      </c>
      <c r="I36" s="8">
        <f t="shared" si="1"/>
        <v>434.84</v>
      </c>
      <c r="J36" s="7"/>
      <c r="K36" s="9">
        <f t="shared" si="2"/>
        <v>9.8199999999999996E-2</v>
      </c>
    </row>
    <row r="37" spans="2:11" x14ac:dyDescent="0.2">
      <c r="B37">
        <f>+'Fiscal Services'!A32</f>
        <v>81</v>
      </c>
      <c r="C37" t="str">
        <f>+'Fiscal Services'!B32</f>
        <v>MULTICARE GOOD SAMARITAN</v>
      </c>
      <c r="D37" s="6">
        <f>ROUND(+'Fiscal Services'!H32,0)</f>
        <v>0</v>
      </c>
      <c r="E37" s="6">
        <f>ROUND(+'Fiscal Services'!V32,0)</f>
        <v>28945</v>
      </c>
      <c r="F37" s="8" t="str">
        <f t="shared" si="0"/>
        <v/>
      </c>
      <c r="G37" s="6">
        <f>ROUND(+'Fiscal Services'!H132,0)</f>
        <v>694338</v>
      </c>
      <c r="H37" s="6">
        <f>ROUND(+'Fiscal Services'!V132,0)</f>
        <v>30512</v>
      </c>
      <c r="I37" s="8">
        <f t="shared" si="1"/>
        <v>22.76</v>
      </c>
      <c r="J37" s="7"/>
      <c r="K37" s="9" t="str">
        <f t="shared" si="2"/>
        <v/>
      </c>
    </row>
    <row r="38" spans="2:11" x14ac:dyDescent="0.2">
      <c r="B38">
        <f>+'Fiscal Services'!A33</f>
        <v>82</v>
      </c>
      <c r="C38" t="str">
        <f>+'Fiscal Services'!B33</f>
        <v>GARFIELD COUNTY MEMORIAL HOSPITAL</v>
      </c>
      <c r="D38" s="6">
        <f>ROUND(+'Fiscal Services'!H33,0)</f>
        <v>27514</v>
      </c>
      <c r="E38" s="6">
        <f>ROUND(+'Fiscal Services'!V33,0)</f>
        <v>130</v>
      </c>
      <c r="F38" s="8">
        <f t="shared" si="0"/>
        <v>211.65</v>
      </c>
      <c r="G38" s="6">
        <f>ROUND(+'Fiscal Services'!H133,0)</f>
        <v>33524</v>
      </c>
      <c r="H38" s="6">
        <f>ROUND(+'Fiscal Services'!V133,0)</f>
        <v>131</v>
      </c>
      <c r="I38" s="8">
        <f t="shared" si="1"/>
        <v>255.91</v>
      </c>
      <c r="J38" s="7"/>
      <c r="K38" s="9">
        <f t="shared" si="2"/>
        <v>0.20910000000000001</v>
      </c>
    </row>
    <row r="39" spans="2:11" x14ac:dyDescent="0.2">
      <c r="B39">
        <f>+'Fiscal Services'!A34</f>
        <v>84</v>
      </c>
      <c r="C39" t="str">
        <f>+'Fiscal Services'!B34</f>
        <v>PROVIDENCE REGIONAL MEDICAL CENTER EVERETT</v>
      </c>
      <c r="D39" s="6">
        <f>ROUND(+'Fiscal Services'!H34,0)</f>
        <v>160</v>
      </c>
      <c r="E39" s="6">
        <f>ROUND(+'Fiscal Services'!V34,0)</f>
        <v>75807</v>
      </c>
      <c r="F39" s="8">
        <f t="shared" si="0"/>
        <v>0</v>
      </c>
      <c r="G39" s="6">
        <f>ROUND(+'Fiscal Services'!H134,0)</f>
        <v>0</v>
      </c>
      <c r="H39" s="6">
        <f>ROUND(+'Fiscal Services'!V134,0)</f>
        <v>49191</v>
      </c>
      <c r="I39" s="8" t="str">
        <f t="shared" si="1"/>
        <v/>
      </c>
      <c r="J39" s="7"/>
      <c r="K39" s="9" t="str">
        <f t="shared" si="2"/>
        <v/>
      </c>
    </row>
    <row r="40" spans="2:11" x14ac:dyDescent="0.2">
      <c r="B40">
        <f>+'Fiscal Services'!A35</f>
        <v>85</v>
      </c>
      <c r="C40" t="str">
        <f>+'Fiscal Services'!B35</f>
        <v>JEFFERSON HEALTHCARE</v>
      </c>
      <c r="D40" s="6">
        <f>ROUND(+'Fiscal Services'!H35,0)</f>
        <v>409022</v>
      </c>
      <c r="E40" s="6">
        <f>ROUND(+'Fiscal Services'!V35,0)</f>
        <v>4691</v>
      </c>
      <c r="F40" s="8">
        <f t="shared" si="0"/>
        <v>87.19</v>
      </c>
      <c r="G40" s="6">
        <f>ROUND(+'Fiscal Services'!H135,0)</f>
        <v>458753</v>
      </c>
      <c r="H40" s="6">
        <f>ROUND(+'Fiscal Services'!V135,0)</f>
        <v>4845</v>
      </c>
      <c r="I40" s="8">
        <f t="shared" si="1"/>
        <v>94.69</v>
      </c>
      <c r="J40" s="7"/>
      <c r="K40" s="9">
        <f t="shared" si="2"/>
        <v>8.5999999999999993E-2</v>
      </c>
    </row>
    <row r="41" spans="2:11" x14ac:dyDescent="0.2">
      <c r="B41">
        <f>+'Fiscal Services'!A36</f>
        <v>96</v>
      </c>
      <c r="C41" t="str">
        <f>+'Fiscal Services'!B36</f>
        <v>SKYLINE HOSPITAL</v>
      </c>
      <c r="D41" s="6">
        <f>ROUND(+'Fiscal Services'!H36,0)</f>
        <v>102947</v>
      </c>
      <c r="E41" s="6">
        <f>ROUND(+'Fiscal Services'!V36,0)</f>
        <v>1282</v>
      </c>
      <c r="F41" s="8">
        <f t="shared" si="0"/>
        <v>80.3</v>
      </c>
      <c r="G41" s="6">
        <f>ROUND(+'Fiscal Services'!H136,0)</f>
        <v>138155</v>
      </c>
      <c r="H41" s="6">
        <f>ROUND(+'Fiscal Services'!V136,0)</f>
        <v>1213</v>
      </c>
      <c r="I41" s="8">
        <f t="shared" si="1"/>
        <v>113.9</v>
      </c>
      <c r="J41" s="7"/>
      <c r="K41" s="9">
        <f t="shared" si="2"/>
        <v>0.41839999999999999</v>
      </c>
    </row>
    <row r="42" spans="2:11" x14ac:dyDescent="0.2">
      <c r="B42">
        <f>+'Fiscal Services'!A37</f>
        <v>102</v>
      </c>
      <c r="C42" t="str">
        <f>+'Fiscal Services'!B37</f>
        <v>YAKIMA REGIONAL MEDICAL AND CARDIAC CENTER</v>
      </c>
      <c r="D42" s="6">
        <f>ROUND(+'Fiscal Services'!H37,0)</f>
        <v>462291</v>
      </c>
      <c r="E42" s="6">
        <f>ROUND(+'Fiscal Services'!V37,0)</f>
        <v>13611</v>
      </c>
      <c r="F42" s="8">
        <f t="shared" si="0"/>
        <v>33.96</v>
      </c>
      <c r="G42" s="6">
        <f>ROUND(+'Fiscal Services'!H137,0)</f>
        <v>217331</v>
      </c>
      <c r="H42" s="6">
        <f>ROUND(+'Fiscal Services'!V137,0)</f>
        <v>12486</v>
      </c>
      <c r="I42" s="8">
        <f t="shared" si="1"/>
        <v>17.41</v>
      </c>
      <c r="J42" s="7"/>
      <c r="K42" s="9">
        <f t="shared" si="2"/>
        <v>-0.48730000000000001</v>
      </c>
    </row>
    <row r="43" spans="2:11" x14ac:dyDescent="0.2">
      <c r="B43">
        <f>+'Fiscal Services'!A38</f>
        <v>104</v>
      </c>
      <c r="C43" t="str">
        <f>+'Fiscal Services'!B38</f>
        <v>VALLEY GENERAL HOSPITAL</v>
      </c>
      <c r="D43" s="6">
        <f>ROUND(+'Fiscal Services'!H38,0)</f>
        <v>0</v>
      </c>
      <c r="E43" s="6">
        <f>ROUND(+'Fiscal Services'!V38,0)</f>
        <v>0</v>
      </c>
      <c r="F43" s="8" t="str">
        <f t="shared" si="0"/>
        <v/>
      </c>
      <c r="G43" s="6">
        <f>ROUND(+'Fiscal Services'!H138,0)</f>
        <v>0</v>
      </c>
      <c r="H43" s="6">
        <f>ROUND(+'Fiscal Services'!V138,0)</f>
        <v>0</v>
      </c>
      <c r="I43" s="8" t="str">
        <f t="shared" si="1"/>
        <v/>
      </c>
      <c r="J43" s="7"/>
      <c r="K43" s="9" t="str">
        <f t="shared" si="2"/>
        <v/>
      </c>
    </row>
    <row r="44" spans="2:11" x14ac:dyDescent="0.2">
      <c r="B44">
        <f>+'Fiscal Services'!A39</f>
        <v>106</v>
      </c>
      <c r="C44" t="str">
        <f>+'Fiscal Services'!B39</f>
        <v>CASCADE VALLEY HOSPITAL</v>
      </c>
      <c r="D44" s="6">
        <f>ROUND(+'Fiscal Services'!H39,0)</f>
        <v>274359</v>
      </c>
      <c r="E44" s="6">
        <f>ROUND(+'Fiscal Services'!V39,0)</f>
        <v>4364</v>
      </c>
      <c r="F44" s="8">
        <f t="shared" si="0"/>
        <v>62.87</v>
      </c>
      <c r="G44" s="6">
        <f>ROUND(+'Fiscal Services'!H139,0)</f>
        <v>282205</v>
      </c>
      <c r="H44" s="6">
        <f>ROUND(+'Fiscal Services'!V139,0)</f>
        <v>3957</v>
      </c>
      <c r="I44" s="8">
        <f t="shared" si="1"/>
        <v>71.319999999999993</v>
      </c>
      <c r="J44" s="7"/>
      <c r="K44" s="9">
        <f t="shared" si="2"/>
        <v>0.13439999999999999</v>
      </c>
    </row>
    <row r="45" spans="2:11" x14ac:dyDescent="0.2">
      <c r="B45">
        <f>+'Fiscal Services'!A40</f>
        <v>107</v>
      </c>
      <c r="C45" t="str">
        <f>+'Fiscal Services'!B40</f>
        <v>NORTH VALLEY HOSPITAL</v>
      </c>
      <c r="D45" s="6">
        <f>ROUND(+'Fiscal Services'!H40,0)</f>
        <v>219997</v>
      </c>
      <c r="E45" s="6">
        <f>ROUND(+'Fiscal Services'!V40,0)</f>
        <v>2329</v>
      </c>
      <c r="F45" s="8">
        <f t="shared" si="0"/>
        <v>94.46</v>
      </c>
      <c r="G45" s="6">
        <f>ROUND(+'Fiscal Services'!H140,0)</f>
        <v>204773</v>
      </c>
      <c r="H45" s="6">
        <f>ROUND(+'Fiscal Services'!V140,0)</f>
        <v>2549</v>
      </c>
      <c r="I45" s="8">
        <f t="shared" si="1"/>
        <v>80.33</v>
      </c>
      <c r="J45" s="7"/>
      <c r="K45" s="9">
        <f t="shared" si="2"/>
        <v>-0.14960000000000001</v>
      </c>
    </row>
    <row r="46" spans="2:11" x14ac:dyDescent="0.2">
      <c r="B46">
        <f>+'Fiscal Services'!A41</f>
        <v>108</v>
      </c>
      <c r="C46" t="str">
        <f>+'Fiscal Services'!B41</f>
        <v>TRI-STATE MEMORIAL HOSPITAL</v>
      </c>
      <c r="D46" s="6">
        <f>ROUND(+'Fiscal Services'!H41,0)</f>
        <v>259110</v>
      </c>
      <c r="E46" s="6">
        <f>ROUND(+'Fiscal Services'!V41,0)</f>
        <v>5258</v>
      </c>
      <c r="F46" s="8">
        <f t="shared" si="0"/>
        <v>49.28</v>
      </c>
      <c r="G46" s="6">
        <f>ROUND(+'Fiscal Services'!H141,0)</f>
        <v>245155</v>
      </c>
      <c r="H46" s="6">
        <f>ROUND(+'Fiscal Services'!V141,0)</f>
        <v>5633</v>
      </c>
      <c r="I46" s="8">
        <f t="shared" si="1"/>
        <v>43.52</v>
      </c>
      <c r="J46" s="7"/>
      <c r="K46" s="9">
        <f t="shared" si="2"/>
        <v>-0.1169</v>
      </c>
    </row>
    <row r="47" spans="2:11" x14ac:dyDescent="0.2">
      <c r="B47">
        <f>+'Fiscal Services'!A42</f>
        <v>111</v>
      </c>
      <c r="C47" t="str">
        <f>+'Fiscal Services'!B42</f>
        <v>EAST ADAMS RURAL HEALTHCARE</v>
      </c>
      <c r="D47" s="6">
        <f>ROUND(+'Fiscal Services'!H42,0)</f>
        <v>22918</v>
      </c>
      <c r="E47" s="6">
        <f>ROUND(+'Fiscal Services'!V42,0)</f>
        <v>285</v>
      </c>
      <c r="F47" s="8">
        <f t="shared" si="0"/>
        <v>80.41</v>
      </c>
      <c r="G47" s="6">
        <f>ROUND(+'Fiscal Services'!H142,0)</f>
        <v>16269</v>
      </c>
      <c r="H47" s="6">
        <f>ROUND(+'Fiscal Services'!V142,0)</f>
        <v>318</v>
      </c>
      <c r="I47" s="8">
        <f t="shared" si="1"/>
        <v>51.16</v>
      </c>
      <c r="J47" s="7"/>
      <c r="K47" s="9">
        <f t="shared" si="2"/>
        <v>-0.36380000000000001</v>
      </c>
    </row>
    <row r="48" spans="2:11" x14ac:dyDescent="0.2">
      <c r="B48">
        <f>+'Fiscal Services'!A43</f>
        <v>125</v>
      </c>
      <c r="C48" t="str">
        <f>+'Fiscal Services'!B43</f>
        <v>OTHELLO COMMUNITY HOSPITAL</v>
      </c>
      <c r="D48" s="6">
        <f>ROUND(+'Fiscal Services'!H43,0)</f>
        <v>0</v>
      </c>
      <c r="E48" s="6">
        <f>ROUND(+'Fiscal Services'!V43,0)</f>
        <v>0</v>
      </c>
      <c r="F48" s="8" t="str">
        <f t="shared" si="0"/>
        <v/>
      </c>
      <c r="G48" s="6">
        <f>ROUND(+'Fiscal Services'!H143,0)</f>
        <v>0</v>
      </c>
      <c r="H48" s="6">
        <f>ROUND(+'Fiscal Services'!V143,0)</f>
        <v>0</v>
      </c>
      <c r="I48" s="8" t="str">
        <f t="shared" si="1"/>
        <v/>
      </c>
      <c r="J48" s="7"/>
      <c r="K48" s="9" t="str">
        <f t="shared" si="2"/>
        <v/>
      </c>
    </row>
    <row r="49" spans="2:11" x14ac:dyDescent="0.2">
      <c r="B49">
        <f>+'Fiscal Services'!A44</f>
        <v>126</v>
      </c>
      <c r="C49" t="str">
        <f>+'Fiscal Services'!B44</f>
        <v>HIGHLINE MEDICAL CENTER</v>
      </c>
      <c r="D49" s="6">
        <f>ROUND(+'Fiscal Services'!H44,0)</f>
        <v>1063189</v>
      </c>
      <c r="E49" s="6">
        <f>ROUND(+'Fiscal Services'!V44,0)</f>
        <v>17455</v>
      </c>
      <c r="F49" s="8">
        <f t="shared" si="0"/>
        <v>60.91</v>
      </c>
      <c r="G49" s="6">
        <f>ROUND(+'Fiscal Services'!H144,0)</f>
        <v>543239</v>
      </c>
      <c r="H49" s="6">
        <f>ROUND(+'Fiscal Services'!V144,0)</f>
        <v>9121</v>
      </c>
      <c r="I49" s="8">
        <f t="shared" si="1"/>
        <v>59.56</v>
      </c>
      <c r="J49" s="7"/>
      <c r="K49" s="9">
        <f t="shared" si="2"/>
        <v>-2.2200000000000001E-2</v>
      </c>
    </row>
    <row r="50" spans="2:11" x14ac:dyDescent="0.2">
      <c r="B50">
        <f>+'Fiscal Services'!A45</f>
        <v>128</v>
      </c>
      <c r="C50" t="str">
        <f>+'Fiscal Services'!B45</f>
        <v>UNIVERSITY OF WASHINGTON MEDICAL CENTER</v>
      </c>
      <c r="D50" s="6">
        <f>ROUND(+'Fiscal Services'!H45,0)</f>
        <v>4922693</v>
      </c>
      <c r="E50" s="6">
        <f>ROUND(+'Fiscal Services'!V45,0)</f>
        <v>50232</v>
      </c>
      <c r="F50" s="8">
        <f t="shared" si="0"/>
        <v>98</v>
      </c>
      <c r="G50" s="6">
        <f>ROUND(+'Fiscal Services'!H145,0)</f>
        <v>5077478</v>
      </c>
      <c r="H50" s="6">
        <f>ROUND(+'Fiscal Services'!V145,0)</f>
        <v>51747</v>
      </c>
      <c r="I50" s="8">
        <f t="shared" si="1"/>
        <v>98.12</v>
      </c>
      <c r="J50" s="7"/>
      <c r="K50" s="9">
        <f t="shared" si="2"/>
        <v>1.1999999999999999E-3</v>
      </c>
    </row>
    <row r="51" spans="2:11" x14ac:dyDescent="0.2">
      <c r="B51">
        <f>+'Fiscal Services'!A46</f>
        <v>129</v>
      </c>
      <c r="C51" t="str">
        <f>+'Fiscal Services'!B46</f>
        <v>QUINCY VALLEY MEDICAL CENTER</v>
      </c>
      <c r="D51" s="6">
        <f>ROUND(+'Fiscal Services'!H46,0)</f>
        <v>103073</v>
      </c>
      <c r="E51" s="6">
        <f>ROUND(+'Fiscal Services'!V46,0)</f>
        <v>391</v>
      </c>
      <c r="F51" s="8">
        <f t="shared" si="0"/>
        <v>263.61</v>
      </c>
      <c r="G51" s="6">
        <f>ROUND(+'Fiscal Services'!H146,0)</f>
        <v>0</v>
      </c>
      <c r="H51" s="6">
        <f>ROUND(+'Fiscal Services'!V146,0)</f>
        <v>0</v>
      </c>
      <c r="I51" s="8" t="str">
        <f t="shared" si="1"/>
        <v/>
      </c>
      <c r="J51" s="7"/>
      <c r="K51" s="9" t="str">
        <f t="shared" si="2"/>
        <v/>
      </c>
    </row>
    <row r="52" spans="2:11" x14ac:dyDescent="0.2">
      <c r="B52">
        <f>+'Fiscal Services'!A47</f>
        <v>130</v>
      </c>
      <c r="C52" t="str">
        <f>+'Fiscal Services'!B47</f>
        <v>UW MEDICINE/NORTHWEST HOSPITAL</v>
      </c>
      <c r="D52" s="6">
        <f>ROUND(+'Fiscal Services'!H47,0)</f>
        <v>1149428</v>
      </c>
      <c r="E52" s="6">
        <f>ROUND(+'Fiscal Services'!V47,0)</f>
        <v>22493</v>
      </c>
      <c r="F52" s="8">
        <f t="shared" si="0"/>
        <v>51.1</v>
      </c>
      <c r="G52" s="6">
        <f>ROUND(+'Fiscal Services'!H147,0)</f>
        <v>1331531</v>
      </c>
      <c r="H52" s="6">
        <f>ROUND(+'Fiscal Services'!V147,0)</f>
        <v>23935</v>
      </c>
      <c r="I52" s="8">
        <f t="shared" si="1"/>
        <v>55.63</v>
      </c>
      <c r="J52" s="7"/>
      <c r="K52" s="9">
        <f t="shared" si="2"/>
        <v>8.8599999999999998E-2</v>
      </c>
    </row>
    <row r="53" spans="2:11" x14ac:dyDescent="0.2">
      <c r="B53">
        <f>+'Fiscal Services'!A48</f>
        <v>131</v>
      </c>
      <c r="C53" t="str">
        <f>+'Fiscal Services'!B48</f>
        <v>OVERLAKE HOSPITAL MEDICAL CENTER</v>
      </c>
      <c r="D53" s="6">
        <f>ROUND(+'Fiscal Services'!H48,0)</f>
        <v>1863355</v>
      </c>
      <c r="E53" s="6">
        <f>ROUND(+'Fiscal Services'!V48,0)</f>
        <v>38887</v>
      </c>
      <c r="F53" s="8">
        <f t="shared" si="0"/>
        <v>47.92</v>
      </c>
      <c r="G53" s="6">
        <f>ROUND(+'Fiscal Services'!H148,0)</f>
        <v>2109001</v>
      </c>
      <c r="H53" s="6">
        <f>ROUND(+'Fiscal Services'!V148,0)</f>
        <v>36167</v>
      </c>
      <c r="I53" s="8">
        <f t="shared" si="1"/>
        <v>58.31</v>
      </c>
      <c r="J53" s="7"/>
      <c r="K53" s="9">
        <f t="shared" si="2"/>
        <v>0.21679999999999999</v>
      </c>
    </row>
    <row r="54" spans="2:11" x14ac:dyDescent="0.2">
      <c r="B54">
        <f>+'Fiscal Services'!A49</f>
        <v>132</v>
      </c>
      <c r="C54" t="str">
        <f>+'Fiscal Services'!B49</f>
        <v>ST CLARE HOSPITAL</v>
      </c>
      <c r="D54" s="6">
        <f>ROUND(+'Fiscal Services'!H49,0)</f>
        <v>498139</v>
      </c>
      <c r="E54" s="6">
        <f>ROUND(+'Fiscal Services'!V49,0)</f>
        <v>12826</v>
      </c>
      <c r="F54" s="8">
        <f t="shared" si="0"/>
        <v>38.840000000000003</v>
      </c>
      <c r="G54" s="6">
        <f>ROUND(+'Fiscal Services'!H149,0)</f>
        <v>300544</v>
      </c>
      <c r="H54" s="6">
        <f>ROUND(+'Fiscal Services'!V149,0)</f>
        <v>11781</v>
      </c>
      <c r="I54" s="8">
        <f t="shared" si="1"/>
        <v>25.51</v>
      </c>
      <c r="J54" s="7"/>
      <c r="K54" s="9">
        <f t="shared" si="2"/>
        <v>-0.34320000000000001</v>
      </c>
    </row>
    <row r="55" spans="2:11" x14ac:dyDescent="0.2">
      <c r="B55">
        <f>+'Fiscal Services'!A50</f>
        <v>134</v>
      </c>
      <c r="C55" t="str">
        <f>+'Fiscal Services'!B50</f>
        <v>ISLAND HOSPITAL</v>
      </c>
      <c r="D55" s="6">
        <f>ROUND(+'Fiscal Services'!H50,0)</f>
        <v>660919</v>
      </c>
      <c r="E55" s="6">
        <f>ROUND(+'Fiscal Services'!V50,0)</f>
        <v>9561</v>
      </c>
      <c r="F55" s="8">
        <f t="shared" si="0"/>
        <v>69.13</v>
      </c>
      <c r="G55" s="6">
        <f>ROUND(+'Fiscal Services'!H150,0)</f>
        <v>709490</v>
      </c>
      <c r="H55" s="6">
        <f>ROUND(+'Fiscal Services'!V150,0)</f>
        <v>9429</v>
      </c>
      <c r="I55" s="8">
        <f t="shared" si="1"/>
        <v>75.25</v>
      </c>
      <c r="J55" s="7"/>
      <c r="K55" s="9">
        <f t="shared" si="2"/>
        <v>8.8499999999999995E-2</v>
      </c>
    </row>
    <row r="56" spans="2:11" x14ac:dyDescent="0.2">
      <c r="B56">
        <f>+'Fiscal Services'!A51</f>
        <v>137</v>
      </c>
      <c r="C56" t="str">
        <f>+'Fiscal Services'!B51</f>
        <v>LINCOLN HOSPITAL</v>
      </c>
      <c r="D56" s="6">
        <f>ROUND(+'Fiscal Services'!H51,0)</f>
        <v>262079</v>
      </c>
      <c r="E56" s="6">
        <f>ROUND(+'Fiscal Services'!V51,0)</f>
        <v>1220</v>
      </c>
      <c r="F56" s="8">
        <f t="shared" si="0"/>
        <v>214.82</v>
      </c>
      <c r="G56" s="6">
        <f>ROUND(+'Fiscal Services'!H151,0)</f>
        <v>204727</v>
      </c>
      <c r="H56" s="6">
        <f>ROUND(+'Fiscal Services'!V151,0)</f>
        <v>1029</v>
      </c>
      <c r="I56" s="8">
        <f t="shared" si="1"/>
        <v>198.96</v>
      </c>
      <c r="J56" s="7"/>
      <c r="K56" s="9">
        <f t="shared" si="2"/>
        <v>-7.3800000000000004E-2</v>
      </c>
    </row>
    <row r="57" spans="2:11" x14ac:dyDescent="0.2">
      <c r="B57">
        <f>+'Fiscal Services'!A52</f>
        <v>138</v>
      </c>
      <c r="C57" t="str">
        <f>+'Fiscal Services'!B52</f>
        <v>SWEDISH EDMONDS</v>
      </c>
      <c r="D57" s="6">
        <f>ROUND(+'Fiscal Services'!H52,0)</f>
        <v>900266</v>
      </c>
      <c r="E57" s="6">
        <f>ROUND(+'Fiscal Services'!V52,0)</f>
        <v>9622</v>
      </c>
      <c r="F57" s="8">
        <f t="shared" si="0"/>
        <v>93.56</v>
      </c>
      <c r="G57" s="6">
        <f>ROUND(+'Fiscal Services'!H152,0)</f>
        <v>836561</v>
      </c>
      <c r="H57" s="6">
        <f>ROUND(+'Fiscal Services'!V152,0)</f>
        <v>17222</v>
      </c>
      <c r="I57" s="8">
        <f t="shared" si="1"/>
        <v>48.58</v>
      </c>
      <c r="J57" s="7"/>
      <c r="K57" s="9">
        <f t="shared" si="2"/>
        <v>-0.48080000000000001</v>
      </c>
    </row>
    <row r="58" spans="2:11" x14ac:dyDescent="0.2">
      <c r="B58">
        <f>+'Fiscal Services'!A53</f>
        <v>139</v>
      </c>
      <c r="C58" t="str">
        <f>+'Fiscal Services'!B53</f>
        <v>PROVIDENCE HOLY FAMILY HOSPITAL</v>
      </c>
      <c r="D58" s="6">
        <f>ROUND(+'Fiscal Services'!H53,0)</f>
        <v>0</v>
      </c>
      <c r="E58" s="6">
        <f>ROUND(+'Fiscal Services'!V53,0)</f>
        <v>20054</v>
      </c>
      <c r="F58" s="8" t="str">
        <f t="shared" si="0"/>
        <v/>
      </c>
      <c r="G58" s="6">
        <f>ROUND(+'Fiscal Services'!H153,0)</f>
        <v>0</v>
      </c>
      <c r="H58" s="6">
        <f>ROUND(+'Fiscal Services'!V153,0)</f>
        <v>18640</v>
      </c>
      <c r="I58" s="8" t="str">
        <f t="shared" si="1"/>
        <v/>
      </c>
      <c r="J58" s="7"/>
      <c r="K58" s="9" t="str">
        <f t="shared" si="2"/>
        <v/>
      </c>
    </row>
    <row r="59" spans="2:11" x14ac:dyDescent="0.2">
      <c r="B59">
        <f>+'Fiscal Services'!A54</f>
        <v>140</v>
      </c>
      <c r="C59" t="str">
        <f>+'Fiscal Services'!B54</f>
        <v>KITTITAS VALLEY HEALTHCARE</v>
      </c>
      <c r="D59" s="6">
        <f>ROUND(+'Fiscal Services'!H54,0)</f>
        <v>259895</v>
      </c>
      <c r="E59" s="6">
        <f>ROUND(+'Fiscal Services'!V54,0)</f>
        <v>4943</v>
      </c>
      <c r="F59" s="8">
        <f t="shared" si="0"/>
        <v>52.58</v>
      </c>
      <c r="G59" s="6">
        <f>ROUND(+'Fiscal Services'!H154,0)</f>
        <v>238216</v>
      </c>
      <c r="H59" s="6">
        <f>ROUND(+'Fiscal Services'!V154,0)</f>
        <v>5064</v>
      </c>
      <c r="I59" s="8">
        <f t="shared" si="1"/>
        <v>47.04</v>
      </c>
      <c r="J59" s="7"/>
      <c r="K59" s="9">
        <f t="shared" si="2"/>
        <v>-0.10539999999999999</v>
      </c>
    </row>
    <row r="60" spans="2:11" x14ac:dyDescent="0.2">
      <c r="B60">
        <f>+'Fiscal Services'!A55</f>
        <v>141</v>
      </c>
      <c r="C60" t="str">
        <f>+'Fiscal Services'!B55</f>
        <v>DAYTON GENERAL HOSPITAL</v>
      </c>
      <c r="D60" s="6">
        <f>ROUND(+'Fiscal Services'!H55,0)</f>
        <v>49189</v>
      </c>
      <c r="E60" s="6">
        <f>ROUND(+'Fiscal Services'!V55,0)</f>
        <v>122</v>
      </c>
      <c r="F60" s="8">
        <f t="shared" si="0"/>
        <v>403.19</v>
      </c>
      <c r="G60" s="6">
        <f>ROUND(+'Fiscal Services'!H155,0)</f>
        <v>0</v>
      </c>
      <c r="H60" s="6">
        <f>ROUND(+'Fiscal Services'!V155,0)</f>
        <v>0</v>
      </c>
      <c r="I60" s="8" t="str">
        <f t="shared" si="1"/>
        <v/>
      </c>
      <c r="J60" s="7"/>
      <c r="K60" s="9" t="str">
        <f t="shared" si="2"/>
        <v/>
      </c>
    </row>
    <row r="61" spans="2:11" x14ac:dyDescent="0.2">
      <c r="B61">
        <f>+'Fiscal Services'!A56</f>
        <v>142</v>
      </c>
      <c r="C61" t="str">
        <f>+'Fiscal Services'!B56</f>
        <v>HARRISON MEDICAL CENTER</v>
      </c>
      <c r="D61" s="6">
        <f>ROUND(+'Fiscal Services'!H56,0)</f>
        <v>1036218</v>
      </c>
      <c r="E61" s="6">
        <f>ROUND(+'Fiscal Services'!V56,0)</f>
        <v>28256</v>
      </c>
      <c r="F61" s="8">
        <f t="shared" si="0"/>
        <v>36.67</v>
      </c>
      <c r="G61" s="6">
        <f>ROUND(+'Fiscal Services'!H156,0)</f>
        <v>1082238</v>
      </c>
      <c r="H61" s="6">
        <f>ROUND(+'Fiscal Services'!V156,0)</f>
        <v>27923</v>
      </c>
      <c r="I61" s="8">
        <f t="shared" si="1"/>
        <v>38.76</v>
      </c>
      <c r="J61" s="7"/>
      <c r="K61" s="9">
        <f t="shared" si="2"/>
        <v>5.7000000000000002E-2</v>
      </c>
    </row>
    <row r="62" spans="2:11" x14ac:dyDescent="0.2">
      <c r="B62">
        <f>+'Fiscal Services'!A57</f>
        <v>145</v>
      </c>
      <c r="C62" t="str">
        <f>+'Fiscal Services'!B57</f>
        <v>PEACEHEALTH ST JOSEPH HOSPITAL</v>
      </c>
      <c r="D62" s="6">
        <f>ROUND(+'Fiscal Services'!H57,0)</f>
        <v>778858</v>
      </c>
      <c r="E62" s="6">
        <f>ROUND(+'Fiscal Services'!V57,0)</f>
        <v>33112</v>
      </c>
      <c r="F62" s="8">
        <f t="shared" si="0"/>
        <v>23.52</v>
      </c>
      <c r="G62" s="6">
        <f>ROUND(+'Fiscal Services'!H157,0)</f>
        <v>555880</v>
      </c>
      <c r="H62" s="6">
        <f>ROUND(+'Fiscal Services'!V157,0)</f>
        <v>32561</v>
      </c>
      <c r="I62" s="8">
        <f t="shared" si="1"/>
        <v>17.07</v>
      </c>
      <c r="J62" s="7"/>
      <c r="K62" s="9">
        <f t="shared" si="2"/>
        <v>-0.2742</v>
      </c>
    </row>
    <row r="63" spans="2:11" x14ac:dyDescent="0.2">
      <c r="B63">
        <f>+'Fiscal Services'!A58</f>
        <v>147</v>
      </c>
      <c r="C63" t="str">
        <f>+'Fiscal Services'!B58</f>
        <v>MID VALLEY HOSPITAL</v>
      </c>
      <c r="D63" s="6">
        <f>ROUND(+'Fiscal Services'!H58,0)</f>
        <v>366654</v>
      </c>
      <c r="E63" s="6">
        <f>ROUND(+'Fiscal Services'!V58,0)</f>
        <v>2585</v>
      </c>
      <c r="F63" s="8">
        <f t="shared" si="0"/>
        <v>141.84</v>
      </c>
      <c r="G63" s="6">
        <f>ROUND(+'Fiscal Services'!H158,0)</f>
        <v>344132</v>
      </c>
      <c r="H63" s="6">
        <f>ROUND(+'Fiscal Services'!V158,0)</f>
        <v>2557</v>
      </c>
      <c r="I63" s="8">
        <f t="shared" si="1"/>
        <v>134.58000000000001</v>
      </c>
      <c r="J63" s="7"/>
      <c r="K63" s="9">
        <f t="shared" si="2"/>
        <v>-5.1200000000000002E-2</v>
      </c>
    </row>
    <row r="64" spans="2:11" x14ac:dyDescent="0.2">
      <c r="B64">
        <f>+'Fiscal Services'!A59</f>
        <v>148</v>
      </c>
      <c r="C64" t="str">
        <f>+'Fiscal Services'!B59</f>
        <v>KINDRED HOSPITAL SEATTLE - NORTHGATE</v>
      </c>
      <c r="D64" s="6">
        <f>ROUND(+'Fiscal Services'!H59,0)</f>
        <v>123343</v>
      </c>
      <c r="E64" s="6">
        <f>ROUND(+'Fiscal Services'!V59,0)</f>
        <v>1133</v>
      </c>
      <c r="F64" s="8">
        <f t="shared" si="0"/>
        <v>108.86</v>
      </c>
      <c r="G64" s="6">
        <f>ROUND(+'Fiscal Services'!H159,0)</f>
        <v>133290</v>
      </c>
      <c r="H64" s="6">
        <f>ROUND(+'Fiscal Services'!V159,0)</f>
        <v>898</v>
      </c>
      <c r="I64" s="8">
        <f t="shared" si="1"/>
        <v>148.43</v>
      </c>
      <c r="J64" s="7"/>
      <c r="K64" s="9">
        <f t="shared" si="2"/>
        <v>0.36349999999999999</v>
      </c>
    </row>
    <row r="65" spans="2:11" x14ac:dyDescent="0.2">
      <c r="B65">
        <f>+'Fiscal Services'!A60</f>
        <v>150</v>
      </c>
      <c r="C65" t="str">
        <f>+'Fiscal Services'!B60</f>
        <v>COULEE MEDICAL CENTER</v>
      </c>
      <c r="D65" s="6">
        <f>ROUND(+'Fiscal Services'!H60,0)</f>
        <v>161511</v>
      </c>
      <c r="E65" s="6">
        <f>ROUND(+'Fiscal Services'!V60,0)</f>
        <v>1419</v>
      </c>
      <c r="F65" s="8">
        <f t="shared" si="0"/>
        <v>113.82</v>
      </c>
      <c r="G65" s="6">
        <f>ROUND(+'Fiscal Services'!H160,0)</f>
        <v>230890</v>
      </c>
      <c r="H65" s="6">
        <f>ROUND(+'Fiscal Services'!V160,0)</f>
        <v>1288</v>
      </c>
      <c r="I65" s="8">
        <f t="shared" si="1"/>
        <v>179.26</v>
      </c>
      <c r="J65" s="7"/>
      <c r="K65" s="9">
        <f t="shared" si="2"/>
        <v>0.57489999999999997</v>
      </c>
    </row>
    <row r="66" spans="2:11" x14ac:dyDescent="0.2">
      <c r="B66">
        <f>+'Fiscal Services'!A61</f>
        <v>152</v>
      </c>
      <c r="C66" t="str">
        <f>+'Fiscal Services'!B61</f>
        <v>MASON GENERAL HOSPITAL</v>
      </c>
      <c r="D66" s="6">
        <f>ROUND(+'Fiscal Services'!H61,0)</f>
        <v>1042475</v>
      </c>
      <c r="E66" s="6">
        <f>ROUND(+'Fiscal Services'!V61,0)</f>
        <v>4217</v>
      </c>
      <c r="F66" s="8">
        <f t="shared" si="0"/>
        <v>247.21</v>
      </c>
      <c r="G66" s="6">
        <f>ROUND(+'Fiscal Services'!H161,0)</f>
        <v>1133095</v>
      </c>
      <c r="H66" s="6">
        <f>ROUND(+'Fiscal Services'!V161,0)</f>
        <v>4287</v>
      </c>
      <c r="I66" s="8">
        <f t="shared" si="1"/>
        <v>264.31</v>
      </c>
      <c r="J66" s="7"/>
      <c r="K66" s="9">
        <f t="shared" si="2"/>
        <v>6.9199999999999998E-2</v>
      </c>
    </row>
    <row r="67" spans="2:11" x14ac:dyDescent="0.2">
      <c r="B67">
        <f>+'Fiscal Services'!A62</f>
        <v>153</v>
      </c>
      <c r="C67" t="str">
        <f>+'Fiscal Services'!B62</f>
        <v>WHITMAN HOSPITAL AND MEDICAL CENTER</v>
      </c>
      <c r="D67" s="6">
        <f>ROUND(+'Fiscal Services'!H62,0)</f>
        <v>193836</v>
      </c>
      <c r="E67" s="6">
        <f>ROUND(+'Fiscal Services'!V62,0)</f>
        <v>1426</v>
      </c>
      <c r="F67" s="8">
        <f t="shared" si="0"/>
        <v>135.93</v>
      </c>
      <c r="G67" s="6">
        <f>ROUND(+'Fiscal Services'!H162,0)</f>
        <v>189573</v>
      </c>
      <c r="H67" s="6">
        <f>ROUND(+'Fiscal Services'!V162,0)</f>
        <v>1377</v>
      </c>
      <c r="I67" s="8">
        <f t="shared" si="1"/>
        <v>137.66999999999999</v>
      </c>
      <c r="J67" s="7"/>
      <c r="K67" s="9">
        <f t="shared" si="2"/>
        <v>1.2800000000000001E-2</v>
      </c>
    </row>
    <row r="68" spans="2:11" x14ac:dyDescent="0.2">
      <c r="B68">
        <f>+'Fiscal Services'!A63</f>
        <v>155</v>
      </c>
      <c r="C68" t="str">
        <f>+'Fiscal Services'!B63</f>
        <v>UW MEDICINE/VALLEY MEDICAL CENTER</v>
      </c>
      <c r="D68" s="6">
        <f>ROUND(+'Fiscal Services'!H63,0)</f>
        <v>1597411</v>
      </c>
      <c r="E68" s="6">
        <f>ROUND(+'Fiscal Services'!V63,0)</f>
        <v>17416</v>
      </c>
      <c r="F68" s="8">
        <f t="shared" si="0"/>
        <v>91.72</v>
      </c>
      <c r="G68" s="6">
        <f>ROUND(+'Fiscal Services'!H163,0)</f>
        <v>4149484</v>
      </c>
      <c r="H68" s="6">
        <f>ROUND(+'Fiscal Services'!V163,0)</f>
        <v>37373</v>
      </c>
      <c r="I68" s="8">
        <f t="shared" si="1"/>
        <v>111.03</v>
      </c>
      <c r="J68" s="7"/>
      <c r="K68" s="9">
        <f t="shared" si="2"/>
        <v>0.21049999999999999</v>
      </c>
    </row>
    <row r="69" spans="2:11" x14ac:dyDescent="0.2">
      <c r="B69">
        <f>+'Fiscal Services'!A64</f>
        <v>156</v>
      </c>
      <c r="C69" t="str">
        <f>+'Fiscal Services'!B64</f>
        <v>WHIDBEY GENERAL HOSPITAL</v>
      </c>
      <c r="D69" s="6">
        <f>ROUND(+'Fiscal Services'!H64,0)</f>
        <v>363721</v>
      </c>
      <c r="E69" s="6">
        <f>ROUND(+'Fiscal Services'!V64,0)</f>
        <v>8294</v>
      </c>
      <c r="F69" s="8">
        <f t="shared" si="0"/>
        <v>43.85</v>
      </c>
      <c r="G69" s="6">
        <f>ROUND(+'Fiscal Services'!H164,0)</f>
        <v>0</v>
      </c>
      <c r="H69" s="6">
        <f>ROUND(+'Fiscal Services'!V164,0)</f>
        <v>0</v>
      </c>
      <c r="I69" s="8" t="str">
        <f t="shared" si="1"/>
        <v/>
      </c>
      <c r="J69" s="7"/>
      <c r="K69" s="9" t="str">
        <f t="shared" si="2"/>
        <v/>
      </c>
    </row>
    <row r="70" spans="2:11" x14ac:dyDescent="0.2">
      <c r="B70">
        <f>+'Fiscal Services'!A65</f>
        <v>157</v>
      </c>
      <c r="C70" t="str">
        <f>+'Fiscal Services'!B65</f>
        <v>ST LUKES REHABILIATION INSTITUTE</v>
      </c>
      <c r="D70" s="6">
        <f>ROUND(+'Fiscal Services'!H65,0)</f>
        <v>182077</v>
      </c>
      <c r="E70" s="6">
        <f>ROUND(+'Fiscal Services'!V65,0)</f>
        <v>2559</v>
      </c>
      <c r="F70" s="8">
        <f t="shared" si="0"/>
        <v>71.150000000000006</v>
      </c>
      <c r="G70" s="6">
        <f>ROUND(+'Fiscal Services'!H165,0)</f>
        <v>203234</v>
      </c>
      <c r="H70" s="6">
        <f>ROUND(+'Fiscal Services'!V165,0)</f>
        <v>2467</v>
      </c>
      <c r="I70" s="8">
        <f t="shared" si="1"/>
        <v>82.38</v>
      </c>
      <c r="J70" s="7"/>
      <c r="K70" s="9">
        <f t="shared" si="2"/>
        <v>0.1578</v>
      </c>
    </row>
    <row r="71" spans="2:11" x14ac:dyDescent="0.2">
      <c r="B71">
        <f>+'Fiscal Services'!A66</f>
        <v>158</v>
      </c>
      <c r="C71" t="str">
        <f>+'Fiscal Services'!B66</f>
        <v>CASCADE MEDICAL CENTER</v>
      </c>
      <c r="D71" s="6">
        <f>ROUND(+'Fiscal Services'!H66,0)</f>
        <v>107391</v>
      </c>
      <c r="E71" s="6">
        <f>ROUND(+'Fiscal Services'!V66,0)</f>
        <v>472</v>
      </c>
      <c r="F71" s="8">
        <f t="shared" si="0"/>
        <v>227.52</v>
      </c>
      <c r="G71" s="6">
        <f>ROUND(+'Fiscal Services'!H166,0)</f>
        <v>114138</v>
      </c>
      <c r="H71" s="6">
        <f>ROUND(+'Fiscal Services'!V166,0)</f>
        <v>573</v>
      </c>
      <c r="I71" s="8">
        <f t="shared" si="1"/>
        <v>199.19</v>
      </c>
      <c r="J71" s="7"/>
      <c r="K71" s="9">
        <f t="shared" si="2"/>
        <v>-0.1245</v>
      </c>
    </row>
    <row r="72" spans="2:11" x14ac:dyDescent="0.2">
      <c r="B72">
        <f>+'Fiscal Services'!A67</f>
        <v>159</v>
      </c>
      <c r="C72" t="str">
        <f>+'Fiscal Services'!B67</f>
        <v>PROVIDENCE ST PETER HOSPITAL</v>
      </c>
      <c r="D72" s="6">
        <f>ROUND(+'Fiscal Services'!H67,0)</f>
        <v>147242</v>
      </c>
      <c r="E72" s="6">
        <f>ROUND(+'Fiscal Services'!V67,0)</f>
        <v>36893</v>
      </c>
      <c r="F72" s="8">
        <f t="shared" si="0"/>
        <v>3.99</v>
      </c>
      <c r="G72" s="6">
        <f>ROUND(+'Fiscal Services'!H167,0)</f>
        <v>198190</v>
      </c>
      <c r="H72" s="6">
        <f>ROUND(+'Fiscal Services'!V167,0)</f>
        <v>33274</v>
      </c>
      <c r="I72" s="8">
        <f t="shared" si="1"/>
        <v>5.96</v>
      </c>
      <c r="J72" s="7"/>
      <c r="K72" s="9">
        <f t="shared" si="2"/>
        <v>0.49370000000000003</v>
      </c>
    </row>
    <row r="73" spans="2:11" x14ac:dyDescent="0.2">
      <c r="B73">
        <f>+'Fiscal Services'!A68</f>
        <v>161</v>
      </c>
      <c r="C73" t="str">
        <f>+'Fiscal Services'!B68</f>
        <v>KADLEC REGIONAL MEDICAL CENTER</v>
      </c>
      <c r="D73" s="6">
        <f>ROUND(+'Fiscal Services'!H68,0)</f>
        <v>1372259</v>
      </c>
      <c r="E73" s="6">
        <f>ROUND(+'Fiscal Services'!V68,0)</f>
        <v>31196</v>
      </c>
      <c r="F73" s="8">
        <f t="shared" si="0"/>
        <v>43.99</v>
      </c>
      <c r="G73" s="6">
        <f>ROUND(+'Fiscal Services'!H168,0)</f>
        <v>1134834</v>
      </c>
      <c r="H73" s="6">
        <f>ROUND(+'Fiscal Services'!V168,0)</f>
        <v>35689</v>
      </c>
      <c r="I73" s="8">
        <f t="shared" si="1"/>
        <v>31.8</v>
      </c>
      <c r="J73" s="7"/>
      <c r="K73" s="9">
        <f t="shared" si="2"/>
        <v>-0.27710000000000001</v>
      </c>
    </row>
    <row r="74" spans="2:11" x14ac:dyDescent="0.2">
      <c r="B74">
        <f>+'Fiscal Services'!A69</f>
        <v>162</v>
      </c>
      <c r="C74" t="str">
        <f>+'Fiscal Services'!B69</f>
        <v>PROVIDENCE SACRED HEART MEDICAL CENTER</v>
      </c>
      <c r="D74" s="6">
        <f>ROUND(+'Fiscal Services'!H69,0)</f>
        <v>49016</v>
      </c>
      <c r="E74" s="6">
        <f>ROUND(+'Fiscal Services'!V69,0)</f>
        <v>63456</v>
      </c>
      <c r="F74" s="8">
        <f t="shared" si="0"/>
        <v>0.77</v>
      </c>
      <c r="G74" s="6">
        <f>ROUND(+'Fiscal Services'!H169,0)</f>
        <v>41835</v>
      </c>
      <c r="H74" s="6">
        <f>ROUND(+'Fiscal Services'!V169,0)</f>
        <v>61703</v>
      </c>
      <c r="I74" s="8">
        <f t="shared" si="1"/>
        <v>0.68</v>
      </c>
      <c r="J74" s="7"/>
      <c r="K74" s="9">
        <f t="shared" si="2"/>
        <v>-0.1169</v>
      </c>
    </row>
    <row r="75" spans="2:11" x14ac:dyDescent="0.2">
      <c r="B75">
        <f>+'Fiscal Services'!A70</f>
        <v>164</v>
      </c>
      <c r="C75" t="str">
        <f>+'Fiscal Services'!B70</f>
        <v>EVERGREENHEALTH MEDICAL CENTER</v>
      </c>
      <c r="D75" s="6">
        <f>ROUND(+'Fiscal Services'!H70,0)</f>
        <v>2092316</v>
      </c>
      <c r="E75" s="6">
        <f>ROUND(+'Fiscal Services'!V70,0)</f>
        <v>32912</v>
      </c>
      <c r="F75" s="8">
        <f t="shared" ref="F75:F107" si="3">IF(D75=0,"",IF(E75=0,"",ROUND(D75/E75,2)))</f>
        <v>63.57</v>
      </c>
      <c r="G75" s="6">
        <f>ROUND(+'Fiscal Services'!H170,0)</f>
        <v>2163335</v>
      </c>
      <c r="H75" s="6">
        <f>ROUND(+'Fiscal Services'!V170,0)</f>
        <v>33213</v>
      </c>
      <c r="I75" s="8">
        <f t="shared" ref="I75:I107" si="4">IF(G75=0,"",IF(H75=0,"",ROUND(G75/H75,2)))</f>
        <v>65.14</v>
      </c>
      <c r="J75" s="7"/>
      <c r="K75" s="9">
        <f t="shared" ref="K75:K107" si="5">IF(D75=0,"",IF(E75=0,"",IF(G75=0,"",IF(H75=0,"",ROUND(I75/F75-1,4)))))</f>
        <v>2.47E-2</v>
      </c>
    </row>
    <row r="76" spans="2:11" x14ac:dyDescent="0.2">
      <c r="B76">
        <f>+'Fiscal Services'!A71</f>
        <v>165</v>
      </c>
      <c r="C76" t="str">
        <f>+'Fiscal Services'!B71</f>
        <v>LAKE CHELAN COMMUNITY HOSPITAL</v>
      </c>
      <c r="D76" s="6">
        <f>ROUND(+'Fiscal Services'!H71,0)</f>
        <v>117946</v>
      </c>
      <c r="E76" s="6">
        <f>ROUND(+'Fiscal Services'!V71,0)</f>
        <v>1504</v>
      </c>
      <c r="F76" s="8">
        <f t="shared" si="3"/>
        <v>78.42</v>
      </c>
      <c r="G76" s="6">
        <f>ROUND(+'Fiscal Services'!H171,0)</f>
        <v>120719</v>
      </c>
      <c r="H76" s="6">
        <f>ROUND(+'Fiscal Services'!V171,0)</f>
        <v>1122</v>
      </c>
      <c r="I76" s="8">
        <f t="shared" si="4"/>
        <v>107.59</v>
      </c>
      <c r="J76" s="7"/>
      <c r="K76" s="9">
        <f t="shared" si="5"/>
        <v>0.372</v>
      </c>
    </row>
    <row r="77" spans="2:11" x14ac:dyDescent="0.2">
      <c r="B77">
        <f>+'Fiscal Services'!A72</f>
        <v>167</v>
      </c>
      <c r="C77" t="str">
        <f>+'Fiscal Services'!B72</f>
        <v>FERRY COUNTY MEMORIAL HOSPITAL</v>
      </c>
      <c r="D77" s="6">
        <f>ROUND(+'Fiscal Services'!H72,0)</f>
        <v>0</v>
      </c>
      <c r="E77" s="6">
        <f>ROUND(+'Fiscal Services'!V72,0)</f>
        <v>0</v>
      </c>
      <c r="F77" s="8" t="str">
        <f t="shared" si="3"/>
        <v/>
      </c>
      <c r="G77" s="6">
        <f>ROUND(+'Fiscal Services'!H172,0)</f>
        <v>0</v>
      </c>
      <c r="H77" s="6">
        <f>ROUND(+'Fiscal Services'!V172,0)</f>
        <v>0</v>
      </c>
      <c r="I77" s="8" t="str">
        <f t="shared" si="4"/>
        <v/>
      </c>
      <c r="J77" s="7"/>
      <c r="K77" s="9" t="str">
        <f t="shared" si="5"/>
        <v/>
      </c>
    </row>
    <row r="78" spans="2:11" x14ac:dyDescent="0.2">
      <c r="B78">
        <f>+'Fiscal Services'!A73</f>
        <v>168</v>
      </c>
      <c r="C78" t="str">
        <f>+'Fiscal Services'!B73</f>
        <v>CENTRAL WASHINGTON HOSPITAL</v>
      </c>
      <c r="D78" s="6">
        <f>ROUND(+'Fiscal Services'!H73,0)</f>
        <v>944657</v>
      </c>
      <c r="E78" s="6">
        <f>ROUND(+'Fiscal Services'!V73,0)</f>
        <v>19877</v>
      </c>
      <c r="F78" s="8">
        <f t="shared" si="3"/>
        <v>47.53</v>
      </c>
      <c r="G78" s="6">
        <f>ROUND(+'Fiscal Services'!H173,0)</f>
        <v>504906</v>
      </c>
      <c r="H78" s="6">
        <f>ROUND(+'Fiscal Services'!V173,0)</f>
        <v>20242</v>
      </c>
      <c r="I78" s="8">
        <f t="shared" si="4"/>
        <v>24.94</v>
      </c>
      <c r="J78" s="7"/>
      <c r="K78" s="9">
        <f t="shared" si="5"/>
        <v>-0.4753</v>
      </c>
    </row>
    <row r="79" spans="2:11" x14ac:dyDescent="0.2">
      <c r="B79">
        <f>+'Fiscal Services'!A74</f>
        <v>170</v>
      </c>
      <c r="C79" t="str">
        <f>+'Fiscal Services'!B74</f>
        <v>PEACEHEALTH SOUTHWEST MEDICAL CENTER</v>
      </c>
      <c r="D79" s="6">
        <f>ROUND(+'Fiscal Services'!H74,0)</f>
        <v>1681781</v>
      </c>
      <c r="E79" s="6">
        <f>ROUND(+'Fiscal Services'!V74,0)</f>
        <v>50767</v>
      </c>
      <c r="F79" s="8">
        <f t="shared" si="3"/>
        <v>33.130000000000003</v>
      </c>
      <c r="G79" s="6">
        <f>ROUND(+'Fiscal Services'!H174,0)</f>
        <v>1984675</v>
      </c>
      <c r="H79" s="6">
        <f>ROUND(+'Fiscal Services'!V174,0)</f>
        <v>48533</v>
      </c>
      <c r="I79" s="8">
        <f t="shared" si="4"/>
        <v>40.89</v>
      </c>
      <c r="J79" s="7"/>
      <c r="K79" s="9">
        <f t="shared" si="5"/>
        <v>0.23419999999999999</v>
      </c>
    </row>
    <row r="80" spans="2:11" x14ac:dyDescent="0.2">
      <c r="B80">
        <f>+'Fiscal Services'!A75</f>
        <v>172</v>
      </c>
      <c r="C80" t="str">
        <f>+'Fiscal Services'!B75</f>
        <v>PULLMAN REGIONAL HOSPITAL</v>
      </c>
      <c r="D80" s="6">
        <f>ROUND(+'Fiscal Services'!H75,0)</f>
        <v>204141</v>
      </c>
      <c r="E80" s="6">
        <f>ROUND(+'Fiscal Services'!V75,0)</f>
        <v>3623</v>
      </c>
      <c r="F80" s="8">
        <f t="shared" si="3"/>
        <v>56.35</v>
      </c>
      <c r="G80" s="6">
        <f>ROUND(+'Fiscal Services'!H175,0)</f>
        <v>199374</v>
      </c>
      <c r="H80" s="6">
        <f>ROUND(+'Fiscal Services'!V175,0)</f>
        <v>3914</v>
      </c>
      <c r="I80" s="8">
        <f t="shared" si="4"/>
        <v>50.94</v>
      </c>
      <c r="J80" s="7"/>
      <c r="K80" s="9">
        <f t="shared" si="5"/>
        <v>-9.6000000000000002E-2</v>
      </c>
    </row>
    <row r="81" spans="2:11" x14ac:dyDescent="0.2">
      <c r="B81">
        <f>+'Fiscal Services'!A76</f>
        <v>173</v>
      </c>
      <c r="C81" t="str">
        <f>+'Fiscal Services'!B76</f>
        <v>MORTON GENERAL HOSPITAL</v>
      </c>
      <c r="D81" s="6">
        <f>ROUND(+'Fiscal Services'!H76,0)</f>
        <v>271080</v>
      </c>
      <c r="E81" s="6">
        <f>ROUND(+'Fiscal Services'!V76,0)</f>
        <v>1101</v>
      </c>
      <c r="F81" s="8">
        <f t="shared" si="3"/>
        <v>246.21</v>
      </c>
      <c r="G81" s="6">
        <f>ROUND(+'Fiscal Services'!H176,0)</f>
        <v>293194</v>
      </c>
      <c r="H81" s="6">
        <f>ROUND(+'Fiscal Services'!V176,0)</f>
        <v>1070</v>
      </c>
      <c r="I81" s="8">
        <f t="shared" si="4"/>
        <v>274.01</v>
      </c>
      <c r="J81" s="7"/>
      <c r="K81" s="9">
        <f t="shared" si="5"/>
        <v>0.1129</v>
      </c>
    </row>
    <row r="82" spans="2:11" x14ac:dyDescent="0.2">
      <c r="B82">
        <f>+'Fiscal Services'!A77</f>
        <v>175</v>
      </c>
      <c r="C82" t="str">
        <f>+'Fiscal Services'!B77</f>
        <v>MARY BRIDGE CHILDRENS HEALTH CENTER</v>
      </c>
      <c r="D82" s="6">
        <f>ROUND(+'Fiscal Services'!H77,0)</f>
        <v>0</v>
      </c>
      <c r="E82" s="6">
        <f>ROUND(+'Fiscal Services'!V77,0)</f>
        <v>9620</v>
      </c>
      <c r="F82" s="8" t="str">
        <f t="shared" si="3"/>
        <v/>
      </c>
      <c r="G82" s="6">
        <f>ROUND(+'Fiscal Services'!H177,0)</f>
        <v>0</v>
      </c>
      <c r="H82" s="6">
        <f>ROUND(+'Fiscal Services'!V177,0)</f>
        <v>10786</v>
      </c>
      <c r="I82" s="8" t="str">
        <f t="shared" si="4"/>
        <v/>
      </c>
      <c r="J82" s="7"/>
      <c r="K82" s="9" t="str">
        <f t="shared" si="5"/>
        <v/>
      </c>
    </row>
    <row r="83" spans="2:11" x14ac:dyDescent="0.2">
      <c r="B83">
        <f>+'Fiscal Services'!A78</f>
        <v>176</v>
      </c>
      <c r="C83" t="str">
        <f>+'Fiscal Services'!B78</f>
        <v>TACOMA GENERAL/ALLENMORE HOSPITAL</v>
      </c>
      <c r="D83" s="6">
        <f>ROUND(+'Fiscal Services'!H78,0)</f>
        <v>369857</v>
      </c>
      <c r="E83" s="6">
        <f>ROUND(+'Fiscal Services'!V78,0)</f>
        <v>48651</v>
      </c>
      <c r="F83" s="8">
        <f t="shared" si="3"/>
        <v>7.6</v>
      </c>
      <c r="G83" s="6">
        <f>ROUND(+'Fiscal Services'!H178,0)</f>
        <v>470071</v>
      </c>
      <c r="H83" s="6">
        <f>ROUND(+'Fiscal Services'!V178,0)</f>
        <v>41823</v>
      </c>
      <c r="I83" s="8">
        <f t="shared" si="4"/>
        <v>11.24</v>
      </c>
      <c r="J83" s="7"/>
      <c r="K83" s="9">
        <f t="shared" si="5"/>
        <v>0.47889999999999999</v>
      </c>
    </row>
    <row r="84" spans="2:11" x14ac:dyDescent="0.2">
      <c r="B84">
        <f>+'Fiscal Services'!A79</f>
        <v>180</v>
      </c>
      <c r="C84" t="str">
        <f>+'Fiscal Services'!B79</f>
        <v>VALLEY HOSPITAL</v>
      </c>
      <c r="D84" s="6">
        <f>ROUND(+'Fiscal Services'!H79,0)</f>
        <v>349713</v>
      </c>
      <c r="E84" s="6">
        <f>ROUND(+'Fiscal Services'!V79,0)</f>
        <v>10946</v>
      </c>
      <c r="F84" s="8">
        <f t="shared" si="3"/>
        <v>31.95</v>
      </c>
      <c r="G84" s="6">
        <f>ROUND(+'Fiscal Services'!H179,0)</f>
        <v>407415</v>
      </c>
      <c r="H84" s="6">
        <f>ROUND(+'Fiscal Services'!V179,0)</f>
        <v>11479</v>
      </c>
      <c r="I84" s="8">
        <f t="shared" si="4"/>
        <v>35.49</v>
      </c>
      <c r="J84" s="7"/>
      <c r="K84" s="9">
        <f t="shared" si="5"/>
        <v>0.1108</v>
      </c>
    </row>
    <row r="85" spans="2:11" x14ac:dyDescent="0.2">
      <c r="B85">
        <f>+'Fiscal Services'!A80</f>
        <v>183</v>
      </c>
      <c r="C85" t="str">
        <f>+'Fiscal Services'!B80</f>
        <v>MULTICARE AUBURN MEDICAL CENTER</v>
      </c>
      <c r="D85" s="6">
        <f>ROUND(+'Fiscal Services'!H80,0)</f>
        <v>355715</v>
      </c>
      <c r="E85" s="6">
        <f>ROUND(+'Fiscal Services'!V80,0)</f>
        <v>11784</v>
      </c>
      <c r="F85" s="8">
        <f t="shared" si="3"/>
        <v>30.19</v>
      </c>
      <c r="G85" s="6">
        <f>ROUND(+'Fiscal Services'!H180,0)</f>
        <v>432626</v>
      </c>
      <c r="H85" s="6">
        <f>ROUND(+'Fiscal Services'!V180,0)</f>
        <v>10417</v>
      </c>
      <c r="I85" s="8">
        <f t="shared" si="4"/>
        <v>41.53</v>
      </c>
      <c r="J85" s="7"/>
      <c r="K85" s="9">
        <f t="shared" si="5"/>
        <v>0.37559999999999999</v>
      </c>
    </row>
    <row r="86" spans="2:11" x14ac:dyDescent="0.2">
      <c r="B86">
        <f>+'Fiscal Services'!A81</f>
        <v>186</v>
      </c>
      <c r="C86" t="str">
        <f>+'Fiscal Services'!B81</f>
        <v>SUMMIT PACIFIC MEDICAL CENTER</v>
      </c>
      <c r="D86" s="6">
        <f>ROUND(+'Fiscal Services'!H81,0)</f>
        <v>70673</v>
      </c>
      <c r="E86" s="6">
        <f>ROUND(+'Fiscal Services'!V81,0)</f>
        <v>1238</v>
      </c>
      <c r="F86" s="8">
        <f t="shared" si="3"/>
        <v>57.09</v>
      </c>
      <c r="G86" s="6">
        <f>ROUND(+'Fiscal Services'!H181,0)</f>
        <v>71371</v>
      </c>
      <c r="H86" s="6">
        <f>ROUND(+'Fiscal Services'!V181,0)</f>
        <v>1042</v>
      </c>
      <c r="I86" s="8">
        <f t="shared" si="4"/>
        <v>68.489999999999995</v>
      </c>
      <c r="J86" s="7"/>
      <c r="K86" s="9">
        <f t="shared" si="5"/>
        <v>0.19969999999999999</v>
      </c>
    </row>
    <row r="87" spans="2:11" x14ac:dyDescent="0.2">
      <c r="B87">
        <f>+'Fiscal Services'!A82</f>
        <v>191</v>
      </c>
      <c r="C87" t="str">
        <f>+'Fiscal Services'!B82</f>
        <v>PROVIDENCE CENTRALIA HOSPITAL</v>
      </c>
      <c r="D87" s="6">
        <f>ROUND(+'Fiscal Services'!H82,0)</f>
        <v>0</v>
      </c>
      <c r="E87" s="6">
        <f>ROUND(+'Fiscal Services'!V82,0)</f>
        <v>12024</v>
      </c>
      <c r="F87" s="8" t="str">
        <f t="shared" si="3"/>
        <v/>
      </c>
      <c r="G87" s="6">
        <f>ROUND(+'Fiscal Services'!H182,0)</f>
        <v>0</v>
      </c>
      <c r="H87" s="6">
        <f>ROUND(+'Fiscal Services'!V182,0)</f>
        <v>12339</v>
      </c>
      <c r="I87" s="8" t="str">
        <f t="shared" si="4"/>
        <v/>
      </c>
      <c r="J87" s="7"/>
      <c r="K87" s="9" t="str">
        <f t="shared" si="5"/>
        <v/>
      </c>
    </row>
    <row r="88" spans="2:11" x14ac:dyDescent="0.2">
      <c r="B88">
        <f>+'Fiscal Services'!A83</f>
        <v>193</v>
      </c>
      <c r="C88" t="str">
        <f>+'Fiscal Services'!B83</f>
        <v>PROVIDENCE MOUNT CARMEL HOSPITAL</v>
      </c>
      <c r="D88" s="6">
        <f>ROUND(+'Fiscal Services'!H83,0)</f>
        <v>11280</v>
      </c>
      <c r="E88" s="6">
        <f>ROUND(+'Fiscal Services'!V83,0)</f>
        <v>3409</v>
      </c>
      <c r="F88" s="8">
        <f t="shared" si="3"/>
        <v>3.31</v>
      </c>
      <c r="G88" s="6">
        <f>ROUND(+'Fiscal Services'!H183,0)</f>
        <v>0</v>
      </c>
      <c r="H88" s="6">
        <f>ROUND(+'Fiscal Services'!V183,0)</f>
        <v>3543</v>
      </c>
      <c r="I88" s="8" t="str">
        <f t="shared" si="4"/>
        <v/>
      </c>
      <c r="J88" s="7"/>
      <c r="K88" s="9" t="str">
        <f t="shared" si="5"/>
        <v/>
      </c>
    </row>
    <row r="89" spans="2:11" x14ac:dyDescent="0.2">
      <c r="B89">
        <f>+'Fiscal Services'!A84</f>
        <v>194</v>
      </c>
      <c r="C89" t="str">
        <f>+'Fiscal Services'!B84</f>
        <v>PROVIDENCE ST JOSEPHS HOSPITAL</v>
      </c>
      <c r="D89" s="6">
        <f>ROUND(+'Fiscal Services'!H84,0)</f>
        <v>0</v>
      </c>
      <c r="E89" s="6">
        <f>ROUND(+'Fiscal Services'!V84,0)</f>
        <v>1183</v>
      </c>
      <c r="F89" s="8" t="str">
        <f t="shared" si="3"/>
        <v/>
      </c>
      <c r="G89" s="6">
        <f>ROUND(+'Fiscal Services'!H184,0)</f>
        <v>0</v>
      </c>
      <c r="H89" s="6">
        <f>ROUND(+'Fiscal Services'!V184,0)</f>
        <v>1316</v>
      </c>
      <c r="I89" s="8" t="str">
        <f t="shared" si="4"/>
        <v/>
      </c>
      <c r="J89" s="7"/>
      <c r="K89" s="9" t="str">
        <f t="shared" si="5"/>
        <v/>
      </c>
    </row>
    <row r="90" spans="2:11" x14ac:dyDescent="0.2">
      <c r="B90">
        <f>+'Fiscal Services'!A85</f>
        <v>195</v>
      </c>
      <c r="C90" t="str">
        <f>+'Fiscal Services'!B85</f>
        <v>SNOQUALMIE VALLEY HOSPITAL</v>
      </c>
      <c r="D90" s="6">
        <f>ROUND(+'Fiscal Services'!H85,0)</f>
        <v>158976</v>
      </c>
      <c r="E90" s="6">
        <f>ROUND(+'Fiscal Services'!V85,0)</f>
        <v>2523</v>
      </c>
      <c r="F90" s="8">
        <f t="shared" si="3"/>
        <v>63.01</v>
      </c>
      <c r="G90" s="6">
        <f>ROUND(+'Fiscal Services'!H185,0)</f>
        <v>181699</v>
      </c>
      <c r="H90" s="6">
        <f>ROUND(+'Fiscal Services'!V185,0)</f>
        <v>1874</v>
      </c>
      <c r="I90" s="8">
        <f t="shared" si="4"/>
        <v>96.96</v>
      </c>
      <c r="J90" s="7"/>
      <c r="K90" s="9">
        <f t="shared" si="5"/>
        <v>0.53879999999999995</v>
      </c>
    </row>
    <row r="91" spans="2:11" x14ac:dyDescent="0.2">
      <c r="B91">
        <f>+'Fiscal Services'!A86</f>
        <v>197</v>
      </c>
      <c r="C91" t="str">
        <f>+'Fiscal Services'!B86</f>
        <v>CAPITAL MEDICAL CENTER</v>
      </c>
      <c r="D91" s="6">
        <f>ROUND(+'Fiscal Services'!H86,0)</f>
        <v>80215</v>
      </c>
      <c r="E91" s="6">
        <f>ROUND(+'Fiscal Services'!V86,0)</f>
        <v>10176</v>
      </c>
      <c r="F91" s="8">
        <f t="shared" si="3"/>
        <v>7.88</v>
      </c>
      <c r="G91" s="6">
        <f>ROUND(+'Fiscal Services'!H186,0)</f>
        <v>81116</v>
      </c>
      <c r="H91" s="6">
        <f>ROUND(+'Fiscal Services'!V186,0)</f>
        <v>10620</v>
      </c>
      <c r="I91" s="8">
        <f t="shared" si="4"/>
        <v>7.64</v>
      </c>
      <c r="J91" s="7"/>
      <c r="K91" s="9">
        <f t="shared" si="5"/>
        <v>-3.0499999999999999E-2</v>
      </c>
    </row>
    <row r="92" spans="2:11" x14ac:dyDescent="0.2">
      <c r="B92">
        <f>+'Fiscal Services'!A87</f>
        <v>198</v>
      </c>
      <c r="C92" t="str">
        <f>+'Fiscal Services'!B87</f>
        <v>SUNNYSIDE COMMUNITY HOSPITAL</v>
      </c>
      <c r="D92" s="6">
        <f>ROUND(+'Fiscal Services'!H87,0)</f>
        <v>354079</v>
      </c>
      <c r="E92" s="6">
        <f>ROUND(+'Fiscal Services'!V87,0)</f>
        <v>3877</v>
      </c>
      <c r="F92" s="8">
        <f t="shared" si="3"/>
        <v>91.33</v>
      </c>
      <c r="G92" s="6">
        <f>ROUND(+'Fiscal Services'!H187,0)</f>
        <v>0</v>
      </c>
      <c r="H92" s="6">
        <f>ROUND(+'Fiscal Services'!V187,0)</f>
        <v>0</v>
      </c>
      <c r="I92" s="8" t="str">
        <f t="shared" si="4"/>
        <v/>
      </c>
      <c r="J92" s="7"/>
      <c r="K92" s="9" t="str">
        <f t="shared" si="5"/>
        <v/>
      </c>
    </row>
    <row r="93" spans="2:11" x14ac:dyDescent="0.2">
      <c r="B93">
        <f>+'Fiscal Services'!A88</f>
        <v>199</v>
      </c>
      <c r="C93" t="str">
        <f>+'Fiscal Services'!B88</f>
        <v>TOPPENISH COMMUNITY HOSPITAL</v>
      </c>
      <c r="D93" s="6">
        <f>ROUND(+'Fiscal Services'!H88,0)</f>
        <v>76260</v>
      </c>
      <c r="E93" s="6">
        <f>ROUND(+'Fiscal Services'!V88,0)</f>
        <v>2956</v>
      </c>
      <c r="F93" s="8">
        <f t="shared" si="3"/>
        <v>25.8</v>
      </c>
      <c r="G93" s="6">
        <f>ROUND(+'Fiscal Services'!H188,0)</f>
        <v>75970</v>
      </c>
      <c r="H93" s="6">
        <f>ROUND(+'Fiscal Services'!V188,0)</f>
        <v>2554</v>
      </c>
      <c r="I93" s="8">
        <f t="shared" si="4"/>
        <v>29.75</v>
      </c>
      <c r="J93" s="7"/>
      <c r="K93" s="9">
        <f t="shared" si="5"/>
        <v>0.15310000000000001</v>
      </c>
    </row>
    <row r="94" spans="2:11" x14ac:dyDescent="0.2">
      <c r="B94">
        <f>+'Fiscal Services'!A89</f>
        <v>201</v>
      </c>
      <c r="C94" t="str">
        <f>+'Fiscal Services'!B89</f>
        <v>ST FRANCIS COMMUNITY HOSPITAL</v>
      </c>
      <c r="D94" s="6">
        <f>ROUND(+'Fiscal Services'!H89,0)</f>
        <v>873059</v>
      </c>
      <c r="E94" s="6">
        <f>ROUND(+'Fiscal Services'!V89,0)</f>
        <v>16708</v>
      </c>
      <c r="F94" s="8">
        <f t="shared" si="3"/>
        <v>52.25</v>
      </c>
      <c r="G94" s="6">
        <f>ROUND(+'Fiscal Services'!H189,0)</f>
        <v>516058</v>
      </c>
      <c r="H94" s="6">
        <f>ROUND(+'Fiscal Services'!V189,0)</f>
        <v>15975</v>
      </c>
      <c r="I94" s="8">
        <f t="shared" si="4"/>
        <v>32.299999999999997</v>
      </c>
      <c r="J94" s="7"/>
      <c r="K94" s="9">
        <f t="shared" si="5"/>
        <v>-0.38179999999999997</v>
      </c>
    </row>
    <row r="95" spans="2:11" x14ac:dyDescent="0.2">
      <c r="B95">
        <f>+'Fiscal Services'!A90</f>
        <v>202</v>
      </c>
      <c r="C95" t="str">
        <f>+'Fiscal Services'!B90</f>
        <v>REGIONAL HOSPITAL</v>
      </c>
      <c r="D95" s="6">
        <f>ROUND(+'Fiscal Services'!H90,0)</f>
        <v>22023</v>
      </c>
      <c r="E95" s="6">
        <f>ROUND(+'Fiscal Services'!V90,0)</f>
        <v>694</v>
      </c>
      <c r="F95" s="8">
        <f t="shared" si="3"/>
        <v>31.73</v>
      </c>
      <c r="G95" s="6">
        <f>ROUND(+'Fiscal Services'!H190,0)</f>
        <v>18936</v>
      </c>
      <c r="H95" s="6">
        <f>ROUND(+'Fiscal Services'!V190,0)</f>
        <v>707</v>
      </c>
      <c r="I95" s="8">
        <f t="shared" si="4"/>
        <v>26.78</v>
      </c>
      <c r="J95" s="7"/>
      <c r="K95" s="9">
        <f t="shared" si="5"/>
        <v>-0.156</v>
      </c>
    </row>
    <row r="96" spans="2:11" x14ac:dyDescent="0.2">
      <c r="B96">
        <f>+'Fiscal Services'!A91</f>
        <v>204</v>
      </c>
      <c r="C96" t="str">
        <f>+'Fiscal Services'!B91</f>
        <v>SEATTLE CANCER CARE ALLIANCE</v>
      </c>
      <c r="D96" s="6">
        <f>ROUND(+'Fiscal Services'!H91,0)</f>
        <v>1880405</v>
      </c>
      <c r="E96" s="6">
        <f>ROUND(+'Fiscal Services'!V91,0)</f>
        <v>14038</v>
      </c>
      <c r="F96" s="8">
        <f t="shared" si="3"/>
        <v>133.94999999999999</v>
      </c>
      <c r="G96" s="6">
        <f>ROUND(+'Fiscal Services'!H191,0)</f>
        <v>2020439</v>
      </c>
      <c r="H96" s="6">
        <f>ROUND(+'Fiscal Services'!V191,0)</f>
        <v>13817</v>
      </c>
      <c r="I96" s="8">
        <f t="shared" si="4"/>
        <v>146.22999999999999</v>
      </c>
      <c r="J96" s="7"/>
      <c r="K96" s="9">
        <f t="shared" si="5"/>
        <v>9.1700000000000004E-2</v>
      </c>
    </row>
    <row r="97" spans="2:11" x14ac:dyDescent="0.2">
      <c r="B97">
        <f>+'Fiscal Services'!A92</f>
        <v>205</v>
      </c>
      <c r="C97" t="str">
        <f>+'Fiscal Services'!B92</f>
        <v>WENATCHEE VALLEY HOSPITAL</v>
      </c>
      <c r="D97" s="6">
        <f>ROUND(+'Fiscal Services'!H92,0)</f>
        <v>450995</v>
      </c>
      <c r="E97" s="6">
        <f>ROUND(+'Fiscal Services'!V92,0)</f>
        <v>0</v>
      </c>
      <c r="F97" s="8" t="str">
        <f t="shared" si="3"/>
        <v/>
      </c>
      <c r="G97" s="6">
        <f>ROUND(+'Fiscal Services'!H192,0)</f>
        <v>304953</v>
      </c>
      <c r="H97" s="6">
        <f>ROUND(+'Fiscal Services'!V192,0)</f>
        <v>12549</v>
      </c>
      <c r="I97" s="8">
        <f t="shared" si="4"/>
        <v>24.3</v>
      </c>
      <c r="J97" s="7"/>
      <c r="K97" s="9" t="str">
        <f t="shared" si="5"/>
        <v/>
      </c>
    </row>
    <row r="98" spans="2:11" x14ac:dyDescent="0.2">
      <c r="B98">
        <f>+'Fiscal Services'!A93</f>
        <v>206</v>
      </c>
      <c r="C98" t="str">
        <f>+'Fiscal Services'!B93</f>
        <v>PEACEHEALTH UNITED GENERAL MEDICAL CENTER</v>
      </c>
      <c r="D98" s="6">
        <f>ROUND(+'Fiscal Services'!H93,0)</f>
        <v>373552</v>
      </c>
      <c r="E98" s="6">
        <f>ROUND(+'Fiscal Services'!V93,0)</f>
        <v>3520</v>
      </c>
      <c r="F98" s="8">
        <f t="shared" si="3"/>
        <v>106.12</v>
      </c>
      <c r="G98" s="6">
        <f>ROUND(+'Fiscal Services'!H193,0)</f>
        <v>404695</v>
      </c>
      <c r="H98" s="6">
        <f>ROUND(+'Fiscal Services'!V193,0)</f>
        <v>3615</v>
      </c>
      <c r="I98" s="8">
        <f t="shared" si="4"/>
        <v>111.95</v>
      </c>
      <c r="J98" s="7"/>
      <c r="K98" s="9">
        <f t="shared" si="5"/>
        <v>5.4899999999999997E-2</v>
      </c>
    </row>
    <row r="99" spans="2:11" x14ac:dyDescent="0.2">
      <c r="B99">
        <f>+'Fiscal Services'!A94</f>
        <v>207</v>
      </c>
      <c r="C99" t="str">
        <f>+'Fiscal Services'!B94</f>
        <v>SKAGIT VALLEY HOSPITAL</v>
      </c>
      <c r="D99" s="6">
        <f>ROUND(+'Fiscal Services'!H94,0)</f>
        <v>1116447</v>
      </c>
      <c r="E99" s="6">
        <f>ROUND(+'Fiscal Services'!V94,0)</f>
        <v>21062</v>
      </c>
      <c r="F99" s="8">
        <f t="shared" si="3"/>
        <v>53.01</v>
      </c>
      <c r="G99" s="6">
        <f>ROUND(+'Fiscal Services'!H194,0)</f>
        <v>1187448</v>
      </c>
      <c r="H99" s="6">
        <f>ROUND(+'Fiscal Services'!V194,0)</f>
        <v>20806</v>
      </c>
      <c r="I99" s="8">
        <f t="shared" si="4"/>
        <v>57.07</v>
      </c>
      <c r="J99" s="7"/>
      <c r="K99" s="9">
        <f t="shared" si="5"/>
        <v>7.6600000000000001E-2</v>
      </c>
    </row>
    <row r="100" spans="2:11" x14ac:dyDescent="0.2">
      <c r="B100">
        <f>+'Fiscal Services'!A95</f>
        <v>208</v>
      </c>
      <c r="C100" t="str">
        <f>+'Fiscal Services'!B95</f>
        <v>LEGACY SALMON CREEK HOSPITAL</v>
      </c>
      <c r="D100" s="6">
        <f>ROUND(+'Fiscal Services'!H95,0)</f>
        <v>4460597</v>
      </c>
      <c r="E100" s="6">
        <f>ROUND(+'Fiscal Services'!V95,0)</f>
        <v>18153</v>
      </c>
      <c r="F100" s="8">
        <f t="shared" si="3"/>
        <v>245.72</v>
      </c>
      <c r="G100" s="6">
        <f>ROUND(+'Fiscal Services'!H195,0)</f>
        <v>4190606</v>
      </c>
      <c r="H100" s="6">
        <f>ROUND(+'Fiscal Services'!V195,0)</f>
        <v>18334</v>
      </c>
      <c r="I100" s="8">
        <f t="shared" si="4"/>
        <v>228.57</v>
      </c>
      <c r="J100" s="7"/>
      <c r="K100" s="9">
        <f t="shared" si="5"/>
        <v>-6.9800000000000001E-2</v>
      </c>
    </row>
    <row r="101" spans="2:11" x14ac:dyDescent="0.2">
      <c r="B101">
        <f>+'Fiscal Services'!A96</f>
        <v>209</v>
      </c>
      <c r="C101" t="str">
        <f>+'Fiscal Services'!B96</f>
        <v>ST ANTHONY HOSPITAL</v>
      </c>
      <c r="D101" s="6">
        <f>ROUND(+'Fiscal Services'!H96,0)</f>
        <v>320918</v>
      </c>
      <c r="E101" s="6">
        <f>ROUND(+'Fiscal Services'!V96,0)</f>
        <v>9478</v>
      </c>
      <c r="F101" s="8">
        <f t="shared" si="3"/>
        <v>33.86</v>
      </c>
      <c r="G101" s="6">
        <f>ROUND(+'Fiscal Services'!H196,0)</f>
        <v>191952</v>
      </c>
      <c r="H101" s="6">
        <f>ROUND(+'Fiscal Services'!V196,0)</f>
        <v>9231</v>
      </c>
      <c r="I101" s="8">
        <f t="shared" si="4"/>
        <v>20.79</v>
      </c>
      <c r="J101" s="7"/>
      <c r="K101" s="9">
        <f t="shared" si="5"/>
        <v>-0.38600000000000001</v>
      </c>
    </row>
    <row r="102" spans="2:11" x14ac:dyDescent="0.2">
      <c r="B102">
        <f>+'Fiscal Services'!A97</f>
        <v>210</v>
      </c>
      <c r="C102" t="str">
        <f>+'Fiscal Services'!B97</f>
        <v>SWEDISH MEDICAL CENTER - ISSAQUAH CAMPUS</v>
      </c>
      <c r="D102" s="6">
        <f>ROUND(+'Fiscal Services'!H97,0)</f>
        <v>2805</v>
      </c>
      <c r="E102" s="6">
        <f>ROUND(+'Fiscal Services'!V97,0)</f>
        <v>10561</v>
      </c>
      <c r="F102" s="8">
        <f t="shared" si="3"/>
        <v>0.27</v>
      </c>
      <c r="G102" s="6">
        <f>ROUND(+'Fiscal Services'!H197,0)</f>
        <v>300793</v>
      </c>
      <c r="H102" s="6">
        <f>ROUND(+'Fiscal Services'!V197,0)</f>
        <v>12277</v>
      </c>
      <c r="I102" s="8">
        <f t="shared" si="4"/>
        <v>24.5</v>
      </c>
      <c r="J102" s="7"/>
      <c r="K102" s="9">
        <f t="shared" si="5"/>
        <v>89.740700000000004</v>
      </c>
    </row>
    <row r="103" spans="2:11" x14ac:dyDescent="0.2">
      <c r="B103">
        <f>+'Fiscal Services'!A98</f>
        <v>211</v>
      </c>
      <c r="C103" t="str">
        <f>+'Fiscal Services'!B98</f>
        <v>PEACEHEALTH PEACE ISLAND MEDICAL CENTER</v>
      </c>
      <c r="D103" s="6">
        <f>ROUND(+'Fiscal Services'!H98,0)</f>
        <v>2805</v>
      </c>
      <c r="E103" s="6">
        <f>ROUND(+'Fiscal Services'!V98,0)</f>
        <v>0</v>
      </c>
      <c r="F103" s="8" t="str">
        <f t="shared" si="3"/>
        <v/>
      </c>
      <c r="G103" s="6">
        <f>ROUND(+'Fiscal Services'!H198,0)</f>
        <v>0</v>
      </c>
      <c r="H103" s="6">
        <f>ROUND(+'Fiscal Services'!V198,0)</f>
        <v>433</v>
      </c>
      <c r="I103" s="8" t="str">
        <f t="shared" si="4"/>
        <v/>
      </c>
      <c r="J103" s="7"/>
      <c r="K103" s="9" t="str">
        <f t="shared" si="5"/>
        <v/>
      </c>
    </row>
    <row r="104" spans="2:11" x14ac:dyDescent="0.2">
      <c r="B104">
        <f>+'Fiscal Services'!A99</f>
        <v>904</v>
      </c>
      <c r="C104" t="str">
        <f>+'Fiscal Services'!B99</f>
        <v>BHC FAIRFAX HOSPITAL</v>
      </c>
      <c r="D104" s="6">
        <f>ROUND(+'Fiscal Services'!H99,0)</f>
        <v>208920</v>
      </c>
      <c r="E104" s="6">
        <f>ROUND(+'Fiscal Services'!V99,0)</f>
        <v>2399</v>
      </c>
      <c r="F104" s="8">
        <f t="shared" si="3"/>
        <v>87.09</v>
      </c>
      <c r="G104" s="6">
        <f>ROUND(+'Fiscal Services'!H199,0)</f>
        <v>237773</v>
      </c>
      <c r="H104" s="6">
        <f>ROUND(+'Fiscal Services'!V199,0)</f>
        <v>2354</v>
      </c>
      <c r="I104" s="8">
        <f t="shared" si="4"/>
        <v>101.01</v>
      </c>
      <c r="J104" s="7"/>
      <c r="K104" s="9">
        <f t="shared" si="5"/>
        <v>0.1598</v>
      </c>
    </row>
    <row r="105" spans="2:11" x14ac:dyDescent="0.2">
      <c r="B105">
        <f>+'Fiscal Services'!A100</f>
        <v>915</v>
      </c>
      <c r="C105" t="str">
        <f>+'Fiscal Services'!B100</f>
        <v>LOURDES COUNSELING CENTER</v>
      </c>
      <c r="D105" s="6">
        <f>ROUND(+'Fiscal Services'!H100,0)</f>
        <v>83336</v>
      </c>
      <c r="E105" s="6">
        <f>ROUND(+'Fiscal Services'!V100,0)</f>
        <v>846</v>
      </c>
      <c r="F105" s="8">
        <f t="shared" si="3"/>
        <v>98.51</v>
      </c>
      <c r="G105" s="6">
        <f>ROUND(+'Fiscal Services'!H200,0)</f>
        <v>80719</v>
      </c>
      <c r="H105" s="6">
        <f>ROUND(+'Fiscal Services'!V200,0)</f>
        <v>744</v>
      </c>
      <c r="I105" s="8">
        <f t="shared" si="4"/>
        <v>108.49</v>
      </c>
      <c r="J105" s="7"/>
      <c r="K105" s="9">
        <f t="shared" si="5"/>
        <v>0.1013</v>
      </c>
    </row>
    <row r="106" spans="2:11" x14ac:dyDescent="0.2">
      <c r="B106">
        <f>+'Fiscal Services'!A101</f>
        <v>919</v>
      </c>
      <c r="C106" t="str">
        <f>+'Fiscal Services'!B101</f>
        <v>NAVOS</v>
      </c>
      <c r="D106" s="6">
        <f>ROUND(+'Fiscal Services'!H101,0)</f>
        <v>40089</v>
      </c>
      <c r="E106" s="6">
        <f>ROUND(+'Fiscal Services'!V101,0)</f>
        <v>962</v>
      </c>
      <c r="F106" s="8">
        <f t="shared" si="3"/>
        <v>41.67</v>
      </c>
      <c r="G106" s="6">
        <f>ROUND(+'Fiscal Services'!H201,0)</f>
        <v>44283</v>
      </c>
      <c r="H106" s="6">
        <f>ROUND(+'Fiscal Services'!V201,0)</f>
        <v>1090</v>
      </c>
      <c r="I106" s="8">
        <f t="shared" si="4"/>
        <v>40.630000000000003</v>
      </c>
      <c r="J106" s="7"/>
      <c r="K106" s="9">
        <f t="shared" si="5"/>
        <v>-2.5000000000000001E-2</v>
      </c>
    </row>
    <row r="107" spans="2:11" x14ac:dyDescent="0.2">
      <c r="B107">
        <f>+'Fiscal Services'!A102</f>
        <v>921</v>
      </c>
      <c r="C107" t="str">
        <f>+'Fiscal Services'!B102</f>
        <v>Cascade Behavioral Health</v>
      </c>
      <c r="D107" s="6">
        <f>ROUND(+'Fiscal Services'!H102,0)</f>
        <v>0</v>
      </c>
      <c r="E107" s="6" t="e">
        <f>ROUND(+'Fiscal Services'!V102,0)</f>
        <v>#VALUE!</v>
      </c>
      <c r="F107" s="8" t="str">
        <f t="shared" si="3"/>
        <v/>
      </c>
      <c r="G107" s="6">
        <f>ROUND(+'Fiscal Services'!H202,0)</f>
        <v>11808</v>
      </c>
      <c r="H107" s="6">
        <f>ROUND(+'Fiscal Services'!V202,0)</f>
        <v>93</v>
      </c>
      <c r="I107" s="8">
        <f t="shared" si="4"/>
        <v>126.97</v>
      </c>
      <c r="J107" s="7"/>
      <c r="K107" s="9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I19" sqref="I19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6" width="6.88671875" bestFit="1" customWidth="1"/>
    <col min="7" max="7" width="9.88671875" bestFit="1" customWidth="1"/>
    <col min="8" max="8" width="6.88671875" bestFit="1" customWidth="1"/>
    <col min="9" max="9" width="7.33203125" customWidth="1"/>
    <col min="10" max="10" width="2.6640625" customWidth="1"/>
    <col min="11" max="11" width="9.109375" bestFit="1" customWidth="1"/>
  </cols>
  <sheetData>
    <row r="1" spans="1:11" x14ac:dyDescent="0.2">
      <c r="A1" s="3" t="s">
        <v>10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470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37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4">
        <f>'Fiscal Services'!D5</f>
        <v>2012</v>
      </c>
      <c r="F7" s="2">
        <f>+E7</f>
        <v>2012</v>
      </c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D8" s="1" t="s">
        <v>11</v>
      </c>
      <c r="F8" s="1" t="s">
        <v>2</v>
      </c>
      <c r="G8" s="1" t="s">
        <v>11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12</v>
      </c>
      <c r="E9" s="1" t="s">
        <v>4</v>
      </c>
      <c r="F9" s="1" t="s">
        <v>4</v>
      </c>
      <c r="G9" s="1" t="s">
        <v>12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+'Fiscal Services'!A5</f>
        <v>1</v>
      </c>
      <c r="C10" t="str">
        <f>+'Fiscal Services'!B5</f>
        <v>SWEDISH MEDICAL CENTER - FIRST HILL</v>
      </c>
      <c r="D10" s="6">
        <f>ROUND(+'Fiscal Services'!I5,0)</f>
        <v>71013</v>
      </c>
      <c r="E10" s="6">
        <f>ROUND(+'Fiscal Services'!V5,0)</f>
        <v>69385</v>
      </c>
      <c r="F10" s="8">
        <f>IF(D10=0,"",IF(E10=0,"",ROUND(D10/E10,2)))</f>
        <v>1.02</v>
      </c>
      <c r="G10" s="6">
        <f>ROUND(+'Fiscal Services'!I105,0)</f>
        <v>30383</v>
      </c>
      <c r="H10" s="6">
        <f>ROUND(+'Fiscal Services'!V105,0)</f>
        <v>67759</v>
      </c>
      <c r="I10" s="8">
        <f>IF(G10=0,"",IF(H10=0,"",ROUND(G10/H10,2)))</f>
        <v>0.45</v>
      </c>
      <c r="J10" s="7"/>
      <c r="K10" s="9">
        <f>IF(D10=0,"",IF(E10=0,"",IF(G10=0,"",IF(H10=0,"",ROUND(I10/F10-1,4)))))</f>
        <v>-0.55879999999999996</v>
      </c>
    </row>
    <row r="11" spans="1:11" x14ac:dyDescent="0.2">
      <c r="B11">
        <f>+'Fiscal Services'!A6</f>
        <v>3</v>
      </c>
      <c r="C11" t="str">
        <f>+'Fiscal Services'!B6</f>
        <v>SWEDISH MEDICAL CENTER - CHERRY HILL</v>
      </c>
      <c r="D11" s="6">
        <f>ROUND(+'Fiscal Services'!I6,0)</f>
        <v>21625</v>
      </c>
      <c r="E11" s="6">
        <f>ROUND(+'Fiscal Services'!V6,0)</f>
        <v>24129</v>
      </c>
      <c r="F11" s="8">
        <f t="shared" ref="F11:F74" si="0">IF(D11=0,"",IF(E11=0,"",ROUND(D11/E11,2)))</f>
        <v>0.9</v>
      </c>
      <c r="G11" s="6">
        <f>ROUND(+'Fiscal Services'!I106,0)</f>
        <v>63338</v>
      </c>
      <c r="H11" s="6">
        <f>ROUND(+'Fiscal Services'!V106,0)</f>
        <v>28415</v>
      </c>
      <c r="I11" s="8">
        <f t="shared" ref="I11:I74" si="1">IF(G11=0,"",IF(H11=0,"",ROUND(G11/H11,2)))</f>
        <v>2.23</v>
      </c>
      <c r="J11" s="7"/>
      <c r="K11" s="9">
        <f t="shared" ref="K11:K74" si="2">IF(D11=0,"",IF(E11=0,"",IF(G11=0,"",IF(H11=0,"",ROUND(I11/F11-1,4)))))</f>
        <v>1.4778</v>
      </c>
    </row>
    <row r="12" spans="1:11" x14ac:dyDescent="0.2">
      <c r="B12">
        <f>+'Fiscal Services'!A7</f>
        <v>8</v>
      </c>
      <c r="C12" t="str">
        <f>+'Fiscal Services'!B7</f>
        <v>KLICKITAT VALLEY HEALTH</v>
      </c>
      <c r="D12" s="6">
        <f>ROUND(+'Fiscal Services'!I7,0)</f>
        <v>0</v>
      </c>
      <c r="E12" s="6">
        <f>ROUND(+'Fiscal Services'!V7,0)</f>
        <v>1777</v>
      </c>
      <c r="F12" s="8" t="str">
        <f t="shared" si="0"/>
        <v/>
      </c>
      <c r="G12" s="6">
        <f>ROUND(+'Fiscal Services'!I107,0)</f>
        <v>0</v>
      </c>
      <c r="H12" s="6">
        <f>ROUND(+'Fiscal Services'!V107,0)</f>
        <v>1281</v>
      </c>
      <c r="I12" s="8" t="str">
        <f t="shared" si="1"/>
        <v/>
      </c>
      <c r="J12" s="7"/>
      <c r="K12" s="9" t="str">
        <f t="shared" si="2"/>
        <v/>
      </c>
    </row>
    <row r="13" spans="1:11" x14ac:dyDescent="0.2">
      <c r="B13">
        <f>+'Fiscal Services'!A8</f>
        <v>10</v>
      </c>
      <c r="C13" t="str">
        <f>+'Fiscal Services'!B8</f>
        <v>VIRGINIA MASON MEDICAL CENTER</v>
      </c>
      <c r="D13" s="6">
        <f>ROUND(+'Fiscal Services'!I8,0)</f>
        <v>615598</v>
      </c>
      <c r="E13" s="6">
        <f>ROUND(+'Fiscal Services'!V8,0)</f>
        <v>72231</v>
      </c>
      <c r="F13" s="8">
        <f t="shared" si="0"/>
        <v>8.52</v>
      </c>
      <c r="G13" s="6">
        <f>ROUND(+'Fiscal Services'!I108,0)</f>
        <v>518306</v>
      </c>
      <c r="H13" s="6">
        <f>ROUND(+'Fiscal Services'!V108,0)</f>
        <v>70317</v>
      </c>
      <c r="I13" s="8">
        <f t="shared" si="1"/>
        <v>7.37</v>
      </c>
      <c r="J13" s="7"/>
      <c r="K13" s="9">
        <f t="shared" si="2"/>
        <v>-0.13500000000000001</v>
      </c>
    </row>
    <row r="14" spans="1:11" x14ac:dyDescent="0.2">
      <c r="B14">
        <f>+'Fiscal Services'!A9</f>
        <v>14</v>
      </c>
      <c r="C14" t="str">
        <f>+'Fiscal Services'!B9</f>
        <v>SEATTLE CHILDRENS HOSPITAL</v>
      </c>
      <c r="D14" s="6">
        <f>ROUND(+'Fiscal Services'!I9,0)</f>
        <v>49045</v>
      </c>
      <c r="E14" s="6">
        <f>ROUND(+'Fiscal Services'!V9,0)</f>
        <v>30610</v>
      </c>
      <c r="F14" s="8">
        <f t="shared" si="0"/>
        <v>1.6</v>
      </c>
      <c r="G14" s="6">
        <f>ROUND(+'Fiscal Services'!I109,0)</f>
        <v>28593</v>
      </c>
      <c r="H14" s="6">
        <f>ROUND(+'Fiscal Services'!V109,0)</f>
        <v>31340</v>
      </c>
      <c r="I14" s="8">
        <f t="shared" si="1"/>
        <v>0.91</v>
      </c>
      <c r="J14" s="7"/>
      <c r="K14" s="9">
        <f t="shared" si="2"/>
        <v>-0.43130000000000002</v>
      </c>
    </row>
    <row r="15" spans="1:11" x14ac:dyDescent="0.2">
      <c r="B15">
        <f>+'Fiscal Services'!A10</f>
        <v>20</v>
      </c>
      <c r="C15" t="str">
        <f>+'Fiscal Services'!B10</f>
        <v>GROUP HEALTH CENTRAL HOSPITAL</v>
      </c>
      <c r="D15" s="6">
        <f>ROUND(+'Fiscal Services'!I10,0)</f>
        <v>0</v>
      </c>
      <c r="E15" s="6">
        <f>ROUND(+'Fiscal Services'!V10,0)</f>
        <v>1260</v>
      </c>
      <c r="F15" s="8" t="str">
        <f t="shared" si="0"/>
        <v/>
      </c>
      <c r="G15" s="6">
        <f>ROUND(+'Fiscal Services'!I110,0)</f>
        <v>0</v>
      </c>
      <c r="H15" s="6">
        <f>ROUND(+'Fiscal Services'!V110,0)</f>
        <v>1104</v>
      </c>
      <c r="I15" s="8" t="str">
        <f t="shared" si="1"/>
        <v/>
      </c>
      <c r="J15" s="7"/>
      <c r="K15" s="9" t="str">
        <f t="shared" si="2"/>
        <v/>
      </c>
    </row>
    <row r="16" spans="1:11" x14ac:dyDescent="0.2">
      <c r="B16">
        <f>+'Fiscal Services'!A11</f>
        <v>21</v>
      </c>
      <c r="C16" t="str">
        <f>+'Fiscal Services'!B11</f>
        <v>NEWPORT HOSPITAL AND HEALTH SERVICES</v>
      </c>
      <c r="D16" s="6">
        <f>ROUND(+'Fiscal Services'!I11,0)</f>
        <v>108016</v>
      </c>
      <c r="E16" s="6">
        <f>ROUND(+'Fiscal Services'!V11,0)</f>
        <v>1991</v>
      </c>
      <c r="F16" s="8">
        <f t="shared" si="0"/>
        <v>54.25</v>
      </c>
      <c r="G16" s="6">
        <f>ROUND(+'Fiscal Services'!I111,0)</f>
        <v>101527</v>
      </c>
      <c r="H16" s="6">
        <f>ROUND(+'Fiscal Services'!V111,0)</f>
        <v>1924</v>
      </c>
      <c r="I16" s="8">
        <f t="shared" si="1"/>
        <v>52.77</v>
      </c>
      <c r="J16" s="7"/>
      <c r="K16" s="9">
        <f t="shared" si="2"/>
        <v>-2.7300000000000001E-2</v>
      </c>
    </row>
    <row r="17" spans="2:11" x14ac:dyDescent="0.2">
      <c r="B17">
        <f>+'Fiscal Services'!A12</f>
        <v>22</v>
      </c>
      <c r="C17" t="str">
        <f>+'Fiscal Services'!B12</f>
        <v>LOURDES MEDICAL CENTER</v>
      </c>
      <c r="D17" s="6">
        <f>ROUND(+'Fiscal Services'!I12,0)</f>
        <v>0</v>
      </c>
      <c r="E17" s="6">
        <f>ROUND(+'Fiscal Services'!V12,0)</f>
        <v>5695</v>
      </c>
      <c r="F17" s="8" t="str">
        <f t="shared" si="0"/>
        <v/>
      </c>
      <c r="G17" s="6">
        <f>ROUND(+'Fiscal Services'!I112,0)</f>
        <v>0</v>
      </c>
      <c r="H17" s="6">
        <f>ROUND(+'Fiscal Services'!V112,0)</f>
        <v>7861</v>
      </c>
      <c r="I17" s="8" t="str">
        <f t="shared" si="1"/>
        <v/>
      </c>
      <c r="J17" s="7"/>
      <c r="K17" s="9" t="str">
        <f t="shared" si="2"/>
        <v/>
      </c>
    </row>
    <row r="18" spans="2:11" x14ac:dyDescent="0.2">
      <c r="B18">
        <f>+'Fiscal Services'!A13</f>
        <v>23</v>
      </c>
      <c r="C18" t="str">
        <f>+'Fiscal Services'!B13</f>
        <v>THREE RIVERS HOSPITAL</v>
      </c>
      <c r="D18" s="6">
        <f>ROUND(+'Fiscal Services'!I13,0)</f>
        <v>0</v>
      </c>
      <c r="E18" s="6">
        <f>ROUND(+'Fiscal Services'!V13,0)</f>
        <v>875</v>
      </c>
      <c r="F18" s="8" t="str">
        <f t="shared" si="0"/>
        <v/>
      </c>
      <c r="G18" s="6">
        <f>ROUND(+'Fiscal Services'!I113,0)</f>
        <v>0</v>
      </c>
      <c r="H18" s="6">
        <f>ROUND(+'Fiscal Services'!V113,0)</f>
        <v>943</v>
      </c>
      <c r="I18" s="8" t="str">
        <f t="shared" si="1"/>
        <v/>
      </c>
      <c r="J18" s="7"/>
      <c r="K18" s="9" t="str">
        <f t="shared" si="2"/>
        <v/>
      </c>
    </row>
    <row r="19" spans="2:11" x14ac:dyDescent="0.2">
      <c r="B19">
        <f>+'Fiscal Services'!A14</f>
        <v>26</v>
      </c>
      <c r="C19" t="str">
        <f>+'Fiscal Services'!B14</f>
        <v>PEACEHEALTH ST JOHN MEDICAL CENTER</v>
      </c>
      <c r="D19" s="6">
        <f>ROUND(+'Fiscal Services'!I14,0)</f>
        <v>0</v>
      </c>
      <c r="E19" s="6">
        <f>ROUND(+'Fiscal Services'!V14,0)</f>
        <v>22828</v>
      </c>
      <c r="F19" s="8" t="str">
        <f t="shared" si="0"/>
        <v/>
      </c>
      <c r="G19" s="6">
        <f>ROUND(+'Fiscal Services'!I114,0)</f>
        <v>0</v>
      </c>
      <c r="H19" s="6">
        <f>ROUND(+'Fiscal Services'!V114,0)</f>
        <v>21531</v>
      </c>
      <c r="I19" s="8" t="str">
        <f t="shared" si="1"/>
        <v/>
      </c>
      <c r="J19" s="7"/>
      <c r="K19" s="9" t="str">
        <f t="shared" si="2"/>
        <v/>
      </c>
    </row>
    <row r="20" spans="2:11" x14ac:dyDescent="0.2">
      <c r="B20">
        <f>+'Fiscal Services'!A15</f>
        <v>29</v>
      </c>
      <c r="C20" t="str">
        <f>+'Fiscal Services'!B15</f>
        <v>HARBORVIEW MEDICAL CENTER</v>
      </c>
      <c r="D20" s="6">
        <f>ROUND(+'Fiscal Services'!I15,0)</f>
        <v>3311450</v>
      </c>
      <c r="E20" s="6">
        <f>ROUND(+'Fiscal Services'!V15,0)</f>
        <v>43704</v>
      </c>
      <c r="F20" s="8">
        <f t="shared" si="0"/>
        <v>75.77</v>
      </c>
      <c r="G20" s="6">
        <f>ROUND(+'Fiscal Services'!I115,0)</f>
        <v>2753766</v>
      </c>
      <c r="H20" s="6">
        <f>ROUND(+'Fiscal Services'!V115,0)</f>
        <v>42448</v>
      </c>
      <c r="I20" s="8">
        <f t="shared" si="1"/>
        <v>64.87</v>
      </c>
      <c r="J20" s="7"/>
      <c r="K20" s="9">
        <f t="shared" si="2"/>
        <v>-0.1439</v>
      </c>
    </row>
    <row r="21" spans="2:11" x14ac:dyDescent="0.2">
      <c r="B21">
        <f>+'Fiscal Services'!A16</f>
        <v>32</v>
      </c>
      <c r="C21" t="str">
        <f>+'Fiscal Services'!B16</f>
        <v>ST JOSEPH MEDICAL CENTER</v>
      </c>
      <c r="D21" s="6">
        <f>ROUND(+'Fiscal Services'!I16,0)</f>
        <v>0</v>
      </c>
      <c r="E21" s="6">
        <f>ROUND(+'Fiscal Services'!V16,0)</f>
        <v>45992</v>
      </c>
      <c r="F21" s="8" t="str">
        <f t="shared" si="0"/>
        <v/>
      </c>
      <c r="G21" s="6">
        <f>ROUND(+'Fiscal Services'!I116,0)</f>
        <v>0</v>
      </c>
      <c r="H21" s="6">
        <f>ROUND(+'Fiscal Services'!V116,0)</f>
        <v>43782</v>
      </c>
      <c r="I21" s="8" t="str">
        <f t="shared" si="1"/>
        <v/>
      </c>
      <c r="J21" s="7"/>
      <c r="K21" s="9" t="str">
        <f t="shared" si="2"/>
        <v/>
      </c>
    </row>
    <row r="22" spans="2:11" x14ac:dyDescent="0.2">
      <c r="B22">
        <f>+'Fiscal Services'!A17</f>
        <v>35</v>
      </c>
      <c r="C22" t="str">
        <f>+'Fiscal Services'!B17</f>
        <v>ST ELIZABETH HOSPITAL</v>
      </c>
      <c r="D22" s="6">
        <f>ROUND(+'Fiscal Services'!I17,0)</f>
        <v>0</v>
      </c>
      <c r="E22" s="6">
        <f>ROUND(+'Fiscal Services'!V17,0)</f>
        <v>3807</v>
      </c>
      <c r="F22" s="8" t="str">
        <f t="shared" si="0"/>
        <v/>
      </c>
      <c r="G22" s="6">
        <f>ROUND(+'Fiscal Services'!I117,0)</f>
        <v>0</v>
      </c>
      <c r="H22" s="6">
        <f>ROUND(+'Fiscal Services'!V117,0)</f>
        <v>3457</v>
      </c>
      <c r="I22" s="8" t="str">
        <f t="shared" si="1"/>
        <v/>
      </c>
      <c r="J22" s="7"/>
      <c r="K22" s="9" t="str">
        <f t="shared" si="2"/>
        <v/>
      </c>
    </row>
    <row r="23" spans="2:11" x14ac:dyDescent="0.2">
      <c r="B23">
        <f>+'Fiscal Services'!A18</f>
        <v>37</v>
      </c>
      <c r="C23" t="str">
        <f>+'Fiscal Services'!B18</f>
        <v>DEACONESS HOSPITAL</v>
      </c>
      <c r="D23" s="6">
        <f>ROUND(+'Fiscal Services'!I18,0)</f>
        <v>0</v>
      </c>
      <c r="E23" s="6">
        <f>ROUND(+'Fiscal Services'!V18,0)</f>
        <v>24589</v>
      </c>
      <c r="F23" s="8" t="str">
        <f t="shared" si="0"/>
        <v/>
      </c>
      <c r="G23" s="6">
        <f>ROUND(+'Fiscal Services'!I118,0)</f>
        <v>0</v>
      </c>
      <c r="H23" s="6">
        <f>ROUND(+'Fiscal Services'!V118,0)</f>
        <v>23505</v>
      </c>
      <c r="I23" s="8" t="str">
        <f t="shared" si="1"/>
        <v/>
      </c>
      <c r="J23" s="7"/>
      <c r="K23" s="9" t="str">
        <f t="shared" si="2"/>
        <v/>
      </c>
    </row>
    <row r="24" spans="2:11" x14ac:dyDescent="0.2">
      <c r="B24">
        <f>+'Fiscal Services'!A19</f>
        <v>38</v>
      </c>
      <c r="C24" t="str">
        <f>+'Fiscal Services'!B19</f>
        <v>OLYMPIC MEDICAL CENTER</v>
      </c>
      <c r="D24" s="6">
        <f>ROUND(+'Fiscal Services'!I19,0)</f>
        <v>391185</v>
      </c>
      <c r="E24" s="6">
        <f>ROUND(+'Fiscal Services'!V19,0)</f>
        <v>12477</v>
      </c>
      <c r="F24" s="8">
        <f t="shared" si="0"/>
        <v>31.35</v>
      </c>
      <c r="G24" s="6">
        <f>ROUND(+'Fiscal Services'!I119,0)</f>
        <v>174561</v>
      </c>
      <c r="H24" s="6">
        <f>ROUND(+'Fiscal Services'!V119,0)</f>
        <v>12980</v>
      </c>
      <c r="I24" s="8">
        <f t="shared" si="1"/>
        <v>13.45</v>
      </c>
      <c r="J24" s="7"/>
      <c r="K24" s="9">
        <f t="shared" si="2"/>
        <v>-0.57099999999999995</v>
      </c>
    </row>
    <row r="25" spans="2:11" x14ac:dyDescent="0.2">
      <c r="B25">
        <f>+'Fiscal Services'!A20</f>
        <v>39</v>
      </c>
      <c r="C25" t="str">
        <f>+'Fiscal Services'!B20</f>
        <v>TRIOS HEALTH</v>
      </c>
      <c r="D25" s="6">
        <f>ROUND(+'Fiscal Services'!I20,0)</f>
        <v>479908</v>
      </c>
      <c r="E25" s="6">
        <f>ROUND(+'Fiscal Services'!V20,0)</f>
        <v>13397</v>
      </c>
      <c r="F25" s="8">
        <f t="shared" si="0"/>
        <v>35.82</v>
      </c>
      <c r="G25" s="6">
        <f>ROUND(+'Fiscal Services'!I120,0)</f>
        <v>318346</v>
      </c>
      <c r="H25" s="6">
        <f>ROUND(+'Fiscal Services'!V120,0)</f>
        <v>13307</v>
      </c>
      <c r="I25" s="8">
        <f t="shared" si="1"/>
        <v>23.92</v>
      </c>
      <c r="J25" s="7"/>
      <c r="K25" s="9">
        <f t="shared" si="2"/>
        <v>-0.3322</v>
      </c>
    </row>
    <row r="26" spans="2:11" x14ac:dyDescent="0.2">
      <c r="B26">
        <f>+'Fiscal Services'!A21</f>
        <v>43</v>
      </c>
      <c r="C26" t="str">
        <f>+'Fiscal Services'!B21</f>
        <v>WALLA WALLA GENERAL HOSPITAL</v>
      </c>
      <c r="D26" s="6">
        <f>ROUND(+'Fiscal Services'!I21,0)</f>
        <v>0</v>
      </c>
      <c r="E26" s="6">
        <f>ROUND(+'Fiscal Services'!V21,0)</f>
        <v>0</v>
      </c>
      <c r="F26" s="8" t="str">
        <f t="shared" si="0"/>
        <v/>
      </c>
      <c r="G26" s="6">
        <f>ROUND(+'Fiscal Services'!I121,0)</f>
        <v>0</v>
      </c>
      <c r="H26" s="6">
        <f>ROUND(+'Fiscal Services'!V121,0)</f>
        <v>0</v>
      </c>
      <c r="I26" s="8" t="str">
        <f t="shared" si="1"/>
        <v/>
      </c>
      <c r="J26" s="7"/>
      <c r="K26" s="9" t="str">
        <f t="shared" si="2"/>
        <v/>
      </c>
    </row>
    <row r="27" spans="2:11" x14ac:dyDescent="0.2">
      <c r="B27">
        <f>+'Fiscal Services'!A22</f>
        <v>45</v>
      </c>
      <c r="C27" t="str">
        <f>+'Fiscal Services'!B22</f>
        <v>COLUMBIA BASIN HOSPITAL</v>
      </c>
      <c r="D27" s="6">
        <f>ROUND(+'Fiscal Services'!I22,0)</f>
        <v>138970</v>
      </c>
      <c r="E27" s="6">
        <f>ROUND(+'Fiscal Services'!V22,0)</f>
        <v>1016</v>
      </c>
      <c r="F27" s="8">
        <f t="shared" si="0"/>
        <v>136.78</v>
      </c>
      <c r="G27" s="6">
        <f>ROUND(+'Fiscal Services'!I122,0)</f>
        <v>116891</v>
      </c>
      <c r="H27" s="6">
        <f>ROUND(+'Fiscal Services'!V122,0)</f>
        <v>1075</v>
      </c>
      <c r="I27" s="8">
        <f t="shared" si="1"/>
        <v>108.74</v>
      </c>
      <c r="J27" s="7"/>
      <c r="K27" s="9">
        <f t="shared" si="2"/>
        <v>-0.20499999999999999</v>
      </c>
    </row>
    <row r="28" spans="2:11" x14ac:dyDescent="0.2">
      <c r="B28">
        <f>+'Fiscal Services'!A23</f>
        <v>46</v>
      </c>
      <c r="C28" t="str">
        <f>+'Fiscal Services'!B23</f>
        <v>PMH MEDICAL CENTER</v>
      </c>
      <c r="D28" s="6">
        <f>ROUND(+'Fiscal Services'!I23,0)</f>
        <v>30713</v>
      </c>
      <c r="E28" s="6">
        <f>ROUND(+'Fiscal Services'!V23,0)</f>
        <v>2055</v>
      </c>
      <c r="F28" s="8">
        <f t="shared" si="0"/>
        <v>14.95</v>
      </c>
      <c r="G28" s="6">
        <f>ROUND(+'Fiscal Services'!I123,0)</f>
        <v>25005</v>
      </c>
      <c r="H28" s="6">
        <f>ROUND(+'Fiscal Services'!V123,0)</f>
        <v>2094</v>
      </c>
      <c r="I28" s="8">
        <f t="shared" si="1"/>
        <v>11.94</v>
      </c>
      <c r="J28" s="7"/>
      <c r="K28" s="9">
        <f t="shared" si="2"/>
        <v>-0.20130000000000001</v>
      </c>
    </row>
    <row r="29" spans="2:11" x14ac:dyDescent="0.2">
      <c r="B29">
        <f>+'Fiscal Services'!A24</f>
        <v>50</v>
      </c>
      <c r="C29" t="str">
        <f>+'Fiscal Services'!B24</f>
        <v>PROVIDENCE ST MARY MEDICAL CENTER</v>
      </c>
      <c r="D29" s="6">
        <f>ROUND(+'Fiscal Services'!I24,0)</f>
        <v>0</v>
      </c>
      <c r="E29" s="6">
        <f>ROUND(+'Fiscal Services'!V24,0)</f>
        <v>23451</v>
      </c>
      <c r="F29" s="8" t="str">
        <f t="shared" si="0"/>
        <v/>
      </c>
      <c r="G29" s="6">
        <f>ROUND(+'Fiscal Services'!I124,0)</f>
        <v>0</v>
      </c>
      <c r="H29" s="6">
        <f>ROUND(+'Fiscal Services'!V124,0)</f>
        <v>9836</v>
      </c>
      <c r="I29" s="8" t="str">
        <f t="shared" si="1"/>
        <v/>
      </c>
      <c r="J29" s="7"/>
      <c r="K29" s="9" t="str">
        <f t="shared" si="2"/>
        <v/>
      </c>
    </row>
    <row r="30" spans="2:11" x14ac:dyDescent="0.2">
      <c r="B30">
        <f>+'Fiscal Services'!A25</f>
        <v>54</v>
      </c>
      <c r="C30" t="str">
        <f>+'Fiscal Services'!B25</f>
        <v>FORKS COMMUNITY HOSPITAL</v>
      </c>
      <c r="D30" s="6">
        <f>ROUND(+'Fiscal Services'!I25,0)</f>
        <v>0</v>
      </c>
      <c r="E30" s="6">
        <f>ROUND(+'Fiscal Services'!V25,0)</f>
        <v>0</v>
      </c>
      <c r="F30" s="8" t="str">
        <f t="shared" si="0"/>
        <v/>
      </c>
      <c r="G30" s="6">
        <f>ROUND(+'Fiscal Services'!I125,0)</f>
        <v>0</v>
      </c>
      <c r="H30" s="6">
        <f>ROUND(+'Fiscal Services'!V125,0)</f>
        <v>0</v>
      </c>
      <c r="I30" s="8" t="str">
        <f t="shared" si="1"/>
        <v/>
      </c>
      <c r="J30" s="7"/>
      <c r="K30" s="9" t="str">
        <f t="shared" si="2"/>
        <v/>
      </c>
    </row>
    <row r="31" spans="2:11" x14ac:dyDescent="0.2">
      <c r="B31">
        <f>+'Fiscal Services'!A26</f>
        <v>56</v>
      </c>
      <c r="C31" t="str">
        <f>+'Fiscal Services'!B26</f>
        <v>WILLAPA HARBOR HOSPITAL</v>
      </c>
      <c r="D31" s="6">
        <f>ROUND(+'Fiscal Services'!I26,0)</f>
        <v>71645</v>
      </c>
      <c r="E31" s="6">
        <f>ROUND(+'Fiscal Services'!V26,0)</f>
        <v>1945</v>
      </c>
      <c r="F31" s="8">
        <f t="shared" si="0"/>
        <v>36.840000000000003</v>
      </c>
      <c r="G31" s="6">
        <f>ROUND(+'Fiscal Services'!I126,0)</f>
        <v>78960</v>
      </c>
      <c r="H31" s="6">
        <f>ROUND(+'Fiscal Services'!V126,0)</f>
        <v>1010</v>
      </c>
      <c r="I31" s="8">
        <f t="shared" si="1"/>
        <v>78.180000000000007</v>
      </c>
      <c r="J31" s="7"/>
      <c r="K31" s="9">
        <f t="shared" si="2"/>
        <v>1.1221000000000001</v>
      </c>
    </row>
    <row r="32" spans="2:11" x14ac:dyDescent="0.2">
      <c r="B32">
        <f>+'Fiscal Services'!A27</f>
        <v>58</v>
      </c>
      <c r="C32" t="str">
        <f>+'Fiscal Services'!B27</f>
        <v>YAKIMA VALLEY MEMORIAL HOSPITAL</v>
      </c>
      <c r="D32" s="6">
        <f>ROUND(+'Fiscal Services'!I27,0)</f>
        <v>926126</v>
      </c>
      <c r="E32" s="6">
        <f>ROUND(+'Fiscal Services'!V27,0)</f>
        <v>34726</v>
      </c>
      <c r="F32" s="8">
        <f t="shared" si="0"/>
        <v>26.67</v>
      </c>
      <c r="G32" s="6">
        <f>ROUND(+'Fiscal Services'!I127,0)</f>
        <v>1033518</v>
      </c>
      <c r="H32" s="6">
        <f>ROUND(+'Fiscal Services'!V127,0)</f>
        <v>33150</v>
      </c>
      <c r="I32" s="8">
        <f t="shared" si="1"/>
        <v>31.18</v>
      </c>
      <c r="J32" s="7"/>
      <c r="K32" s="9">
        <f t="shared" si="2"/>
        <v>0.1691</v>
      </c>
    </row>
    <row r="33" spans="2:11" x14ac:dyDescent="0.2">
      <c r="B33">
        <f>+'Fiscal Services'!A28</f>
        <v>63</v>
      </c>
      <c r="C33" t="str">
        <f>+'Fiscal Services'!B28</f>
        <v>GRAYS HARBOR COMMUNITY HOSPITAL</v>
      </c>
      <c r="D33" s="6">
        <f>ROUND(+'Fiscal Services'!I28,0)</f>
        <v>469551</v>
      </c>
      <c r="E33" s="6">
        <f>ROUND(+'Fiscal Services'!V28,0)</f>
        <v>11451</v>
      </c>
      <c r="F33" s="8">
        <f t="shared" si="0"/>
        <v>41.01</v>
      </c>
      <c r="G33" s="6">
        <f>ROUND(+'Fiscal Services'!I128,0)</f>
        <v>401008</v>
      </c>
      <c r="H33" s="6">
        <f>ROUND(+'Fiscal Services'!V128,0)</f>
        <v>10592</v>
      </c>
      <c r="I33" s="8">
        <f t="shared" si="1"/>
        <v>37.86</v>
      </c>
      <c r="J33" s="7"/>
      <c r="K33" s="9">
        <f t="shared" si="2"/>
        <v>-7.6799999999999993E-2</v>
      </c>
    </row>
    <row r="34" spans="2:11" x14ac:dyDescent="0.2">
      <c r="B34">
        <f>+'Fiscal Services'!A29</f>
        <v>78</v>
      </c>
      <c r="C34" t="str">
        <f>+'Fiscal Services'!B29</f>
        <v>SAMARITAN HEALTHCARE</v>
      </c>
      <c r="D34" s="6">
        <f>ROUND(+'Fiscal Services'!I29,0)</f>
        <v>353418</v>
      </c>
      <c r="E34" s="6">
        <f>ROUND(+'Fiscal Services'!V29,0)</f>
        <v>5725</v>
      </c>
      <c r="F34" s="8">
        <f t="shared" si="0"/>
        <v>61.73</v>
      </c>
      <c r="G34" s="6">
        <f>ROUND(+'Fiscal Services'!I129,0)</f>
        <v>383557</v>
      </c>
      <c r="H34" s="6">
        <f>ROUND(+'Fiscal Services'!V129,0)</f>
        <v>5653</v>
      </c>
      <c r="I34" s="8">
        <f t="shared" si="1"/>
        <v>67.849999999999994</v>
      </c>
      <c r="J34" s="7"/>
      <c r="K34" s="9">
        <f t="shared" si="2"/>
        <v>9.9099999999999994E-2</v>
      </c>
    </row>
    <row r="35" spans="2:11" x14ac:dyDescent="0.2">
      <c r="B35">
        <f>+'Fiscal Services'!A30</f>
        <v>79</v>
      </c>
      <c r="C35" t="str">
        <f>+'Fiscal Services'!B30</f>
        <v>OCEAN BEACH HOSPITAL</v>
      </c>
      <c r="D35" s="6">
        <f>ROUND(+'Fiscal Services'!I30,0)</f>
        <v>0</v>
      </c>
      <c r="E35" s="6">
        <f>ROUND(+'Fiscal Services'!V30,0)</f>
        <v>0</v>
      </c>
      <c r="F35" s="8" t="str">
        <f t="shared" si="0"/>
        <v/>
      </c>
      <c r="G35" s="6">
        <f>ROUND(+'Fiscal Services'!I130,0)</f>
        <v>30381</v>
      </c>
      <c r="H35" s="6">
        <f>ROUND(+'Fiscal Services'!V130,0)</f>
        <v>1211</v>
      </c>
      <c r="I35" s="8">
        <f t="shared" si="1"/>
        <v>25.09</v>
      </c>
      <c r="J35" s="7"/>
      <c r="K35" s="9" t="str">
        <f t="shared" si="2"/>
        <v/>
      </c>
    </row>
    <row r="36" spans="2:11" x14ac:dyDescent="0.2">
      <c r="B36">
        <f>+'Fiscal Services'!A31</f>
        <v>80</v>
      </c>
      <c r="C36" t="str">
        <f>+'Fiscal Services'!B31</f>
        <v>ODESSA MEMORIAL HEALTHCARE CENTER</v>
      </c>
      <c r="D36" s="6">
        <f>ROUND(+'Fiscal Services'!I31,0)</f>
        <v>35199</v>
      </c>
      <c r="E36" s="6">
        <f>ROUND(+'Fiscal Services'!V31,0)</f>
        <v>103</v>
      </c>
      <c r="F36" s="8">
        <f t="shared" si="0"/>
        <v>341.74</v>
      </c>
      <c r="G36" s="6">
        <f>ROUND(+'Fiscal Services'!I131,0)</f>
        <v>26443</v>
      </c>
      <c r="H36" s="6">
        <f>ROUND(+'Fiscal Services'!V131,0)</f>
        <v>103</v>
      </c>
      <c r="I36" s="8">
        <f t="shared" si="1"/>
        <v>256.73</v>
      </c>
      <c r="J36" s="7"/>
      <c r="K36" s="9">
        <f t="shared" si="2"/>
        <v>-0.24879999999999999</v>
      </c>
    </row>
    <row r="37" spans="2:11" x14ac:dyDescent="0.2">
      <c r="B37">
        <f>+'Fiscal Services'!A32</f>
        <v>81</v>
      </c>
      <c r="C37" t="str">
        <f>+'Fiscal Services'!B32</f>
        <v>MULTICARE GOOD SAMARITAN</v>
      </c>
      <c r="D37" s="6">
        <f>ROUND(+'Fiscal Services'!I32,0)</f>
        <v>0</v>
      </c>
      <c r="E37" s="6">
        <f>ROUND(+'Fiscal Services'!V32,0)</f>
        <v>28945</v>
      </c>
      <c r="F37" s="8" t="str">
        <f t="shared" si="0"/>
        <v/>
      </c>
      <c r="G37" s="6">
        <f>ROUND(+'Fiscal Services'!I132,0)</f>
        <v>0</v>
      </c>
      <c r="H37" s="6">
        <f>ROUND(+'Fiscal Services'!V132,0)</f>
        <v>30512</v>
      </c>
      <c r="I37" s="8" t="str">
        <f t="shared" si="1"/>
        <v/>
      </c>
      <c r="J37" s="7"/>
      <c r="K37" s="9" t="str">
        <f t="shared" si="2"/>
        <v/>
      </c>
    </row>
    <row r="38" spans="2:11" x14ac:dyDescent="0.2">
      <c r="B38">
        <f>+'Fiscal Services'!A33</f>
        <v>82</v>
      </c>
      <c r="C38" t="str">
        <f>+'Fiscal Services'!B33</f>
        <v>GARFIELD COUNTY MEMORIAL HOSPITAL</v>
      </c>
      <c r="D38" s="6">
        <f>ROUND(+'Fiscal Services'!I33,0)</f>
        <v>280030</v>
      </c>
      <c r="E38" s="6">
        <f>ROUND(+'Fiscal Services'!V33,0)</f>
        <v>130</v>
      </c>
      <c r="F38" s="8">
        <f t="shared" si="0"/>
        <v>2154.08</v>
      </c>
      <c r="G38" s="6">
        <f>ROUND(+'Fiscal Services'!I133,0)</f>
        <v>250133</v>
      </c>
      <c r="H38" s="6">
        <f>ROUND(+'Fiscal Services'!V133,0)</f>
        <v>131</v>
      </c>
      <c r="I38" s="8">
        <f t="shared" si="1"/>
        <v>1909.41</v>
      </c>
      <c r="J38" s="7"/>
      <c r="K38" s="9">
        <f t="shared" si="2"/>
        <v>-0.11360000000000001</v>
      </c>
    </row>
    <row r="39" spans="2:11" x14ac:dyDescent="0.2">
      <c r="B39">
        <f>+'Fiscal Services'!A34</f>
        <v>84</v>
      </c>
      <c r="C39" t="str">
        <f>+'Fiscal Services'!B34</f>
        <v>PROVIDENCE REGIONAL MEDICAL CENTER EVERETT</v>
      </c>
      <c r="D39" s="6">
        <f>ROUND(+'Fiscal Services'!I34,0)</f>
        <v>0</v>
      </c>
      <c r="E39" s="6">
        <f>ROUND(+'Fiscal Services'!V34,0)</f>
        <v>75807</v>
      </c>
      <c r="F39" s="8" t="str">
        <f t="shared" si="0"/>
        <v/>
      </c>
      <c r="G39" s="6">
        <f>ROUND(+'Fiscal Services'!I134,0)</f>
        <v>0</v>
      </c>
      <c r="H39" s="6">
        <f>ROUND(+'Fiscal Services'!V134,0)</f>
        <v>49191</v>
      </c>
      <c r="I39" s="8" t="str">
        <f t="shared" si="1"/>
        <v/>
      </c>
      <c r="J39" s="7"/>
      <c r="K39" s="9" t="str">
        <f t="shared" si="2"/>
        <v/>
      </c>
    </row>
    <row r="40" spans="2:11" x14ac:dyDescent="0.2">
      <c r="B40">
        <f>+'Fiscal Services'!A35</f>
        <v>85</v>
      </c>
      <c r="C40" t="str">
        <f>+'Fiscal Services'!B35</f>
        <v>JEFFERSON HEALTHCARE</v>
      </c>
      <c r="D40" s="6">
        <f>ROUND(+'Fiscal Services'!I35,0)</f>
        <v>59753</v>
      </c>
      <c r="E40" s="6">
        <f>ROUND(+'Fiscal Services'!V35,0)</f>
        <v>4691</v>
      </c>
      <c r="F40" s="8">
        <f t="shared" si="0"/>
        <v>12.74</v>
      </c>
      <c r="G40" s="6">
        <f>ROUND(+'Fiscal Services'!I135,0)</f>
        <v>127881</v>
      </c>
      <c r="H40" s="6">
        <f>ROUND(+'Fiscal Services'!V135,0)</f>
        <v>4845</v>
      </c>
      <c r="I40" s="8">
        <f t="shared" si="1"/>
        <v>26.39</v>
      </c>
      <c r="J40" s="7"/>
      <c r="K40" s="9">
        <f t="shared" si="2"/>
        <v>1.0713999999999999</v>
      </c>
    </row>
    <row r="41" spans="2:11" x14ac:dyDescent="0.2">
      <c r="B41">
        <f>+'Fiscal Services'!A36</f>
        <v>96</v>
      </c>
      <c r="C41" t="str">
        <f>+'Fiscal Services'!B36</f>
        <v>SKYLINE HOSPITAL</v>
      </c>
      <c r="D41" s="6">
        <f>ROUND(+'Fiscal Services'!I36,0)</f>
        <v>0</v>
      </c>
      <c r="E41" s="6">
        <f>ROUND(+'Fiscal Services'!V36,0)</f>
        <v>1282</v>
      </c>
      <c r="F41" s="8" t="str">
        <f t="shared" si="0"/>
        <v/>
      </c>
      <c r="G41" s="6">
        <f>ROUND(+'Fiscal Services'!I136,0)</f>
        <v>0</v>
      </c>
      <c r="H41" s="6">
        <f>ROUND(+'Fiscal Services'!V136,0)</f>
        <v>1213</v>
      </c>
      <c r="I41" s="8" t="str">
        <f t="shared" si="1"/>
        <v/>
      </c>
      <c r="J41" s="7"/>
      <c r="K41" s="9" t="str">
        <f t="shared" si="2"/>
        <v/>
      </c>
    </row>
    <row r="42" spans="2:11" x14ac:dyDescent="0.2">
      <c r="B42">
        <f>+'Fiscal Services'!A37</f>
        <v>102</v>
      </c>
      <c r="C42" t="str">
        <f>+'Fiscal Services'!B37</f>
        <v>YAKIMA REGIONAL MEDICAL AND CARDIAC CENTER</v>
      </c>
      <c r="D42" s="6">
        <f>ROUND(+'Fiscal Services'!I37,0)</f>
        <v>0</v>
      </c>
      <c r="E42" s="6">
        <f>ROUND(+'Fiscal Services'!V37,0)</f>
        <v>13611</v>
      </c>
      <c r="F42" s="8" t="str">
        <f t="shared" si="0"/>
        <v/>
      </c>
      <c r="G42" s="6">
        <f>ROUND(+'Fiscal Services'!I137,0)</f>
        <v>0</v>
      </c>
      <c r="H42" s="6">
        <f>ROUND(+'Fiscal Services'!V137,0)</f>
        <v>12486</v>
      </c>
      <c r="I42" s="8" t="str">
        <f t="shared" si="1"/>
        <v/>
      </c>
      <c r="J42" s="7"/>
      <c r="K42" s="9" t="str">
        <f t="shared" si="2"/>
        <v/>
      </c>
    </row>
    <row r="43" spans="2:11" x14ac:dyDescent="0.2">
      <c r="B43">
        <f>+'Fiscal Services'!A38</f>
        <v>104</v>
      </c>
      <c r="C43" t="str">
        <f>+'Fiscal Services'!B38</f>
        <v>VALLEY GENERAL HOSPITAL</v>
      </c>
      <c r="D43" s="6">
        <f>ROUND(+'Fiscal Services'!I38,0)</f>
        <v>0</v>
      </c>
      <c r="E43" s="6">
        <f>ROUND(+'Fiscal Services'!V38,0)</f>
        <v>0</v>
      </c>
      <c r="F43" s="8" t="str">
        <f t="shared" si="0"/>
        <v/>
      </c>
      <c r="G43" s="6">
        <f>ROUND(+'Fiscal Services'!I138,0)</f>
        <v>0</v>
      </c>
      <c r="H43" s="6">
        <f>ROUND(+'Fiscal Services'!V138,0)</f>
        <v>0</v>
      </c>
      <c r="I43" s="8" t="str">
        <f t="shared" si="1"/>
        <v/>
      </c>
      <c r="J43" s="7"/>
      <c r="K43" s="9" t="str">
        <f t="shared" si="2"/>
        <v/>
      </c>
    </row>
    <row r="44" spans="2:11" x14ac:dyDescent="0.2">
      <c r="B44">
        <f>+'Fiscal Services'!A39</f>
        <v>106</v>
      </c>
      <c r="C44" t="str">
        <f>+'Fiscal Services'!B39</f>
        <v>CASCADE VALLEY HOSPITAL</v>
      </c>
      <c r="D44" s="6">
        <f>ROUND(+'Fiscal Services'!I39,0)</f>
        <v>76109</v>
      </c>
      <c r="E44" s="6">
        <f>ROUND(+'Fiscal Services'!V39,0)</f>
        <v>4364</v>
      </c>
      <c r="F44" s="8">
        <f t="shared" si="0"/>
        <v>17.440000000000001</v>
      </c>
      <c r="G44" s="6">
        <f>ROUND(+'Fiscal Services'!I139,0)</f>
        <v>72000</v>
      </c>
      <c r="H44" s="6">
        <f>ROUND(+'Fiscal Services'!V139,0)</f>
        <v>3957</v>
      </c>
      <c r="I44" s="8">
        <f t="shared" si="1"/>
        <v>18.2</v>
      </c>
      <c r="J44" s="7"/>
      <c r="K44" s="9">
        <f t="shared" si="2"/>
        <v>4.36E-2</v>
      </c>
    </row>
    <row r="45" spans="2:11" x14ac:dyDescent="0.2">
      <c r="B45">
        <f>+'Fiscal Services'!A40</f>
        <v>107</v>
      </c>
      <c r="C45" t="str">
        <f>+'Fiscal Services'!B40</f>
        <v>NORTH VALLEY HOSPITAL</v>
      </c>
      <c r="D45" s="6">
        <f>ROUND(+'Fiscal Services'!I40,0)</f>
        <v>0</v>
      </c>
      <c r="E45" s="6">
        <f>ROUND(+'Fiscal Services'!V40,0)</f>
        <v>2329</v>
      </c>
      <c r="F45" s="8" t="str">
        <f t="shared" si="0"/>
        <v/>
      </c>
      <c r="G45" s="6">
        <f>ROUND(+'Fiscal Services'!I140,0)</f>
        <v>138178</v>
      </c>
      <c r="H45" s="6">
        <f>ROUND(+'Fiscal Services'!V140,0)</f>
        <v>2549</v>
      </c>
      <c r="I45" s="8">
        <f t="shared" si="1"/>
        <v>54.21</v>
      </c>
      <c r="J45" s="7"/>
      <c r="K45" s="9" t="str">
        <f t="shared" si="2"/>
        <v/>
      </c>
    </row>
    <row r="46" spans="2:11" x14ac:dyDescent="0.2">
      <c r="B46">
        <f>+'Fiscal Services'!A41</f>
        <v>108</v>
      </c>
      <c r="C46" t="str">
        <f>+'Fiscal Services'!B41</f>
        <v>TRI-STATE MEMORIAL HOSPITAL</v>
      </c>
      <c r="D46" s="6">
        <f>ROUND(+'Fiscal Services'!I41,0)</f>
        <v>230169</v>
      </c>
      <c r="E46" s="6">
        <f>ROUND(+'Fiscal Services'!V41,0)</f>
        <v>5258</v>
      </c>
      <c r="F46" s="8">
        <f t="shared" si="0"/>
        <v>43.78</v>
      </c>
      <c r="G46" s="6">
        <f>ROUND(+'Fiscal Services'!I141,0)</f>
        <v>396625</v>
      </c>
      <c r="H46" s="6">
        <f>ROUND(+'Fiscal Services'!V141,0)</f>
        <v>5633</v>
      </c>
      <c r="I46" s="8">
        <f t="shared" si="1"/>
        <v>70.41</v>
      </c>
      <c r="J46" s="7"/>
      <c r="K46" s="9">
        <f t="shared" si="2"/>
        <v>0.60829999999999995</v>
      </c>
    </row>
    <row r="47" spans="2:11" x14ac:dyDescent="0.2">
      <c r="B47">
        <f>+'Fiscal Services'!A42</f>
        <v>111</v>
      </c>
      <c r="C47" t="str">
        <f>+'Fiscal Services'!B42</f>
        <v>EAST ADAMS RURAL HEALTHCARE</v>
      </c>
      <c r="D47" s="6">
        <f>ROUND(+'Fiscal Services'!I42,0)</f>
        <v>0</v>
      </c>
      <c r="E47" s="6">
        <f>ROUND(+'Fiscal Services'!V42,0)</f>
        <v>285</v>
      </c>
      <c r="F47" s="8" t="str">
        <f t="shared" si="0"/>
        <v/>
      </c>
      <c r="G47" s="6">
        <f>ROUND(+'Fiscal Services'!I142,0)</f>
        <v>0</v>
      </c>
      <c r="H47" s="6">
        <f>ROUND(+'Fiscal Services'!V142,0)</f>
        <v>318</v>
      </c>
      <c r="I47" s="8" t="str">
        <f t="shared" si="1"/>
        <v/>
      </c>
      <c r="J47" s="7"/>
      <c r="K47" s="9" t="str">
        <f t="shared" si="2"/>
        <v/>
      </c>
    </row>
    <row r="48" spans="2:11" x14ac:dyDescent="0.2">
      <c r="B48">
        <f>+'Fiscal Services'!A43</f>
        <v>125</v>
      </c>
      <c r="C48" t="str">
        <f>+'Fiscal Services'!B43</f>
        <v>OTHELLO COMMUNITY HOSPITAL</v>
      </c>
      <c r="D48" s="6">
        <f>ROUND(+'Fiscal Services'!I43,0)</f>
        <v>0</v>
      </c>
      <c r="E48" s="6">
        <f>ROUND(+'Fiscal Services'!V43,0)</f>
        <v>0</v>
      </c>
      <c r="F48" s="8" t="str">
        <f t="shared" si="0"/>
        <v/>
      </c>
      <c r="G48" s="6">
        <f>ROUND(+'Fiscal Services'!I143,0)</f>
        <v>0</v>
      </c>
      <c r="H48" s="6">
        <f>ROUND(+'Fiscal Services'!V143,0)</f>
        <v>0</v>
      </c>
      <c r="I48" s="8" t="str">
        <f t="shared" si="1"/>
        <v/>
      </c>
      <c r="J48" s="7"/>
      <c r="K48" s="9" t="str">
        <f t="shared" si="2"/>
        <v/>
      </c>
    </row>
    <row r="49" spans="2:11" x14ac:dyDescent="0.2">
      <c r="B49">
        <f>+'Fiscal Services'!A44</f>
        <v>126</v>
      </c>
      <c r="C49" t="str">
        <f>+'Fiscal Services'!B44</f>
        <v>HIGHLINE MEDICAL CENTER</v>
      </c>
      <c r="D49" s="6">
        <f>ROUND(+'Fiscal Services'!I44,0)</f>
        <v>4152322</v>
      </c>
      <c r="E49" s="6">
        <f>ROUND(+'Fiscal Services'!V44,0)</f>
        <v>17455</v>
      </c>
      <c r="F49" s="8">
        <f t="shared" si="0"/>
        <v>237.89</v>
      </c>
      <c r="G49" s="6">
        <f>ROUND(+'Fiscal Services'!I144,0)</f>
        <v>2368771</v>
      </c>
      <c r="H49" s="6">
        <f>ROUND(+'Fiscal Services'!V144,0)</f>
        <v>9121</v>
      </c>
      <c r="I49" s="8">
        <f t="shared" si="1"/>
        <v>259.70999999999998</v>
      </c>
      <c r="J49" s="7"/>
      <c r="K49" s="9">
        <f t="shared" si="2"/>
        <v>9.1700000000000004E-2</v>
      </c>
    </row>
    <row r="50" spans="2:11" x14ac:dyDescent="0.2">
      <c r="B50">
        <f>+'Fiscal Services'!A45</f>
        <v>128</v>
      </c>
      <c r="C50" t="str">
        <f>+'Fiscal Services'!B45</f>
        <v>UNIVERSITY OF WASHINGTON MEDICAL CENTER</v>
      </c>
      <c r="D50" s="6">
        <f>ROUND(+'Fiscal Services'!I45,0)</f>
        <v>2034304</v>
      </c>
      <c r="E50" s="6">
        <f>ROUND(+'Fiscal Services'!V45,0)</f>
        <v>50232</v>
      </c>
      <c r="F50" s="8">
        <f t="shared" si="0"/>
        <v>40.5</v>
      </c>
      <c r="G50" s="6">
        <f>ROUND(+'Fiscal Services'!I145,0)</f>
        <v>1804876</v>
      </c>
      <c r="H50" s="6">
        <f>ROUND(+'Fiscal Services'!V145,0)</f>
        <v>51747</v>
      </c>
      <c r="I50" s="8">
        <f t="shared" si="1"/>
        <v>34.880000000000003</v>
      </c>
      <c r="J50" s="7"/>
      <c r="K50" s="9">
        <f t="shared" si="2"/>
        <v>-0.13880000000000001</v>
      </c>
    </row>
    <row r="51" spans="2:11" x14ac:dyDescent="0.2">
      <c r="B51">
        <f>+'Fiscal Services'!A46</f>
        <v>129</v>
      </c>
      <c r="C51" t="str">
        <f>+'Fiscal Services'!B46</f>
        <v>QUINCY VALLEY MEDICAL CENTER</v>
      </c>
      <c r="D51" s="6">
        <f>ROUND(+'Fiscal Services'!I46,0)</f>
        <v>68264</v>
      </c>
      <c r="E51" s="6">
        <f>ROUND(+'Fiscal Services'!V46,0)</f>
        <v>391</v>
      </c>
      <c r="F51" s="8">
        <f t="shared" si="0"/>
        <v>174.59</v>
      </c>
      <c r="G51" s="6">
        <f>ROUND(+'Fiscal Services'!I146,0)</f>
        <v>0</v>
      </c>
      <c r="H51" s="6">
        <f>ROUND(+'Fiscal Services'!V146,0)</f>
        <v>0</v>
      </c>
      <c r="I51" s="8" t="str">
        <f t="shared" si="1"/>
        <v/>
      </c>
      <c r="J51" s="7"/>
      <c r="K51" s="9" t="str">
        <f t="shared" si="2"/>
        <v/>
      </c>
    </row>
    <row r="52" spans="2:11" x14ac:dyDescent="0.2">
      <c r="B52">
        <f>+'Fiscal Services'!A47</f>
        <v>130</v>
      </c>
      <c r="C52" t="str">
        <f>+'Fiscal Services'!B47</f>
        <v>UW MEDICINE/NORTHWEST HOSPITAL</v>
      </c>
      <c r="D52" s="6">
        <f>ROUND(+'Fiscal Services'!I47,0)</f>
        <v>373778</v>
      </c>
      <c r="E52" s="6">
        <f>ROUND(+'Fiscal Services'!V47,0)</f>
        <v>22493</v>
      </c>
      <c r="F52" s="8">
        <f t="shared" si="0"/>
        <v>16.62</v>
      </c>
      <c r="G52" s="6">
        <f>ROUND(+'Fiscal Services'!I147,0)</f>
        <v>353340</v>
      </c>
      <c r="H52" s="6">
        <f>ROUND(+'Fiscal Services'!V147,0)</f>
        <v>23935</v>
      </c>
      <c r="I52" s="8">
        <f t="shared" si="1"/>
        <v>14.76</v>
      </c>
      <c r="J52" s="7"/>
      <c r="K52" s="9">
        <f t="shared" si="2"/>
        <v>-0.1119</v>
      </c>
    </row>
    <row r="53" spans="2:11" x14ac:dyDescent="0.2">
      <c r="B53">
        <f>+'Fiscal Services'!A48</f>
        <v>131</v>
      </c>
      <c r="C53" t="str">
        <f>+'Fiscal Services'!B48</f>
        <v>OVERLAKE HOSPITAL MEDICAL CENTER</v>
      </c>
      <c r="D53" s="6">
        <f>ROUND(+'Fiscal Services'!I48,0)</f>
        <v>118107</v>
      </c>
      <c r="E53" s="6">
        <f>ROUND(+'Fiscal Services'!V48,0)</f>
        <v>38887</v>
      </c>
      <c r="F53" s="8">
        <f t="shared" si="0"/>
        <v>3.04</v>
      </c>
      <c r="G53" s="6">
        <f>ROUND(+'Fiscal Services'!I148,0)</f>
        <v>135902</v>
      </c>
      <c r="H53" s="6">
        <f>ROUND(+'Fiscal Services'!V148,0)</f>
        <v>36167</v>
      </c>
      <c r="I53" s="8">
        <f t="shared" si="1"/>
        <v>3.76</v>
      </c>
      <c r="J53" s="7"/>
      <c r="K53" s="9">
        <f t="shared" si="2"/>
        <v>0.23680000000000001</v>
      </c>
    </row>
    <row r="54" spans="2:11" x14ac:dyDescent="0.2">
      <c r="B54">
        <f>+'Fiscal Services'!A49</f>
        <v>132</v>
      </c>
      <c r="C54" t="str">
        <f>+'Fiscal Services'!B49</f>
        <v>ST CLARE HOSPITAL</v>
      </c>
      <c r="D54" s="6">
        <f>ROUND(+'Fiscal Services'!I49,0)</f>
        <v>0</v>
      </c>
      <c r="E54" s="6">
        <f>ROUND(+'Fiscal Services'!V49,0)</f>
        <v>12826</v>
      </c>
      <c r="F54" s="8" t="str">
        <f t="shared" si="0"/>
        <v/>
      </c>
      <c r="G54" s="6">
        <f>ROUND(+'Fiscal Services'!I149,0)</f>
        <v>0</v>
      </c>
      <c r="H54" s="6">
        <f>ROUND(+'Fiscal Services'!V149,0)</f>
        <v>11781</v>
      </c>
      <c r="I54" s="8" t="str">
        <f t="shared" si="1"/>
        <v/>
      </c>
      <c r="J54" s="7"/>
      <c r="K54" s="9" t="str">
        <f t="shared" si="2"/>
        <v/>
      </c>
    </row>
    <row r="55" spans="2:11" x14ac:dyDescent="0.2">
      <c r="B55">
        <f>+'Fiscal Services'!A50</f>
        <v>134</v>
      </c>
      <c r="C55" t="str">
        <f>+'Fiscal Services'!B50</f>
        <v>ISLAND HOSPITAL</v>
      </c>
      <c r="D55" s="6">
        <f>ROUND(+'Fiscal Services'!I50,0)</f>
        <v>249638</v>
      </c>
      <c r="E55" s="6">
        <f>ROUND(+'Fiscal Services'!V50,0)</f>
        <v>9561</v>
      </c>
      <c r="F55" s="8">
        <f t="shared" si="0"/>
        <v>26.11</v>
      </c>
      <c r="G55" s="6">
        <f>ROUND(+'Fiscal Services'!I150,0)</f>
        <v>199626</v>
      </c>
      <c r="H55" s="6">
        <f>ROUND(+'Fiscal Services'!V150,0)</f>
        <v>9429</v>
      </c>
      <c r="I55" s="8">
        <f t="shared" si="1"/>
        <v>21.17</v>
      </c>
      <c r="J55" s="7"/>
      <c r="K55" s="9">
        <f t="shared" si="2"/>
        <v>-0.18920000000000001</v>
      </c>
    </row>
    <row r="56" spans="2:11" x14ac:dyDescent="0.2">
      <c r="B56">
        <f>+'Fiscal Services'!A51</f>
        <v>137</v>
      </c>
      <c r="C56" t="str">
        <f>+'Fiscal Services'!B51</f>
        <v>LINCOLN HOSPITAL</v>
      </c>
      <c r="D56" s="6">
        <f>ROUND(+'Fiscal Services'!I51,0)</f>
        <v>109378</v>
      </c>
      <c r="E56" s="6">
        <f>ROUND(+'Fiscal Services'!V51,0)</f>
        <v>1220</v>
      </c>
      <c r="F56" s="8">
        <f t="shared" si="0"/>
        <v>89.65</v>
      </c>
      <c r="G56" s="6">
        <f>ROUND(+'Fiscal Services'!I151,0)</f>
        <v>23657</v>
      </c>
      <c r="H56" s="6">
        <f>ROUND(+'Fiscal Services'!V151,0)</f>
        <v>1029</v>
      </c>
      <c r="I56" s="8">
        <f t="shared" si="1"/>
        <v>22.99</v>
      </c>
      <c r="J56" s="7"/>
      <c r="K56" s="9">
        <f t="shared" si="2"/>
        <v>-0.74360000000000004</v>
      </c>
    </row>
    <row r="57" spans="2:11" x14ac:dyDescent="0.2">
      <c r="B57">
        <f>+'Fiscal Services'!A52</f>
        <v>138</v>
      </c>
      <c r="C57" t="str">
        <f>+'Fiscal Services'!B52</f>
        <v>SWEDISH EDMONDS</v>
      </c>
      <c r="D57" s="6">
        <f>ROUND(+'Fiscal Services'!I52,0)</f>
        <v>152696</v>
      </c>
      <c r="E57" s="6">
        <f>ROUND(+'Fiscal Services'!V52,0)</f>
        <v>9622</v>
      </c>
      <c r="F57" s="8">
        <f t="shared" si="0"/>
        <v>15.87</v>
      </c>
      <c r="G57" s="6">
        <f>ROUND(+'Fiscal Services'!I152,0)</f>
        <v>39962</v>
      </c>
      <c r="H57" s="6">
        <f>ROUND(+'Fiscal Services'!V152,0)</f>
        <v>17222</v>
      </c>
      <c r="I57" s="8">
        <f t="shared" si="1"/>
        <v>2.3199999999999998</v>
      </c>
      <c r="J57" s="7"/>
      <c r="K57" s="9">
        <f t="shared" si="2"/>
        <v>-0.8538</v>
      </c>
    </row>
    <row r="58" spans="2:11" x14ac:dyDescent="0.2">
      <c r="B58">
        <f>+'Fiscal Services'!A53</f>
        <v>139</v>
      </c>
      <c r="C58" t="str">
        <f>+'Fiscal Services'!B53</f>
        <v>PROVIDENCE HOLY FAMILY HOSPITAL</v>
      </c>
      <c r="D58" s="6">
        <f>ROUND(+'Fiscal Services'!I53,0)</f>
        <v>0</v>
      </c>
      <c r="E58" s="6">
        <f>ROUND(+'Fiscal Services'!V53,0)</f>
        <v>20054</v>
      </c>
      <c r="F58" s="8" t="str">
        <f t="shared" si="0"/>
        <v/>
      </c>
      <c r="G58" s="6">
        <f>ROUND(+'Fiscal Services'!I153,0)</f>
        <v>0</v>
      </c>
      <c r="H58" s="6">
        <f>ROUND(+'Fiscal Services'!V153,0)</f>
        <v>18640</v>
      </c>
      <c r="I58" s="8" t="str">
        <f t="shared" si="1"/>
        <v/>
      </c>
      <c r="J58" s="7"/>
      <c r="K58" s="9" t="str">
        <f t="shared" si="2"/>
        <v/>
      </c>
    </row>
    <row r="59" spans="2:11" x14ac:dyDescent="0.2">
      <c r="B59">
        <f>+'Fiscal Services'!A54</f>
        <v>140</v>
      </c>
      <c r="C59" t="str">
        <f>+'Fiscal Services'!B54</f>
        <v>KITTITAS VALLEY HEALTHCARE</v>
      </c>
      <c r="D59" s="6">
        <f>ROUND(+'Fiscal Services'!I54,0)</f>
        <v>86430</v>
      </c>
      <c r="E59" s="6">
        <f>ROUND(+'Fiscal Services'!V54,0)</f>
        <v>4943</v>
      </c>
      <c r="F59" s="8">
        <f t="shared" si="0"/>
        <v>17.489999999999998</v>
      </c>
      <c r="G59" s="6">
        <f>ROUND(+'Fiscal Services'!I154,0)</f>
        <v>90820</v>
      </c>
      <c r="H59" s="6">
        <f>ROUND(+'Fiscal Services'!V154,0)</f>
        <v>5064</v>
      </c>
      <c r="I59" s="8">
        <f t="shared" si="1"/>
        <v>17.93</v>
      </c>
      <c r="J59" s="7"/>
      <c r="K59" s="9">
        <f t="shared" si="2"/>
        <v>2.52E-2</v>
      </c>
    </row>
    <row r="60" spans="2:11" x14ac:dyDescent="0.2">
      <c r="B60">
        <f>+'Fiscal Services'!A55</f>
        <v>141</v>
      </c>
      <c r="C60" t="str">
        <f>+'Fiscal Services'!B55</f>
        <v>DAYTON GENERAL HOSPITAL</v>
      </c>
      <c r="D60" s="6">
        <f>ROUND(+'Fiscal Services'!I55,0)</f>
        <v>46384</v>
      </c>
      <c r="E60" s="6">
        <f>ROUND(+'Fiscal Services'!V55,0)</f>
        <v>122</v>
      </c>
      <c r="F60" s="8">
        <f t="shared" si="0"/>
        <v>380.2</v>
      </c>
      <c r="G60" s="6">
        <f>ROUND(+'Fiscal Services'!I155,0)</f>
        <v>0</v>
      </c>
      <c r="H60" s="6">
        <f>ROUND(+'Fiscal Services'!V155,0)</f>
        <v>0</v>
      </c>
      <c r="I60" s="8" t="str">
        <f t="shared" si="1"/>
        <v/>
      </c>
      <c r="J60" s="7"/>
      <c r="K60" s="9" t="str">
        <f t="shared" si="2"/>
        <v/>
      </c>
    </row>
    <row r="61" spans="2:11" x14ac:dyDescent="0.2">
      <c r="B61">
        <f>+'Fiscal Services'!A56</f>
        <v>142</v>
      </c>
      <c r="C61" t="str">
        <f>+'Fiscal Services'!B56</f>
        <v>HARRISON MEDICAL CENTER</v>
      </c>
      <c r="D61" s="6">
        <f>ROUND(+'Fiscal Services'!I56,0)</f>
        <v>899499</v>
      </c>
      <c r="E61" s="6">
        <f>ROUND(+'Fiscal Services'!V56,0)</f>
        <v>28256</v>
      </c>
      <c r="F61" s="8">
        <f t="shared" si="0"/>
        <v>31.83</v>
      </c>
      <c r="G61" s="6">
        <f>ROUND(+'Fiscal Services'!I156,0)</f>
        <v>742721</v>
      </c>
      <c r="H61" s="6">
        <f>ROUND(+'Fiscal Services'!V156,0)</f>
        <v>27923</v>
      </c>
      <c r="I61" s="8">
        <f t="shared" si="1"/>
        <v>26.6</v>
      </c>
      <c r="J61" s="7"/>
      <c r="K61" s="9">
        <f t="shared" si="2"/>
        <v>-0.1643</v>
      </c>
    </row>
    <row r="62" spans="2:11" x14ac:dyDescent="0.2">
      <c r="B62">
        <f>+'Fiscal Services'!A57</f>
        <v>145</v>
      </c>
      <c r="C62" t="str">
        <f>+'Fiscal Services'!B57</f>
        <v>PEACEHEALTH ST JOSEPH HOSPITAL</v>
      </c>
      <c r="D62" s="6">
        <f>ROUND(+'Fiscal Services'!I57,0)</f>
        <v>0</v>
      </c>
      <c r="E62" s="6">
        <f>ROUND(+'Fiscal Services'!V57,0)</f>
        <v>33112</v>
      </c>
      <c r="F62" s="8" t="str">
        <f t="shared" si="0"/>
        <v/>
      </c>
      <c r="G62" s="6">
        <f>ROUND(+'Fiscal Services'!I157,0)</f>
        <v>0</v>
      </c>
      <c r="H62" s="6">
        <f>ROUND(+'Fiscal Services'!V157,0)</f>
        <v>32561</v>
      </c>
      <c r="I62" s="8" t="str">
        <f t="shared" si="1"/>
        <v/>
      </c>
      <c r="J62" s="7"/>
      <c r="K62" s="9" t="str">
        <f t="shared" si="2"/>
        <v/>
      </c>
    </row>
    <row r="63" spans="2:11" x14ac:dyDescent="0.2">
      <c r="B63">
        <f>+'Fiscal Services'!A58</f>
        <v>147</v>
      </c>
      <c r="C63" t="str">
        <f>+'Fiscal Services'!B58</f>
        <v>MID VALLEY HOSPITAL</v>
      </c>
      <c r="D63" s="6">
        <f>ROUND(+'Fiscal Services'!I58,0)</f>
        <v>48725</v>
      </c>
      <c r="E63" s="6">
        <f>ROUND(+'Fiscal Services'!V58,0)</f>
        <v>2585</v>
      </c>
      <c r="F63" s="8">
        <f t="shared" si="0"/>
        <v>18.850000000000001</v>
      </c>
      <c r="G63" s="6">
        <f>ROUND(+'Fiscal Services'!I158,0)</f>
        <v>47325</v>
      </c>
      <c r="H63" s="6">
        <f>ROUND(+'Fiscal Services'!V158,0)</f>
        <v>2557</v>
      </c>
      <c r="I63" s="8">
        <f t="shared" si="1"/>
        <v>18.510000000000002</v>
      </c>
      <c r="J63" s="7"/>
      <c r="K63" s="9">
        <f t="shared" si="2"/>
        <v>-1.7999999999999999E-2</v>
      </c>
    </row>
    <row r="64" spans="2:11" x14ac:dyDescent="0.2">
      <c r="B64">
        <f>+'Fiscal Services'!A59</f>
        <v>148</v>
      </c>
      <c r="C64" t="str">
        <f>+'Fiscal Services'!B59</f>
        <v>KINDRED HOSPITAL SEATTLE - NORTHGATE</v>
      </c>
      <c r="D64" s="6">
        <f>ROUND(+'Fiscal Services'!I59,0)</f>
        <v>0</v>
      </c>
      <c r="E64" s="6">
        <f>ROUND(+'Fiscal Services'!V59,0)</f>
        <v>1133</v>
      </c>
      <c r="F64" s="8" t="str">
        <f t="shared" si="0"/>
        <v/>
      </c>
      <c r="G64" s="6">
        <f>ROUND(+'Fiscal Services'!I159,0)</f>
        <v>2395</v>
      </c>
      <c r="H64" s="6">
        <f>ROUND(+'Fiscal Services'!V159,0)</f>
        <v>898</v>
      </c>
      <c r="I64" s="8">
        <f t="shared" si="1"/>
        <v>2.67</v>
      </c>
      <c r="J64" s="7"/>
      <c r="K64" s="9" t="str">
        <f t="shared" si="2"/>
        <v/>
      </c>
    </row>
    <row r="65" spans="2:11" x14ac:dyDescent="0.2">
      <c r="B65">
        <f>+'Fiscal Services'!A60</f>
        <v>150</v>
      </c>
      <c r="C65" t="str">
        <f>+'Fiscal Services'!B60</f>
        <v>COULEE MEDICAL CENTER</v>
      </c>
      <c r="D65" s="6">
        <f>ROUND(+'Fiscal Services'!I60,0)</f>
        <v>79714</v>
      </c>
      <c r="E65" s="6">
        <f>ROUND(+'Fiscal Services'!V60,0)</f>
        <v>1419</v>
      </c>
      <c r="F65" s="8">
        <f t="shared" si="0"/>
        <v>56.18</v>
      </c>
      <c r="G65" s="6">
        <f>ROUND(+'Fiscal Services'!I160,0)</f>
        <v>127733</v>
      </c>
      <c r="H65" s="6">
        <f>ROUND(+'Fiscal Services'!V160,0)</f>
        <v>1288</v>
      </c>
      <c r="I65" s="8">
        <f t="shared" si="1"/>
        <v>99.17</v>
      </c>
      <c r="J65" s="7"/>
      <c r="K65" s="9">
        <f t="shared" si="2"/>
        <v>0.76519999999999999</v>
      </c>
    </row>
    <row r="66" spans="2:11" x14ac:dyDescent="0.2">
      <c r="B66">
        <f>+'Fiscal Services'!A61</f>
        <v>152</v>
      </c>
      <c r="C66" t="str">
        <f>+'Fiscal Services'!B61</f>
        <v>MASON GENERAL HOSPITAL</v>
      </c>
      <c r="D66" s="6">
        <f>ROUND(+'Fiscal Services'!I61,0)</f>
        <v>43</v>
      </c>
      <c r="E66" s="6">
        <f>ROUND(+'Fiscal Services'!V61,0)</f>
        <v>4217</v>
      </c>
      <c r="F66" s="8">
        <f t="shared" si="0"/>
        <v>0.01</v>
      </c>
      <c r="G66" s="6">
        <f>ROUND(+'Fiscal Services'!I161,0)</f>
        <v>17053</v>
      </c>
      <c r="H66" s="6">
        <f>ROUND(+'Fiscal Services'!V161,0)</f>
        <v>4287</v>
      </c>
      <c r="I66" s="8">
        <f t="shared" si="1"/>
        <v>3.98</v>
      </c>
      <c r="J66" s="7"/>
      <c r="K66" s="9">
        <f t="shared" si="2"/>
        <v>397</v>
      </c>
    </row>
    <row r="67" spans="2:11" x14ac:dyDescent="0.2">
      <c r="B67">
        <f>+'Fiscal Services'!A62</f>
        <v>153</v>
      </c>
      <c r="C67" t="str">
        <f>+'Fiscal Services'!B62</f>
        <v>WHITMAN HOSPITAL AND MEDICAL CENTER</v>
      </c>
      <c r="D67" s="6">
        <f>ROUND(+'Fiscal Services'!I62,0)</f>
        <v>0</v>
      </c>
      <c r="E67" s="6">
        <f>ROUND(+'Fiscal Services'!V62,0)</f>
        <v>1426</v>
      </c>
      <c r="F67" s="8" t="str">
        <f t="shared" si="0"/>
        <v/>
      </c>
      <c r="G67" s="6">
        <f>ROUND(+'Fiscal Services'!I162,0)</f>
        <v>0</v>
      </c>
      <c r="H67" s="6">
        <f>ROUND(+'Fiscal Services'!V162,0)</f>
        <v>1377</v>
      </c>
      <c r="I67" s="8" t="str">
        <f t="shared" si="1"/>
        <v/>
      </c>
      <c r="J67" s="7"/>
      <c r="K67" s="9" t="str">
        <f t="shared" si="2"/>
        <v/>
      </c>
    </row>
    <row r="68" spans="2:11" x14ac:dyDescent="0.2">
      <c r="B68">
        <f>+'Fiscal Services'!A63</f>
        <v>155</v>
      </c>
      <c r="C68" t="str">
        <f>+'Fiscal Services'!B63</f>
        <v>UW MEDICINE/VALLEY MEDICAL CENTER</v>
      </c>
      <c r="D68" s="6">
        <f>ROUND(+'Fiscal Services'!I63,0)</f>
        <v>635561</v>
      </c>
      <c r="E68" s="6">
        <f>ROUND(+'Fiscal Services'!V63,0)</f>
        <v>17416</v>
      </c>
      <c r="F68" s="8">
        <f t="shared" si="0"/>
        <v>36.49</v>
      </c>
      <c r="G68" s="6">
        <f>ROUND(+'Fiscal Services'!I163,0)</f>
        <v>775798</v>
      </c>
      <c r="H68" s="6">
        <f>ROUND(+'Fiscal Services'!V163,0)</f>
        <v>37373</v>
      </c>
      <c r="I68" s="8">
        <f t="shared" si="1"/>
        <v>20.76</v>
      </c>
      <c r="J68" s="7"/>
      <c r="K68" s="9">
        <f t="shared" si="2"/>
        <v>-0.43109999999999998</v>
      </c>
    </row>
    <row r="69" spans="2:11" x14ac:dyDescent="0.2">
      <c r="B69">
        <f>+'Fiscal Services'!A64</f>
        <v>156</v>
      </c>
      <c r="C69" t="str">
        <f>+'Fiscal Services'!B64</f>
        <v>WHIDBEY GENERAL HOSPITAL</v>
      </c>
      <c r="D69" s="6">
        <f>ROUND(+'Fiscal Services'!I64,0)</f>
        <v>109165</v>
      </c>
      <c r="E69" s="6">
        <f>ROUND(+'Fiscal Services'!V64,0)</f>
        <v>8294</v>
      </c>
      <c r="F69" s="8">
        <f t="shared" si="0"/>
        <v>13.16</v>
      </c>
      <c r="G69" s="6">
        <f>ROUND(+'Fiscal Services'!I164,0)</f>
        <v>0</v>
      </c>
      <c r="H69" s="6">
        <f>ROUND(+'Fiscal Services'!V164,0)</f>
        <v>0</v>
      </c>
      <c r="I69" s="8" t="str">
        <f t="shared" si="1"/>
        <v/>
      </c>
      <c r="J69" s="7"/>
      <c r="K69" s="9" t="str">
        <f t="shared" si="2"/>
        <v/>
      </c>
    </row>
    <row r="70" spans="2:11" x14ac:dyDescent="0.2">
      <c r="B70">
        <f>+'Fiscal Services'!A65</f>
        <v>157</v>
      </c>
      <c r="C70" t="str">
        <f>+'Fiscal Services'!B65</f>
        <v>ST LUKES REHABILIATION INSTITUTE</v>
      </c>
      <c r="D70" s="6">
        <f>ROUND(+'Fiscal Services'!I65,0)</f>
        <v>0</v>
      </c>
      <c r="E70" s="6">
        <f>ROUND(+'Fiscal Services'!V65,0)</f>
        <v>2559</v>
      </c>
      <c r="F70" s="8" t="str">
        <f t="shared" si="0"/>
        <v/>
      </c>
      <c r="G70" s="6">
        <f>ROUND(+'Fiscal Services'!I165,0)</f>
        <v>0</v>
      </c>
      <c r="H70" s="6">
        <f>ROUND(+'Fiscal Services'!V165,0)</f>
        <v>2467</v>
      </c>
      <c r="I70" s="8" t="str">
        <f t="shared" si="1"/>
        <v/>
      </c>
      <c r="J70" s="7"/>
      <c r="K70" s="9" t="str">
        <f t="shared" si="2"/>
        <v/>
      </c>
    </row>
    <row r="71" spans="2:11" x14ac:dyDescent="0.2">
      <c r="B71">
        <f>+'Fiscal Services'!A66</f>
        <v>158</v>
      </c>
      <c r="C71" t="str">
        <f>+'Fiscal Services'!B66</f>
        <v>CASCADE MEDICAL CENTER</v>
      </c>
      <c r="D71" s="6">
        <f>ROUND(+'Fiscal Services'!I66,0)</f>
        <v>0</v>
      </c>
      <c r="E71" s="6">
        <f>ROUND(+'Fiscal Services'!V66,0)</f>
        <v>472</v>
      </c>
      <c r="F71" s="8" t="str">
        <f t="shared" si="0"/>
        <v/>
      </c>
      <c r="G71" s="6">
        <f>ROUND(+'Fiscal Services'!I166,0)</f>
        <v>0</v>
      </c>
      <c r="H71" s="6">
        <f>ROUND(+'Fiscal Services'!V166,0)</f>
        <v>573</v>
      </c>
      <c r="I71" s="8" t="str">
        <f t="shared" si="1"/>
        <v/>
      </c>
      <c r="J71" s="7"/>
      <c r="K71" s="9" t="str">
        <f t="shared" si="2"/>
        <v/>
      </c>
    </row>
    <row r="72" spans="2:11" x14ac:dyDescent="0.2">
      <c r="B72">
        <f>+'Fiscal Services'!A67</f>
        <v>159</v>
      </c>
      <c r="C72" t="str">
        <f>+'Fiscal Services'!B67</f>
        <v>PROVIDENCE ST PETER HOSPITAL</v>
      </c>
      <c r="D72" s="6">
        <f>ROUND(+'Fiscal Services'!I67,0)</f>
        <v>0</v>
      </c>
      <c r="E72" s="6">
        <f>ROUND(+'Fiscal Services'!V67,0)</f>
        <v>36893</v>
      </c>
      <c r="F72" s="8" t="str">
        <f t="shared" si="0"/>
        <v/>
      </c>
      <c r="G72" s="6">
        <f>ROUND(+'Fiscal Services'!I167,0)</f>
        <v>303</v>
      </c>
      <c r="H72" s="6">
        <f>ROUND(+'Fiscal Services'!V167,0)</f>
        <v>33274</v>
      </c>
      <c r="I72" s="8">
        <f t="shared" si="1"/>
        <v>0.01</v>
      </c>
      <c r="J72" s="7"/>
      <c r="K72" s="9" t="str">
        <f t="shared" si="2"/>
        <v/>
      </c>
    </row>
    <row r="73" spans="2:11" x14ac:dyDescent="0.2">
      <c r="B73">
        <f>+'Fiscal Services'!A68</f>
        <v>161</v>
      </c>
      <c r="C73" t="str">
        <f>+'Fiscal Services'!B68</f>
        <v>KADLEC REGIONAL MEDICAL CENTER</v>
      </c>
      <c r="D73" s="6">
        <f>ROUND(+'Fiscal Services'!I68,0)</f>
        <v>387281</v>
      </c>
      <c r="E73" s="6">
        <f>ROUND(+'Fiscal Services'!V68,0)</f>
        <v>31196</v>
      </c>
      <c r="F73" s="8">
        <f t="shared" si="0"/>
        <v>12.41</v>
      </c>
      <c r="G73" s="6">
        <f>ROUND(+'Fiscal Services'!I168,0)</f>
        <v>343255</v>
      </c>
      <c r="H73" s="6">
        <f>ROUND(+'Fiscal Services'!V168,0)</f>
        <v>35689</v>
      </c>
      <c r="I73" s="8">
        <f t="shared" si="1"/>
        <v>9.6199999999999992</v>
      </c>
      <c r="J73" s="7"/>
      <c r="K73" s="9">
        <f t="shared" si="2"/>
        <v>-0.2248</v>
      </c>
    </row>
    <row r="74" spans="2:11" x14ac:dyDescent="0.2">
      <c r="B74">
        <f>+'Fiscal Services'!A69</f>
        <v>162</v>
      </c>
      <c r="C74" t="str">
        <f>+'Fiscal Services'!B69</f>
        <v>PROVIDENCE SACRED HEART MEDICAL CENTER</v>
      </c>
      <c r="D74" s="6">
        <f>ROUND(+'Fiscal Services'!I69,0)</f>
        <v>0</v>
      </c>
      <c r="E74" s="6">
        <f>ROUND(+'Fiscal Services'!V69,0)</f>
        <v>63456</v>
      </c>
      <c r="F74" s="8" t="str">
        <f t="shared" si="0"/>
        <v/>
      </c>
      <c r="G74" s="6">
        <f>ROUND(+'Fiscal Services'!I169,0)</f>
        <v>0</v>
      </c>
      <c r="H74" s="6">
        <f>ROUND(+'Fiscal Services'!V169,0)</f>
        <v>61703</v>
      </c>
      <c r="I74" s="8" t="str">
        <f t="shared" si="1"/>
        <v/>
      </c>
      <c r="J74" s="7"/>
      <c r="K74" s="9" t="str">
        <f t="shared" si="2"/>
        <v/>
      </c>
    </row>
    <row r="75" spans="2:11" x14ac:dyDescent="0.2">
      <c r="B75">
        <f>+'Fiscal Services'!A70</f>
        <v>164</v>
      </c>
      <c r="C75" t="str">
        <f>+'Fiscal Services'!B70</f>
        <v>EVERGREENHEALTH MEDICAL CENTER</v>
      </c>
      <c r="D75" s="6">
        <f>ROUND(+'Fiscal Services'!I70,0)</f>
        <v>812042</v>
      </c>
      <c r="E75" s="6">
        <f>ROUND(+'Fiscal Services'!V70,0)</f>
        <v>32912</v>
      </c>
      <c r="F75" s="8">
        <f t="shared" ref="F75:F107" si="3">IF(D75=0,"",IF(E75=0,"",ROUND(D75/E75,2)))</f>
        <v>24.67</v>
      </c>
      <c r="G75" s="6">
        <f>ROUND(+'Fiscal Services'!I170,0)</f>
        <v>1226439</v>
      </c>
      <c r="H75" s="6">
        <f>ROUND(+'Fiscal Services'!V170,0)</f>
        <v>33213</v>
      </c>
      <c r="I75" s="8">
        <f t="shared" ref="I75:I107" si="4">IF(G75=0,"",IF(H75=0,"",ROUND(G75/H75,2)))</f>
        <v>36.93</v>
      </c>
      <c r="J75" s="7"/>
      <c r="K75" s="9">
        <f t="shared" ref="K75:K107" si="5">IF(D75=0,"",IF(E75=0,"",IF(G75=0,"",IF(H75=0,"",ROUND(I75/F75-1,4)))))</f>
        <v>0.497</v>
      </c>
    </row>
    <row r="76" spans="2:11" x14ac:dyDescent="0.2">
      <c r="B76">
        <f>+'Fiscal Services'!A71</f>
        <v>165</v>
      </c>
      <c r="C76" t="str">
        <f>+'Fiscal Services'!B71</f>
        <v>LAKE CHELAN COMMUNITY HOSPITAL</v>
      </c>
      <c r="D76" s="6">
        <f>ROUND(+'Fiscal Services'!I71,0)</f>
        <v>0</v>
      </c>
      <c r="E76" s="6">
        <f>ROUND(+'Fiscal Services'!V71,0)</f>
        <v>1504</v>
      </c>
      <c r="F76" s="8" t="str">
        <f t="shared" si="3"/>
        <v/>
      </c>
      <c r="G76" s="6">
        <f>ROUND(+'Fiscal Services'!I171,0)</f>
        <v>0</v>
      </c>
      <c r="H76" s="6">
        <f>ROUND(+'Fiscal Services'!V171,0)</f>
        <v>1122</v>
      </c>
      <c r="I76" s="8" t="str">
        <f t="shared" si="4"/>
        <v/>
      </c>
      <c r="J76" s="7"/>
      <c r="K76" s="9" t="str">
        <f t="shared" si="5"/>
        <v/>
      </c>
    </row>
    <row r="77" spans="2:11" x14ac:dyDescent="0.2">
      <c r="B77">
        <f>+'Fiscal Services'!A72</f>
        <v>167</v>
      </c>
      <c r="C77" t="str">
        <f>+'Fiscal Services'!B72</f>
        <v>FERRY COUNTY MEMORIAL HOSPITAL</v>
      </c>
      <c r="D77" s="6">
        <f>ROUND(+'Fiscal Services'!I72,0)</f>
        <v>0</v>
      </c>
      <c r="E77" s="6">
        <f>ROUND(+'Fiscal Services'!V72,0)</f>
        <v>0</v>
      </c>
      <c r="F77" s="8" t="str">
        <f t="shared" si="3"/>
        <v/>
      </c>
      <c r="G77" s="6">
        <f>ROUND(+'Fiscal Services'!I172,0)</f>
        <v>0</v>
      </c>
      <c r="H77" s="6">
        <f>ROUND(+'Fiscal Services'!V172,0)</f>
        <v>0</v>
      </c>
      <c r="I77" s="8" t="str">
        <f t="shared" si="4"/>
        <v/>
      </c>
      <c r="J77" s="7"/>
      <c r="K77" s="9" t="str">
        <f t="shared" si="5"/>
        <v/>
      </c>
    </row>
    <row r="78" spans="2:11" x14ac:dyDescent="0.2">
      <c r="B78">
        <f>+'Fiscal Services'!A73</f>
        <v>168</v>
      </c>
      <c r="C78" t="str">
        <f>+'Fiscal Services'!B73</f>
        <v>CENTRAL WASHINGTON HOSPITAL</v>
      </c>
      <c r="D78" s="6">
        <f>ROUND(+'Fiscal Services'!I73,0)</f>
        <v>564286</v>
      </c>
      <c r="E78" s="6">
        <f>ROUND(+'Fiscal Services'!V73,0)</f>
        <v>19877</v>
      </c>
      <c r="F78" s="8">
        <f t="shared" si="3"/>
        <v>28.39</v>
      </c>
      <c r="G78" s="6">
        <f>ROUND(+'Fiscal Services'!I173,0)</f>
        <v>979143</v>
      </c>
      <c r="H78" s="6">
        <f>ROUND(+'Fiscal Services'!V173,0)</f>
        <v>20242</v>
      </c>
      <c r="I78" s="8">
        <f t="shared" si="4"/>
        <v>48.37</v>
      </c>
      <c r="J78" s="7"/>
      <c r="K78" s="9">
        <f t="shared" si="5"/>
        <v>0.70379999999999998</v>
      </c>
    </row>
    <row r="79" spans="2:11" x14ac:dyDescent="0.2">
      <c r="B79">
        <f>+'Fiscal Services'!A74</f>
        <v>170</v>
      </c>
      <c r="C79" t="str">
        <f>+'Fiscal Services'!B74</f>
        <v>PEACEHEALTH SOUTHWEST MEDICAL CENTER</v>
      </c>
      <c r="D79" s="6">
        <f>ROUND(+'Fiscal Services'!I74,0)</f>
        <v>2429258</v>
      </c>
      <c r="E79" s="6">
        <f>ROUND(+'Fiscal Services'!V74,0)</f>
        <v>50767</v>
      </c>
      <c r="F79" s="8">
        <f t="shared" si="3"/>
        <v>47.85</v>
      </c>
      <c r="G79" s="6">
        <f>ROUND(+'Fiscal Services'!I174,0)</f>
        <v>0</v>
      </c>
      <c r="H79" s="6">
        <f>ROUND(+'Fiscal Services'!V174,0)</f>
        <v>48533</v>
      </c>
      <c r="I79" s="8" t="str">
        <f t="shared" si="4"/>
        <v/>
      </c>
      <c r="J79" s="7"/>
      <c r="K79" s="9" t="str">
        <f t="shared" si="5"/>
        <v/>
      </c>
    </row>
    <row r="80" spans="2:11" x14ac:dyDescent="0.2">
      <c r="B80">
        <f>+'Fiscal Services'!A75</f>
        <v>172</v>
      </c>
      <c r="C80" t="str">
        <f>+'Fiscal Services'!B75</f>
        <v>PULLMAN REGIONAL HOSPITAL</v>
      </c>
      <c r="D80" s="6">
        <f>ROUND(+'Fiscal Services'!I75,0)</f>
        <v>322544</v>
      </c>
      <c r="E80" s="6">
        <f>ROUND(+'Fiscal Services'!V75,0)</f>
        <v>3623</v>
      </c>
      <c r="F80" s="8">
        <f t="shared" si="3"/>
        <v>89.03</v>
      </c>
      <c r="G80" s="6">
        <f>ROUND(+'Fiscal Services'!I175,0)</f>
        <v>347386</v>
      </c>
      <c r="H80" s="6">
        <f>ROUND(+'Fiscal Services'!V175,0)</f>
        <v>3914</v>
      </c>
      <c r="I80" s="8">
        <f t="shared" si="4"/>
        <v>88.75</v>
      </c>
      <c r="J80" s="7"/>
      <c r="K80" s="9">
        <f t="shared" si="5"/>
        <v>-3.0999999999999999E-3</v>
      </c>
    </row>
    <row r="81" spans="2:11" x14ac:dyDescent="0.2">
      <c r="B81">
        <f>+'Fiscal Services'!A76</f>
        <v>173</v>
      </c>
      <c r="C81" t="str">
        <f>+'Fiscal Services'!B76</f>
        <v>MORTON GENERAL HOSPITAL</v>
      </c>
      <c r="D81" s="6">
        <f>ROUND(+'Fiscal Services'!I76,0)</f>
        <v>36961</v>
      </c>
      <c r="E81" s="6">
        <f>ROUND(+'Fiscal Services'!V76,0)</f>
        <v>1101</v>
      </c>
      <c r="F81" s="8">
        <f t="shared" si="3"/>
        <v>33.57</v>
      </c>
      <c r="G81" s="6">
        <f>ROUND(+'Fiscal Services'!I176,0)</f>
        <v>36830</v>
      </c>
      <c r="H81" s="6">
        <f>ROUND(+'Fiscal Services'!V176,0)</f>
        <v>1070</v>
      </c>
      <c r="I81" s="8">
        <f t="shared" si="4"/>
        <v>34.42</v>
      </c>
      <c r="J81" s="7"/>
      <c r="K81" s="9">
        <f t="shared" si="5"/>
        <v>2.53E-2</v>
      </c>
    </row>
    <row r="82" spans="2:11" x14ac:dyDescent="0.2">
      <c r="B82">
        <f>+'Fiscal Services'!A77</f>
        <v>175</v>
      </c>
      <c r="C82" t="str">
        <f>+'Fiscal Services'!B77</f>
        <v>MARY BRIDGE CHILDRENS HEALTH CENTER</v>
      </c>
      <c r="D82" s="6">
        <f>ROUND(+'Fiscal Services'!I77,0)</f>
        <v>0</v>
      </c>
      <c r="E82" s="6">
        <f>ROUND(+'Fiscal Services'!V77,0)</f>
        <v>9620</v>
      </c>
      <c r="F82" s="8" t="str">
        <f t="shared" si="3"/>
        <v/>
      </c>
      <c r="G82" s="6">
        <f>ROUND(+'Fiscal Services'!I177,0)</f>
        <v>0</v>
      </c>
      <c r="H82" s="6">
        <f>ROUND(+'Fiscal Services'!V177,0)</f>
        <v>10786</v>
      </c>
      <c r="I82" s="8" t="str">
        <f t="shared" si="4"/>
        <v/>
      </c>
      <c r="J82" s="7"/>
      <c r="K82" s="9" t="str">
        <f t="shared" si="5"/>
        <v/>
      </c>
    </row>
    <row r="83" spans="2:11" x14ac:dyDescent="0.2">
      <c r="B83">
        <f>+'Fiscal Services'!A78</f>
        <v>176</v>
      </c>
      <c r="C83" t="str">
        <f>+'Fiscal Services'!B78</f>
        <v>TACOMA GENERAL/ALLENMORE HOSPITAL</v>
      </c>
      <c r="D83" s="6">
        <f>ROUND(+'Fiscal Services'!I78,0)</f>
        <v>0</v>
      </c>
      <c r="E83" s="6">
        <f>ROUND(+'Fiscal Services'!V78,0)</f>
        <v>48651</v>
      </c>
      <c r="F83" s="8" t="str">
        <f t="shared" si="3"/>
        <v/>
      </c>
      <c r="G83" s="6">
        <f>ROUND(+'Fiscal Services'!I178,0)</f>
        <v>0</v>
      </c>
      <c r="H83" s="6">
        <f>ROUND(+'Fiscal Services'!V178,0)</f>
        <v>41823</v>
      </c>
      <c r="I83" s="8" t="str">
        <f t="shared" si="4"/>
        <v/>
      </c>
      <c r="J83" s="7"/>
      <c r="K83" s="9" t="str">
        <f t="shared" si="5"/>
        <v/>
      </c>
    </row>
    <row r="84" spans="2:11" x14ac:dyDescent="0.2">
      <c r="B84">
        <f>+'Fiscal Services'!A79</f>
        <v>180</v>
      </c>
      <c r="C84" t="str">
        <f>+'Fiscal Services'!B79</f>
        <v>VALLEY HOSPITAL</v>
      </c>
      <c r="D84" s="6">
        <f>ROUND(+'Fiscal Services'!I79,0)</f>
        <v>0</v>
      </c>
      <c r="E84" s="6">
        <f>ROUND(+'Fiscal Services'!V79,0)</f>
        <v>10946</v>
      </c>
      <c r="F84" s="8" t="str">
        <f t="shared" si="3"/>
        <v/>
      </c>
      <c r="G84" s="6">
        <f>ROUND(+'Fiscal Services'!I179,0)</f>
        <v>0</v>
      </c>
      <c r="H84" s="6">
        <f>ROUND(+'Fiscal Services'!V179,0)</f>
        <v>11479</v>
      </c>
      <c r="I84" s="8" t="str">
        <f t="shared" si="4"/>
        <v/>
      </c>
      <c r="J84" s="7"/>
      <c r="K84" s="9" t="str">
        <f t="shared" si="5"/>
        <v/>
      </c>
    </row>
    <row r="85" spans="2:11" x14ac:dyDescent="0.2">
      <c r="B85">
        <f>+'Fiscal Services'!A80</f>
        <v>183</v>
      </c>
      <c r="C85" t="str">
        <f>+'Fiscal Services'!B80</f>
        <v>MULTICARE AUBURN MEDICAL CENTER</v>
      </c>
      <c r="D85" s="6">
        <f>ROUND(+'Fiscal Services'!I80,0)</f>
        <v>0</v>
      </c>
      <c r="E85" s="6">
        <f>ROUND(+'Fiscal Services'!V80,0)</f>
        <v>11784</v>
      </c>
      <c r="F85" s="8" t="str">
        <f t="shared" si="3"/>
        <v/>
      </c>
      <c r="G85" s="6">
        <f>ROUND(+'Fiscal Services'!I180,0)</f>
        <v>0</v>
      </c>
      <c r="H85" s="6">
        <f>ROUND(+'Fiscal Services'!V180,0)</f>
        <v>10417</v>
      </c>
      <c r="I85" s="8" t="str">
        <f t="shared" si="4"/>
        <v/>
      </c>
      <c r="J85" s="7"/>
      <c r="K85" s="9" t="str">
        <f t="shared" si="5"/>
        <v/>
      </c>
    </row>
    <row r="86" spans="2:11" x14ac:dyDescent="0.2">
      <c r="B86">
        <f>+'Fiscal Services'!A81</f>
        <v>186</v>
      </c>
      <c r="C86" t="str">
        <f>+'Fiscal Services'!B81</f>
        <v>SUMMIT PACIFIC MEDICAL CENTER</v>
      </c>
      <c r="D86" s="6">
        <f>ROUND(+'Fiscal Services'!I81,0)</f>
        <v>41568</v>
      </c>
      <c r="E86" s="6">
        <f>ROUND(+'Fiscal Services'!V81,0)</f>
        <v>1238</v>
      </c>
      <c r="F86" s="8">
        <f t="shared" si="3"/>
        <v>33.58</v>
      </c>
      <c r="G86" s="6">
        <f>ROUND(+'Fiscal Services'!I181,0)</f>
        <v>42502</v>
      </c>
      <c r="H86" s="6">
        <f>ROUND(+'Fiscal Services'!V181,0)</f>
        <v>1042</v>
      </c>
      <c r="I86" s="8">
        <f t="shared" si="4"/>
        <v>40.79</v>
      </c>
      <c r="J86" s="7"/>
      <c r="K86" s="9">
        <f t="shared" si="5"/>
        <v>0.2147</v>
      </c>
    </row>
    <row r="87" spans="2:11" x14ac:dyDescent="0.2">
      <c r="B87">
        <f>+'Fiscal Services'!A82</f>
        <v>191</v>
      </c>
      <c r="C87" t="str">
        <f>+'Fiscal Services'!B82</f>
        <v>PROVIDENCE CENTRALIA HOSPITAL</v>
      </c>
      <c r="D87" s="6">
        <f>ROUND(+'Fiscal Services'!I82,0)</f>
        <v>0</v>
      </c>
      <c r="E87" s="6">
        <f>ROUND(+'Fiscal Services'!V82,0)</f>
        <v>12024</v>
      </c>
      <c r="F87" s="8" t="str">
        <f t="shared" si="3"/>
        <v/>
      </c>
      <c r="G87" s="6">
        <f>ROUND(+'Fiscal Services'!I182,0)</f>
        <v>0</v>
      </c>
      <c r="H87" s="6">
        <f>ROUND(+'Fiscal Services'!V182,0)</f>
        <v>12339</v>
      </c>
      <c r="I87" s="8" t="str">
        <f t="shared" si="4"/>
        <v/>
      </c>
      <c r="J87" s="7"/>
      <c r="K87" s="9" t="str">
        <f t="shared" si="5"/>
        <v/>
      </c>
    </row>
    <row r="88" spans="2:11" x14ac:dyDescent="0.2">
      <c r="B88">
        <f>+'Fiscal Services'!A83</f>
        <v>193</v>
      </c>
      <c r="C88" t="str">
        <f>+'Fiscal Services'!B83</f>
        <v>PROVIDENCE MOUNT CARMEL HOSPITAL</v>
      </c>
      <c r="D88" s="6">
        <f>ROUND(+'Fiscal Services'!I83,0)</f>
        <v>0</v>
      </c>
      <c r="E88" s="6">
        <f>ROUND(+'Fiscal Services'!V83,0)</f>
        <v>3409</v>
      </c>
      <c r="F88" s="8" t="str">
        <f t="shared" si="3"/>
        <v/>
      </c>
      <c r="G88" s="6">
        <f>ROUND(+'Fiscal Services'!I183,0)</f>
        <v>0</v>
      </c>
      <c r="H88" s="6">
        <f>ROUND(+'Fiscal Services'!V183,0)</f>
        <v>3543</v>
      </c>
      <c r="I88" s="8" t="str">
        <f t="shared" si="4"/>
        <v/>
      </c>
      <c r="J88" s="7"/>
      <c r="K88" s="9" t="str">
        <f t="shared" si="5"/>
        <v/>
      </c>
    </row>
    <row r="89" spans="2:11" x14ac:dyDescent="0.2">
      <c r="B89">
        <f>+'Fiscal Services'!A84</f>
        <v>194</v>
      </c>
      <c r="C89" t="str">
        <f>+'Fiscal Services'!B84</f>
        <v>PROVIDENCE ST JOSEPHS HOSPITAL</v>
      </c>
      <c r="D89" s="6">
        <f>ROUND(+'Fiscal Services'!I84,0)</f>
        <v>0</v>
      </c>
      <c r="E89" s="6">
        <f>ROUND(+'Fiscal Services'!V84,0)</f>
        <v>1183</v>
      </c>
      <c r="F89" s="8" t="str">
        <f t="shared" si="3"/>
        <v/>
      </c>
      <c r="G89" s="6">
        <f>ROUND(+'Fiscal Services'!I184,0)</f>
        <v>0</v>
      </c>
      <c r="H89" s="6">
        <f>ROUND(+'Fiscal Services'!V184,0)</f>
        <v>1316</v>
      </c>
      <c r="I89" s="8" t="str">
        <f t="shared" si="4"/>
        <v/>
      </c>
      <c r="J89" s="7"/>
      <c r="K89" s="9" t="str">
        <f t="shared" si="5"/>
        <v/>
      </c>
    </row>
    <row r="90" spans="2:11" x14ac:dyDescent="0.2">
      <c r="B90">
        <f>+'Fiscal Services'!A85</f>
        <v>195</v>
      </c>
      <c r="C90" t="str">
        <f>+'Fiscal Services'!B85</f>
        <v>SNOQUALMIE VALLEY HOSPITAL</v>
      </c>
      <c r="D90" s="6">
        <f>ROUND(+'Fiscal Services'!I85,0)</f>
        <v>92645</v>
      </c>
      <c r="E90" s="6">
        <f>ROUND(+'Fiscal Services'!V85,0)</f>
        <v>2523</v>
      </c>
      <c r="F90" s="8">
        <f t="shared" si="3"/>
        <v>36.72</v>
      </c>
      <c r="G90" s="6">
        <f>ROUND(+'Fiscal Services'!I185,0)</f>
        <v>56035</v>
      </c>
      <c r="H90" s="6">
        <f>ROUND(+'Fiscal Services'!V185,0)</f>
        <v>1874</v>
      </c>
      <c r="I90" s="8">
        <f t="shared" si="4"/>
        <v>29.9</v>
      </c>
      <c r="J90" s="7"/>
      <c r="K90" s="9">
        <f t="shared" si="5"/>
        <v>-0.1857</v>
      </c>
    </row>
    <row r="91" spans="2:11" x14ac:dyDescent="0.2">
      <c r="B91">
        <f>+'Fiscal Services'!A86</f>
        <v>197</v>
      </c>
      <c r="C91" t="str">
        <f>+'Fiscal Services'!B86</f>
        <v>CAPITAL MEDICAL CENTER</v>
      </c>
      <c r="D91" s="6">
        <f>ROUND(+'Fiscal Services'!I86,0)</f>
        <v>0</v>
      </c>
      <c r="E91" s="6">
        <f>ROUND(+'Fiscal Services'!V86,0)</f>
        <v>10176</v>
      </c>
      <c r="F91" s="8" t="str">
        <f t="shared" si="3"/>
        <v/>
      </c>
      <c r="G91" s="6">
        <f>ROUND(+'Fiscal Services'!I186,0)</f>
        <v>0</v>
      </c>
      <c r="H91" s="6">
        <f>ROUND(+'Fiscal Services'!V186,0)</f>
        <v>10620</v>
      </c>
      <c r="I91" s="8" t="str">
        <f t="shared" si="4"/>
        <v/>
      </c>
      <c r="J91" s="7"/>
      <c r="K91" s="9" t="str">
        <f t="shared" si="5"/>
        <v/>
      </c>
    </row>
    <row r="92" spans="2:11" x14ac:dyDescent="0.2">
      <c r="B92">
        <f>+'Fiscal Services'!A87</f>
        <v>198</v>
      </c>
      <c r="C92" t="str">
        <f>+'Fiscal Services'!B87</f>
        <v>SUNNYSIDE COMMUNITY HOSPITAL</v>
      </c>
      <c r="D92" s="6">
        <f>ROUND(+'Fiscal Services'!I87,0)</f>
        <v>195057</v>
      </c>
      <c r="E92" s="6">
        <f>ROUND(+'Fiscal Services'!V87,0)</f>
        <v>3877</v>
      </c>
      <c r="F92" s="8">
        <f t="shared" si="3"/>
        <v>50.31</v>
      </c>
      <c r="G92" s="6">
        <f>ROUND(+'Fiscal Services'!I187,0)</f>
        <v>0</v>
      </c>
      <c r="H92" s="6">
        <f>ROUND(+'Fiscal Services'!V187,0)</f>
        <v>0</v>
      </c>
      <c r="I92" s="8" t="str">
        <f t="shared" si="4"/>
        <v/>
      </c>
      <c r="J92" s="7"/>
      <c r="K92" s="9" t="str">
        <f t="shared" si="5"/>
        <v/>
      </c>
    </row>
    <row r="93" spans="2:11" x14ac:dyDescent="0.2">
      <c r="B93">
        <f>+'Fiscal Services'!A88</f>
        <v>199</v>
      </c>
      <c r="C93" t="str">
        <f>+'Fiscal Services'!B88</f>
        <v>TOPPENISH COMMUNITY HOSPITAL</v>
      </c>
      <c r="D93" s="6">
        <f>ROUND(+'Fiscal Services'!I88,0)</f>
        <v>0</v>
      </c>
      <c r="E93" s="6">
        <f>ROUND(+'Fiscal Services'!V88,0)</f>
        <v>2956</v>
      </c>
      <c r="F93" s="8" t="str">
        <f t="shared" si="3"/>
        <v/>
      </c>
      <c r="G93" s="6">
        <f>ROUND(+'Fiscal Services'!I188,0)</f>
        <v>0</v>
      </c>
      <c r="H93" s="6">
        <f>ROUND(+'Fiscal Services'!V188,0)</f>
        <v>2554</v>
      </c>
      <c r="I93" s="8" t="str">
        <f t="shared" si="4"/>
        <v/>
      </c>
      <c r="J93" s="7"/>
      <c r="K93" s="9" t="str">
        <f t="shared" si="5"/>
        <v/>
      </c>
    </row>
    <row r="94" spans="2:11" x14ac:dyDescent="0.2">
      <c r="B94">
        <f>+'Fiscal Services'!A89</f>
        <v>201</v>
      </c>
      <c r="C94" t="str">
        <f>+'Fiscal Services'!B89</f>
        <v>ST FRANCIS COMMUNITY HOSPITAL</v>
      </c>
      <c r="D94" s="6">
        <f>ROUND(+'Fiscal Services'!I89,0)</f>
        <v>0</v>
      </c>
      <c r="E94" s="6">
        <f>ROUND(+'Fiscal Services'!V89,0)</f>
        <v>16708</v>
      </c>
      <c r="F94" s="8" t="str">
        <f t="shared" si="3"/>
        <v/>
      </c>
      <c r="G94" s="6">
        <f>ROUND(+'Fiscal Services'!I189,0)</f>
        <v>0</v>
      </c>
      <c r="H94" s="6">
        <f>ROUND(+'Fiscal Services'!V189,0)</f>
        <v>15975</v>
      </c>
      <c r="I94" s="8" t="str">
        <f t="shared" si="4"/>
        <v/>
      </c>
      <c r="J94" s="7"/>
      <c r="K94" s="9" t="str">
        <f t="shared" si="5"/>
        <v/>
      </c>
    </row>
    <row r="95" spans="2:11" x14ac:dyDescent="0.2">
      <c r="B95">
        <f>+'Fiscal Services'!A90</f>
        <v>202</v>
      </c>
      <c r="C95" t="str">
        <f>+'Fiscal Services'!B90</f>
        <v>REGIONAL HOSPITAL</v>
      </c>
      <c r="D95" s="6">
        <f>ROUND(+'Fiscal Services'!I90,0)</f>
        <v>150016</v>
      </c>
      <c r="E95" s="6">
        <f>ROUND(+'Fiscal Services'!V90,0)</f>
        <v>694</v>
      </c>
      <c r="F95" s="8">
        <f t="shared" si="3"/>
        <v>216.16</v>
      </c>
      <c r="G95" s="6">
        <f>ROUND(+'Fiscal Services'!I190,0)</f>
        <v>13320</v>
      </c>
      <c r="H95" s="6">
        <f>ROUND(+'Fiscal Services'!V190,0)</f>
        <v>707</v>
      </c>
      <c r="I95" s="8">
        <f t="shared" si="4"/>
        <v>18.84</v>
      </c>
      <c r="J95" s="7"/>
      <c r="K95" s="9">
        <f t="shared" si="5"/>
        <v>-0.91279999999999994</v>
      </c>
    </row>
    <row r="96" spans="2:11" x14ac:dyDescent="0.2">
      <c r="B96">
        <f>+'Fiscal Services'!A91</f>
        <v>204</v>
      </c>
      <c r="C96" t="str">
        <f>+'Fiscal Services'!B91</f>
        <v>SEATTLE CANCER CARE ALLIANCE</v>
      </c>
      <c r="D96" s="6">
        <f>ROUND(+'Fiscal Services'!I91,0)</f>
        <v>312868</v>
      </c>
      <c r="E96" s="6">
        <f>ROUND(+'Fiscal Services'!V91,0)</f>
        <v>14038</v>
      </c>
      <c r="F96" s="8">
        <f t="shared" si="3"/>
        <v>22.29</v>
      </c>
      <c r="G96" s="6">
        <f>ROUND(+'Fiscal Services'!I191,0)</f>
        <v>367699</v>
      </c>
      <c r="H96" s="6">
        <f>ROUND(+'Fiscal Services'!V191,0)</f>
        <v>13817</v>
      </c>
      <c r="I96" s="8">
        <f t="shared" si="4"/>
        <v>26.61</v>
      </c>
      <c r="J96" s="7"/>
      <c r="K96" s="9">
        <f t="shared" si="5"/>
        <v>0.1938</v>
      </c>
    </row>
    <row r="97" spans="2:11" x14ac:dyDescent="0.2">
      <c r="B97">
        <f>+'Fiscal Services'!A92</f>
        <v>205</v>
      </c>
      <c r="C97" t="str">
        <f>+'Fiscal Services'!B92</f>
        <v>WENATCHEE VALLEY HOSPITAL</v>
      </c>
      <c r="D97" s="6">
        <f>ROUND(+'Fiscal Services'!I92,0)</f>
        <v>0</v>
      </c>
      <c r="E97" s="6">
        <f>ROUND(+'Fiscal Services'!V92,0)</f>
        <v>0</v>
      </c>
      <c r="F97" s="8" t="str">
        <f t="shared" si="3"/>
        <v/>
      </c>
      <c r="G97" s="6">
        <f>ROUND(+'Fiscal Services'!I192,0)</f>
        <v>0</v>
      </c>
      <c r="H97" s="6">
        <f>ROUND(+'Fiscal Services'!V192,0)</f>
        <v>12549</v>
      </c>
      <c r="I97" s="8" t="str">
        <f t="shared" si="4"/>
        <v/>
      </c>
      <c r="J97" s="7"/>
      <c r="K97" s="9" t="str">
        <f t="shared" si="5"/>
        <v/>
      </c>
    </row>
    <row r="98" spans="2:11" x14ac:dyDescent="0.2">
      <c r="B98">
        <f>+'Fiscal Services'!A93</f>
        <v>206</v>
      </c>
      <c r="C98" t="str">
        <f>+'Fiscal Services'!B93</f>
        <v>PEACEHEALTH UNITED GENERAL MEDICAL CENTER</v>
      </c>
      <c r="D98" s="6">
        <f>ROUND(+'Fiscal Services'!I93,0)</f>
        <v>34679</v>
      </c>
      <c r="E98" s="6">
        <f>ROUND(+'Fiscal Services'!V93,0)</f>
        <v>3520</v>
      </c>
      <c r="F98" s="8">
        <f t="shared" si="3"/>
        <v>9.85</v>
      </c>
      <c r="G98" s="6">
        <f>ROUND(+'Fiscal Services'!I193,0)</f>
        <v>57404</v>
      </c>
      <c r="H98" s="6">
        <f>ROUND(+'Fiscal Services'!V193,0)</f>
        <v>3615</v>
      </c>
      <c r="I98" s="8">
        <f t="shared" si="4"/>
        <v>15.88</v>
      </c>
      <c r="J98" s="7"/>
      <c r="K98" s="9">
        <f t="shared" si="5"/>
        <v>0.61219999999999997</v>
      </c>
    </row>
    <row r="99" spans="2:11" x14ac:dyDescent="0.2">
      <c r="B99">
        <f>+'Fiscal Services'!A94</f>
        <v>207</v>
      </c>
      <c r="C99" t="str">
        <f>+'Fiscal Services'!B94</f>
        <v>SKAGIT VALLEY HOSPITAL</v>
      </c>
      <c r="D99" s="6">
        <f>ROUND(+'Fiscal Services'!I94,0)</f>
        <v>63321</v>
      </c>
      <c r="E99" s="6">
        <f>ROUND(+'Fiscal Services'!V94,0)</f>
        <v>21062</v>
      </c>
      <c r="F99" s="8">
        <f t="shared" si="3"/>
        <v>3.01</v>
      </c>
      <c r="G99" s="6">
        <f>ROUND(+'Fiscal Services'!I194,0)</f>
        <v>328310</v>
      </c>
      <c r="H99" s="6">
        <f>ROUND(+'Fiscal Services'!V194,0)</f>
        <v>20806</v>
      </c>
      <c r="I99" s="8">
        <f t="shared" si="4"/>
        <v>15.78</v>
      </c>
      <c r="J99" s="7"/>
      <c r="K99" s="9">
        <f t="shared" si="5"/>
        <v>4.2424999999999997</v>
      </c>
    </row>
    <row r="100" spans="2:11" x14ac:dyDescent="0.2">
      <c r="B100">
        <f>+'Fiscal Services'!A95</f>
        <v>208</v>
      </c>
      <c r="C100" t="str">
        <f>+'Fiscal Services'!B95</f>
        <v>LEGACY SALMON CREEK HOSPITAL</v>
      </c>
      <c r="D100" s="6">
        <f>ROUND(+'Fiscal Services'!I95,0)</f>
        <v>441977</v>
      </c>
      <c r="E100" s="6">
        <f>ROUND(+'Fiscal Services'!V95,0)</f>
        <v>18153</v>
      </c>
      <c r="F100" s="8">
        <f t="shared" si="3"/>
        <v>24.35</v>
      </c>
      <c r="G100" s="6">
        <f>ROUND(+'Fiscal Services'!I195,0)</f>
        <v>489798</v>
      </c>
      <c r="H100" s="6">
        <f>ROUND(+'Fiscal Services'!V195,0)</f>
        <v>18334</v>
      </c>
      <c r="I100" s="8">
        <f t="shared" si="4"/>
        <v>26.72</v>
      </c>
      <c r="J100" s="7"/>
      <c r="K100" s="9">
        <f t="shared" si="5"/>
        <v>9.7299999999999998E-2</v>
      </c>
    </row>
    <row r="101" spans="2:11" x14ac:dyDescent="0.2">
      <c r="B101">
        <f>+'Fiscal Services'!A96</f>
        <v>209</v>
      </c>
      <c r="C101" t="str">
        <f>+'Fiscal Services'!B96</f>
        <v>ST ANTHONY HOSPITAL</v>
      </c>
      <c r="D101" s="6">
        <f>ROUND(+'Fiscal Services'!I96,0)</f>
        <v>0</v>
      </c>
      <c r="E101" s="6">
        <f>ROUND(+'Fiscal Services'!V96,0)</f>
        <v>9478</v>
      </c>
      <c r="F101" s="8" t="str">
        <f t="shared" si="3"/>
        <v/>
      </c>
      <c r="G101" s="6">
        <f>ROUND(+'Fiscal Services'!I196,0)</f>
        <v>0</v>
      </c>
      <c r="H101" s="6">
        <f>ROUND(+'Fiscal Services'!V196,0)</f>
        <v>9231</v>
      </c>
      <c r="I101" s="8" t="str">
        <f t="shared" si="4"/>
        <v/>
      </c>
      <c r="J101" s="7"/>
      <c r="K101" s="9" t="str">
        <f t="shared" si="5"/>
        <v/>
      </c>
    </row>
    <row r="102" spans="2:11" x14ac:dyDescent="0.2">
      <c r="B102">
        <f>+'Fiscal Services'!A97</f>
        <v>210</v>
      </c>
      <c r="C102" t="str">
        <f>+'Fiscal Services'!B97</f>
        <v>SWEDISH MEDICAL CENTER - ISSAQUAH CAMPUS</v>
      </c>
      <c r="D102" s="6">
        <f>ROUND(+'Fiscal Services'!I97,0)</f>
        <v>0</v>
      </c>
      <c r="E102" s="6">
        <f>ROUND(+'Fiscal Services'!V97,0)</f>
        <v>10561</v>
      </c>
      <c r="F102" s="8" t="str">
        <f t="shared" si="3"/>
        <v/>
      </c>
      <c r="G102" s="6">
        <f>ROUND(+'Fiscal Services'!I197,0)</f>
        <v>0</v>
      </c>
      <c r="H102" s="6">
        <f>ROUND(+'Fiscal Services'!V197,0)</f>
        <v>12277</v>
      </c>
      <c r="I102" s="8" t="str">
        <f t="shared" si="4"/>
        <v/>
      </c>
      <c r="J102" s="7"/>
      <c r="K102" s="9" t="str">
        <f t="shared" si="5"/>
        <v/>
      </c>
    </row>
    <row r="103" spans="2:11" x14ac:dyDescent="0.2">
      <c r="B103">
        <f>+'Fiscal Services'!A98</f>
        <v>211</v>
      </c>
      <c r="C103" t="str">
        <f>+'Fiscal Services'!B98</f>
        <v>PEACEHEALTH PEACE ISLAND MEDICAL CENTER</v>
      </c>
      <c r="D103" s="6">
        <f>ROUND(+'Fiscal Services'!I98,0)</f>
        <v>0</v>
      </c>
      <c r="E103" s="6">
        <f>ROUND(+'Fiscal Services'!V98,0)</f>
        <v>0</v>
      </c>
      <c r="F103" s="8" t="str">
        <f t="shared" si="3"/>
        <v/>
      </c>
      <c r="G103" s="6">
        <f>ROUND(+'Fiscal Services'!I198,0)</f>
        <v>0</v>
      </c>
      <c r="H103" s="6">
        <f>ROUND(+'Fiscal Services'!V198,0)</f>
        <v>433</v>
      </c>
      <c r="I103" s="8" t="str">
        <f t="shared" si="4"/>
        <v/>
      </c>
      <c r="J103" s="7"/>
      <c r="K103" s="9" t="str">
        <f t="shared" si="5"/>
        <v/>
      </c>
    </row>
    <row r="104" spans="2:11" x14ac:dyDescent="0.2">
      <c r="B104">
        <f>+'Fiscal Services'!A99</f>
        <v>904</v>
      </c>
      <c r="C104" t="str">
        <f>+'Fiscal Services'!B99</f>
        <v>BHC FAIRFAX HOSPITAL</v>
      </c>
      <c r="D104" s="6">
        <f>ROUND(+'Fiscal Services'!I99,0)</f>
        <v>0</v>
      </c>
      <c r="E104" s="6">
        <f>ROUND(+'Fiscal Services'!V99,0)</f>
        <v>2399</v>
      </c>
      <c r="F104" s="8" t="str">
        <f t="shared" si="3"/>
        <v/>
      </c>
      <c r="G104" s="6">
        <f>ROUND(+'Fiscal Services'!I199,0)</f>
        <v>0</v>
      </c>
      <c r="H104" s="6">
        <f>ROUND(+'Fiscal Services'!V199,0)</f>
        <v>2354</v>
      </c>
      <c r="I104" s="8" t="str">
        <f t="shared" si="4"/>
        <v/>
      </c>
      <c r="J104" s="7"/>
      <c r="K104" s="9" t="str">
        <f t="shared" si="5"/>
        <v/>
      </c>
    </row>
    <row r="105" spans="2:11" x14ac:dyDescent="0.2">
      <c r="B105">
        <f>+'Fiscal Services'!A100</f>
        <v>915</v>
      </c>
      <c r="C105" t="str">
        <f>+'Fiscal Services'!B100</f>
        <v>LOURDES COUNSELING CENTER</v>
      </c>
      <c r="D105" s="6">
        <f>ROUND(+'Fiscal Services'!I100,0)</f>
        <v>0</v>
      </c>
      <c r="E105" s="6">
        <f>ROUND(+'Fiscal Services'!V100,0)</f>
        <v>846</v>
      </c>
      <c r="F105" s="8" t="str">
        <f t="shared" si="3"/>
        <v/>
      </c>
      <c r="G105" s="6">
        <f>ROUND(+'Fiscal Services'!I200,0)</f>
        <v>0</v>
      </c>
      <c r="H105" s="6">
        <f>ROUND(+'Fiscal Services'!V200,0)</f>
        <v>744</v>
      </c>
      <c r="I105" s="8" t="str">
        <f t="shared" si="4"/>
        <v/>
      </c>
      <c r="J105" s="7"/>
      <c r="K105" s="9" t="str">
        <f t="shared" si="5"/>
        <v/>
      </c>
    </row>
    <row r="106" spans="2:11" x14ac:dyDescent="0.2">
      <c r="B106">
        <f>+'Fiscal Services'!A101</f>
        <v>919</v>
      </c>
      <c r="C106" t="str">
        <f>+'Fiscal Services'!B101</f>
        <v>NAVOS</v>
      </c>
      <c r="D106" s="6">
        <f>ROUND(+'Fiscal Services'!I101,0)</f>
        <v>175</v>
      </c>
      <c r="E106" s="6">
        <f>ROUND(+'Fiscal Services'!V101,0)</f>
        <v>962</v>
      </c>
      <c r="F106" s="8">
        <f t="shared" si="3"/>
        <v>0.18</v>
      </c>
      <c r="G106" s="6">
        <f>ROUND(+'Fiscal Services'!I201,0)</f>
        <v>8275</v>
      </c>
      <c r="H106" s="6">
        <f>ROUND(+'Fiscal Services'!V201,0)</f>
        <v>1090</v>
      </c>
      <c r="I106" s="8">
        <f t="shared" si="4"/>
        <v>7.59</v>
      </c>
      <c r="J106" s="7"/>
      <c r="K106" s="9">
        <f t="shared" si="5"/>
        <v>41.166699999999999</v>
      </c>
    </row>
    <row r="107" spans="2:11" x14ac:dyDescent="0.2">
      <c r="B107">
        <f>+'Fiscal Services'!A102</f>
        <v>921</v>
      </c>
      <c r="C107" t="str">
        <f>+'Fiscal Services'!B102</f>
        <v>Cascade Behavioral Health</v>
      </c>
      <c r="D107" s="6">
        <f>ROUND(+'Fiscal Services'!I102,0)</f>
        <v>0</v>
      </c>
      <c r="E107" s="6" t="e">
        <f>ROUND(+'Fiscal Services'!V102,0)</f>
        <v>#VALUE!</v>
      </c>
      <c r="F107" s="8" t="str">
        <f t="shared" si="3"/>
        <v/>
      </c>
      <c r="G107" s="6">
        <f>ROUND(+'Fiscal Services'!I202,0)</f>
        <v>1500</v>
      </c>
      <c r="H107" s="6">
        <f>ROUND(+'Fiscal Services'!V202,0)</f>
        <v>93</v>
      </c>
      <c r="I107" s="8">
        <f t="shared" si="4"/>
        <v>16.13</v>
      </c>
      <c r="J107" s="7"/>
      <c r="K107" s="9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H18" sqref="H18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21875" bestFit="1" customWidth="1"/>
    <col min="5" max="5" width="6.88671875" bestFit="1" customWidth="1"/>
    <col min="6" max="6" width="5.88671875" bestFit="1" customWidth="1"/>
    <col min="7" max="7" width="9.21875" bestFit="1" customWidth="1"/>
    <col min="8" max="8" width="6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13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472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38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4">
        <f>'Fiscal Services'!D5</f>
        <v>2012</v>
      </c>
      <c r="F7" s="2">
        <f>+E7</f>
        <v>2012</v>
      </c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F8" s="1" t="s">
        <v>2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14</v>
      </c>
      <c r="E9" s="1" t="s">
        <v>4</v>
      </c>
      <c r="F9" s="1" t="s">
        <v>4</v>
      </c>
      <c r="G9" s="1" t="s">
        <v>14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+'Fiscal Services'!A5</f>
        <v>1</v>
      </c>
      <c r="C10" t="str">
        <f>+'Fiscal Services'!B5</f>
        <v>SWEDISH MEDICAL CENTER - FIRST HILL</v>
      </c>
      <c r="D10" s="6">
        <f>ROUND(+'Fiscal Services'!J5,0)</f>
        <v>120662</v>
      </c>
      <c r="E10" s="6">
        <f>ROUND(+'Fiscal Services'!V5,0)</f>
        <v>69385</v>
      </c>
      <c r="F10" s="8">
        <f>IF(D10=0,"",IF(E10=0,"",ROUND(D10/E10,2)))</f>
        <v>1.74</v>
      </c>
      <c r="G10" s="6">
        <f>ROUND(+'Fiscal Services'!J105,0)</f>
        <v>106693</v>
      </c>
      <c r="H10" s="6">
        <f>ROUND(+'Fiscal Services'!V105,0)</f>
        <v>67759</v>
      </c>
      <c r="I10" s="8">
        <f>IF(G10=0,"",IF(H10=0,"",ROUND(G10/H10,2)))</f>
        <v>1.57</v>
      </c>
      <c r="J10" s="7"/>
      <c r="K10" s="9">
        <f>IF(D10=0,"",IF(E10=0,"",IF(G10=0,"",IF(H10=0,"",ROUND(I10/F10-1,4)))))</f>
        <v>-9.7699999999999995E-2</v>
      </c>
    </row>
    <row r="11" spans="1:11" x14ac:dyDescent="0.2">
      <c r="B11">
        <f>+'Fiscal Services'!A6</f>
        <v>3</v>
      </c>
      <c r="C11" t="str">
        <f>+'Fiscal Services'!B6</f>
        <v>SWEDISH MEDICAL CENTER - CHERRY HILL</v>
      </c>
      <c r="D11" s="6">
        <f>ROUND(+'Fiscal Services'!J6,0)</f>
        <v>39913</v>
      </c>
      <c r="E11" s="6">
        <f>ROUND(+'Fiscal Services'!V6,0)</f>
        <v>24129</v>
      </c>
      <c r="F11" s="8">
        <f t="shared" ref="F11:F74" si="0">IF(D11=0,"",IF(E11=0,"",ROUND(D11/E11,2)))</f>
        <v>1.65</v>
      </c>
      <c r="G11" s="6">
        <f>ROUND(+'Fiscal Services'!J106,0)</f>
        <v>72474</v>
      </c>
      <c r="H11" s="6">
        <f>ROUND(+'Fiscal Services'!V106,0)</f>
        <v>28415</v>
      </c>
      <c r="I11" s="8">
        <f t="shared" ref="I11:I74" si="1">IF(G11=0,"",IF(H11=0,"",ROUND(G11/H11,2)))</f>
        <v>2.5499999999999998</v>
      </c>
      <c r="J11" s="7"/>
      <c r="K11" s="9">
        <f t="shared" ref="K11:K74" si="2">IF(D11=0,"",IF(E11=0,"",IF(G11=0,"",IF(H11=0,"",ROUND(I11/F11-1,4)))))</f>
        <v>0.54549999999999998</v>
      </c>
    </row>
    <row r="12" spans="1:11" x14ac:dyDescent="0.2">
      <c r="B12">
        <f>+'Fiscal Services'!A7</f>
        <v>8</v>
      </c>
      <c r="C12" t="str">
        <f>+'Fiscal Services'!B7</f>
        <v>KLICKITAT VALLEY HEALTH</v>
      </c>
      <c r="D12" s="6">
        <f>ROUND(+'Fiscal Services'!J7,0)</f>
        <v>19622</v>
      </c>
      <c r="E12" s="6">
        <f>ROUND(+'Fiscal Services'!V7,0)</f>
        <v>1777</v>
      </c>
      <c r="F12" s="8">
        <f t="shared" si="0"/>
        <v>11.04</v>
      </c>
      <c r="G12" s="6">
        <f>ROUND(+'Fiscal Services'!J107,0)</f>
        <v>15443</v>
      </c>
      <c r="H12" s="6">
        <f>ROUND(+'Fiscal Services'!V107,0)</f>
        <v>1281</v>
      </c>
      <c r="I12" s="8">
        <f t="shared" si="1"/>
        <v>12.06</v>
      </c>
      <c r="J12" s="7"/>
      <c r="K12" s="9">
        <f t="shared" si="2"/>
        <v>9.2399999999999996E-2</v>
      </c>
    </row>
    <row r="13" spans="1:11" x14ac:dyDescent="0.2">
      <c r="B13">
        <f>+'Fiscal Services'!A8</f>
        <v>10</v>
      </c>
      <c r="C13" t="str">
        <f>+'Fiscal Services'!B8</f>
        <v>VIRGINIA MASON MEDICAL CENTER</v>
      </c>
      <c r="D13" s="6">
        <f>ROUND(+'Fiscal Services'!J8,0)</f>
        <v>470051</v>
      </c>
      <c r="E13" s="6">
        <f>ROUND(+'Fiscal Services'!V8,0)</f>
        <v>72231</v>
      </c>
      <c r="F13" s="8">
        <f t="shared" si="0"/>
        <v>6.51</v>
      </c>
      <c r="G13" s="6">
        <f>ROUND(+'Fiscal Services'!J108,0)</f>
        <v>466173</v>
      </c>
      <c r="H13" s="6">
        <f>ROUND(+'Fiscal Services'!V108,0)</f>
        <v>70317</v>
      </c>
      <c r="I13" s="8">
        <f t="shared" si="1"/>
        <v>6.63</v>
      </c>
      <c r="J13" s="7"/>
      <c r="K13" s="9">
        <f t="shared" si="2"/>
        <v>1.84E-2</v>
      </c>
    </row>
    <row r="14" spans="1:11" x14ac:dyDescent="0.2">
      <c r="B14">
        <f>+'Fiscal Services'!A9</f>
        <v>14</v>
      </c>
      <c r="C14" t="str">
        <f>+'Fiscal Services'!B9</f>
        <v>SEATTLE CHILDRENS HOSPITAL</v>
      </c>
      <c r="D14" s="6">
        <f>ROUND(+'Fiscal Services'!J9,0)</f>
        <v>386594</v>
      </c>
      <c r="E14" s="6">
        <f>ROUND(+'Fiscal Services'!V9,0)</f>
        <v>30610</v>
      </c>
      <c r="F14" s="8">
        <f t="shared" si="0"/>
        <v>12.63</v>
      </c>
      <c r="G14" s="6">
        <f>ROUND(+'Fiscal Services'!J109,0)</f>
        <v>276215</v>
      </c>
      <c r="H14" s="6">
        <f>ROUND(+'Fiscal Services'!V109,0)</f>
        <v>31340</v>
      </c>
      <c r="I14" s="8">
        <f t="shared" si="1"/>
        <v>8.81</v>
      </c>
      <c r="J14" s="7"/>
      <c r="K14" s="9">
        <f t="shared" si="2"/>
        <v>-0.30249999999999999</v>
      </c>
    </row>
    <row r="15" spans="1:11" x14ac:dyDescent="0.2">
      <c r="B15">
        <f>+'Fiscal Services'!A10</f>
        <v>20</v>
      </c>
      <c r="C15" t="str">
        <f>+'Fiscal Services'!B10</f>
        <v>GROUP HEALTH CENTRAL HOSPITAL</v>
      </c>
      <c r="D15" s="6">
        <f>ROUND(+'Fiscal Services'!J10,0)</f>
        <v>0</v>
      </c>
      <c r="E15" s="6">
        <f>ROUND(+'Fiscal Services'!V10,0)</f>
        <v>1260</v>
      </c>
      <c r="F15" s="8" t="str">
        <f t="shared" si="0"/>
        <v/>
      </c>
      <c r="G15" s="6">
        <f>ROUND(+'Fiscal Services'!J110,0)</f>
        <v>0</v>
      </c>
      <c r="H15" s="6">
        <f>ROUND(+'Fiscal Services'!V110,0)</f>
        <v>1104</v>
      </c>
      <c r="I15" s="8" t="str">
        <f t="shared" si="1"/>
        <v/>
      </c>
      <c r="J15" s="7"/>
      <c r="K15" s="9" t="str">
        <f t="shared" si="2"/>
        <v/>
      </c>
    </row>
    <row r="16" spans="1:11" x14ac:dyDescent="0.2">
      <c r="B16">
        <f>+'Fiscal Services'!A11</f>
        <v>21</v>
      </c>
      <c r="C16" t="str">
        <f>+'Fiscal Services'!B11</f>
        <v>NEWPORT HOSPITAL AND HEALTH SERVICES</v>
      </c>
      <c r="D16" s="6">
        <f>ROUND(+'Fiscal Services'!J11,0)</f>
        <v>19284</v>
      </c>
      <c r="E16" s="6">
        <f>ROUND(+'Fiscal Services'!V11,0)</f>
        <v>1991</v>
      </c>
      <c r="F16" s="8">
        <f t="shared" si="0"/>
        <v>9.69</v>
      </c>
      <c r="G16" s="6">
        <f>ROUND(+'Fiscal Services'!J111,0)</f>
        <v>23063</v>
      </c>
      <c r="H16" s="6">
        <f>ROUND(+'Fiscal Services'!V111,0)</f>
        <v>1924</v>
      </c>
      <c r="I16" s="8">
        <f t="shared" si="1"/>
        <v>11.99</v>
      </c>
      <c r="J16" s="7"/>
      <c r="K16" s="9">
        <f t="shared" si="2"/>
        <v>0.2374</v>
      </c>
    </row>
    <row r="17" spans="2:11" x14ac:dyDescent="0.2">
      <c r="B17">
        <f>+'Fiscal Services'!A12</f>
        <v>22</v>
      </c>
      <c r="C17" t="str">
        <f>+'Fiscal Services'!B12</f>
        <v>LOURDES MEDICAL CENTER</v>
      </c>
      <c r="D17" s="6">
        <f>ROUND(+'Fiscal Services'!J12,0)</f>
        <v>27853</v>
      </c>
      <c r="E17" s="6">
        <f>ROUND(+'Fiscal Services'!V12,0)</f>
        <v>5695</v>
      </c>
      <c r="F17" s="8">
        <f t="shared" si="0"/>
        <v>4.8899999999999997</v>
      </c>
      <c r="G17" s="6">
        <f>ROUND(+'Fiscal Services'!J112,0)</f>
        <v>19489</v>
      </c>
      <c r="H17" s="6">
        <f>ROUND(+'Fiscal Services'!V112,0)</f>
        <v>7861</v>
      </c>
      <c r="I17" s="8">
        <f t="shared" si="1"/>
        <v>2.48</v>
      </c>
      <c r="J17" s="7"/>
      <c r="K17" s="9">
        <f t="shared" si="2"/>
        <v>-0.49280000000000002</v>
      </c>
    </row>
    <row r="18" spans="2:11" x14ac:dyDescent="0.2">
      <c r="B18">
        <f>+'Fiscal Services'!A13</f>
        <v>23</v>
      </c>
      <c r="C18" t="str">
        <f>+'Fiscal Services'!B13</f>
        <v>THREE RIVERS HOSPITAL</v>
      </c>
      <c r="D18" s="6">
        <f>ROUND(+'Fiscal Services'!J13,0)</f>
        <v>15562</v>
      </c>
      <c r="E18" s="6">
        <f>ROUND(+'Fiscal Services'!V13,0)</f>
        <v>875</v>
      </c>
      <c r="F18" s="8">
        <f t="shared" si="0"/>
        <v>17.79</v>
      </c>
      <c r="G18" s="6">
        <f>ROUND(+'Fiscal Services'!J113,0)</f>
        <v>10331</v>
      </c>
      <c r="H18" s="6">
        <f>ROUND(+'Fiscal Services'!V113,0)</f>
        <v>943</v>
      </c>
      <c r="I18" s="8">
        <f t="shared" si="1"/>
        <v>10.96</v>
      </c>
      <c r="J18" s="7"/>
      <c r="K18" s="9">
        <f t="shared" si="2"/>
        <v>-0.38390000000000002</v>
      </c>
    </row>
    <row r="19" spans="2:11" x14ac:dyDescent="0.2">
      <c r="B19">
        <f>+'Fiscal Services'!A14</f>
        <v>26</v>
      </c>
      <c r="C19" t="str">
        <f>+'Fiscal Services'!B14</f>
        <v>PEACEHEALTH ST JOHN MEDICAL CENTER</v>
      </c>
      <c r="D19" s="6">
        <f>ROUND(+'Fiscal Services'!J14,0)</f>
        <v>16636</v>
      </c>
      <c r="E19" s="6">
        <f>ROUND(+'Fiscal Services'!V14,0)</f>
        <v>22828</v>
      </c>
      <c r="F19" s="8">
        <f t="shared" si="0"/>
        <v>0.73</v>
      </c>
      <c r="G19" s="6">
        <f>ROUND(+'Fiscal Services'!J114,0)</f>
        <v>8422</v>
      </c>
      <c r="H19" s="6">
        <f>ROUND(+'Fiscal Services'!V114,0)</f>
        <v>21531</v>
      </c>
      <c r="I19" s="8">
        <f t="shared" si="1"/>
        <v>0.39</v>
      </c>
      <c r="J19" s="7"/>
      <c r="K19" s="9">
        <f t="shared" si="2"/>
        <v>-0.46579999999999999</v>
      </c>
    </row>
    <row r="20" spans="2:11" x14ac:dyDescent="0.2">
      <c r="B20">
        <f>+'Fiscal Services'!A15</f>
        <v>29</v>
      </c>
      <c r="C20" t="str">
        <f>+'Fiscal Services'!B15</f>
        <v>HARBORVIEW MEDICAL CENTER</v>
      </c>
      <c r="D20" s="6">
        <f>ROUND(+'Fiscal Services'!J15,0)</f>
        <v>408471</v>
      </c>
      <c r="E20" s="6">
        <f>ROUND(+'Fiscal Services'!V15,0)</f>
        <v>43704</v>
      </c>
      <c r="F20" s="8">
        <f t="shared" si="0"/>
        <v>9.35</v>
      </c>
      <c r="G20" s="6">
        <f>ROUND(+'Fiscal Services'!J115,0)</f>
        <v>341041</v>
      </c>
      <c r="H20" s="6">
        <f>ROUND(+'Fiscal Services'!V115,0)</f>
        <v>42448</v>
      </c>
      <c r="I20" s="8">
        <f t="shared" si="1"/>
        <v>8.0299999999999994</v>
      </c>
      <c r="J20" s="7"/>
      <c r="K20" s="9">
        <f t="shared" si="2"/>
        <v>-0.14119999999999999</v>
      </c>
    </row>
    <row r="21" spans="2:11" x14ac:dyDescent="0.2">
      <c r="B21">
        <f>+'Fiscal Services'!A16</f>
        <v>32</v>
      </c>
      <c r="C21" t="str">
        <f>+'Fiscal Services'!B16</f>
        <v>ST JOSEPH MEDICAL CENTER</v>
      </c>
      <c r="D21" s="6">
        <f>ROUND(+'Fiscal Services'!J16,0)</f>
        <v>102853</v>
      </c>
      <c r="E21" s="6">
        <f>ROUND(+'Fiscal Services'!V16,0)</f>
        <v>45992</v>
      </c>
      <c r="F21" s="8">
        <f t="shared" si="0"/>
        <v>2.2400000000000002</v>
      </c>
      <c r="G21" s="6">
        <f>ROUND(+'Fiscal Services'!J116,0)</f>
        <v>143517</v>
      </c>
      <c r="H21" s="6">
        <f>ROUND(+'Fiscal Services'!V116,0)</f>
        <v>43782</v>
      </c>
      <c r="I21" s="8">
        <f t="shared" si="1"/>
        <v>3.28</v>
      </c>
      <c r="J21" s="7"/>
      <c r="K21" s="9">
        <f t="shared" si="2"/>
        <v>0.46429999999999999</v>
      </c>
    </row>
    <row r="22" spans="2:11" x14ac:dyDescent="0.2">
      <c r="B22">
        <f>+'Fiscal Services'!A17</f>
        <v>35</v>
      </c>
      <c r="C22" t="str">
        <f>+'Fiscal Services'!B17</f>
        <v>ST ELIZABETH HOSPITAL</v>
      </c>
      <c r="D22" s="6">
        <f>ROUND(+'Fiscal Services'!J17,0)</f>
        <v>16860</v>
      </c>
      <c r="E22" s="6">
        <f>ROUND(+'Fiscal Services'!V17,0)</f>
        <v>3807</v>
      </c>
      <c r="F22" s="8">
        <f t="shared" si="0"/>
        <v>4.43</v>
      </c>
      <c r="G22" s="6">
        <f>ROUND(+'Fiscal Services'!J117,0)</f>
        <v>20395</v>
      </c>
      <c r="H22" s="6">
        <f>ROUND(+'Fiscal Services'!V117,0)</f>
        <v>3457</v>
      </c>
      <c r="I22" s="8">
        <f t="shared" si="1"/>
        <v>5.9</v>
      </c>
      <c r="J22" s="7"/>
      <c r="K22" s="9">
        <f t="shared" si="2"/>
        <v>0.33179999999999998</v>
      </c>
    </row>
    <row r="23" spans="2:11" x14ac:dyDescent="0.2">
      <c r="B23">
        <f>+'Fiscal Services'!A18</f>
        <v>37</v>
      </c>
      <c r="C23" t="str">
        <f>+'Fiscal Services'!B18</f>
        <v>DEACONESS HOSPITAL</v>
      </c>
      <c r="D23" s="6">
        <f>ROUND(+'Fiscal Services'!J18,0)</f>
        <v>69134</v>
      </c>
      <c r="E23" s="6">
        <f>ROUND(+'Fiscal Services'!V18,0)</f>
        <v>24589</v>
      </c>
      <c r="F23" s="8">
        <f t="shared" si="0"/>
        <v>2.81</v>
      </c>
      <c r="G23" s="6">
        <f>ROUND(+'Fiscal Services'!J118,0)</f>
        <v>95925</v>
      </c>
      <c r="H23" s="6">
        <f>ROUND(+'Fiscal Services'!V118,0)</f>
        <v>23505</v>
      </c>
      <c r="I23" s="8">
        <f t="shared" si="1"/>
        <v>4.08</v>
      </c>
      <c r="J23" s="7"/>
      <c r="K23" s="9">
        <f t="shared" si="2"/>
        <v>0.45200000000000001</v>
      </c>
    </row>
    <row r="24" spans="2:11" x14ac:dyDescent="0.2">
      <c r="B24">
        <f>+'Fiscal Services'!A19</f>
        <v>38</v>
      </c>
      <c r="C24" t="str">
        <f>+'Fiscal Services'!B19</f>
        <v>OLYMPIC MEDICAL CENTER</v>
      </c>
      <c r="D24" s="6">
        <f>ROUND(+'Fiscal Services'!J19,0)</f>
        <v>90949</v>
      </c>
      <c r="E24" s="6">
        <f>ROUND(+'Fiscal Services'!V19,0)</f>
        <v>12477</v>
      </c>
      <c r="F24" s="8">
        <f t="shared" si="0"/>
        <v>7.29</v>
      </c>
      <c r="G24" s="6">
        <f>ROUND(+'Fiscal Services'!J119,0)</f>
        <v>21410</v>
      </c>
      <c r="H24" s="6">
        <f>ROUND(+'Fiscal Services'!V119,0)</f>
        <v>12980</v>
      </c>
      <c r="I24" s="8">
        <f t="shared" si="1"/>
        <v>1.65</v>
      </c>
      <c r="J24" s="7"/>
      <c r="K24" s="9">
        <f t="shared" si="2"/>
        <v>-0.77370000000000005</v>
      </c>
    </row>
    <row r="25" spans="2:11" x14ac:dyDescent="0.2">
      <c r="B25">
        <f>+'Fiscal Services'!A20</f>
        <v>39</v>
      </c>
      <c r="C25" t="str">
        <f>+'Fiscal Services'!B20</f>
        <v>TRIOS HEALTH</v>
      </c>
      <c r="D25" s="6">
        <f>ROUND(+'Fiscal Services'!J20,0)</f>
        <v>-210365</v>
      </c>
      <c r="E25" s="6">
        <f>ROUND(+'Fiscal Services'!V20,0)</f>
        <v>13397</v>
      </c>
      <c r="F25" s="8">
        <f t="shared" si="0"/>
        <v>-15.7</v>
      </c>
      <c r="G25" s="6">
        <f>ROUND(+'Fiscal Services'!J120,0)</f>
        <v>13666</v>
      </c>
      <c r="H25" s="6">
        <f>ROUND(+'Fiscal Services'!V120,0)</f>
        <v>13307</v>
      </c>
      <c r="I25" s="8">
        <f t="shared" si="1"/>
        <v>1.03</v>
      </c>
      <c r="J25" s="7"/>
      <c r="K25" s="9">
        <f t="shared" si="2"/>
        <v>-1.0656000000000001</v>
      </c>
    </row>
    <row r="26" spans="2:11" x14ac:dyDescent="0.2">
      <c r="B26">
        <f>+'Fiscal Services'!A21</f>
        <v>43</v>
      </c>
      <c r="C26" t="str">
        <f>+'Fiscal Services'!B21</f>
        <v>WALLA WALLA GENERAL HOSPITAL</v>
      </c>
      <c r="D26" s="6">
        <f>ROUND(+'Fiscal Services'!J21,0)</f>
        <v>0</v>
      </c>
      <c r="E26" s="6">
        <f>ROUND(+'Fiscal Services'!V21,0)</f>
        <v>0</v>
      </c>
      <c r="F26" s="8" t="str">
        <f t="shared" si="0"/>
        <v/>
      </c>
      <c r="G26" s="6">
        <f>ROUND(+'Fiscal Services'!J121,0)</f>
        <v>0</v>
      </c>
      <c r="H26" s="6">
        <f>ROUND(+'Fiscal Services'!V121,0)</f>
        <v>0</v>
      </c>
      <c r="I26" s="8" t="str">
        <f t="shared" si="1"/>
        <v/>
      </c>
      <c r="J26" s="7"/>
      <c r="K26" s="9" t="str">
        <f t="shared" si="2"/>
        <v/>
      </c>
    </row>
    <row r="27" spans="2:11" x14ac:dyDescent="0.2">
      <c r="B27">
        <f>+'Fiscal Services'!A22</f>
        <v>45</v>
      </c>
      <c r="C27" t="str">
        <f>+'Fiscal Services'!B22</f>
        <v>COLUMBIA BASIN HOSPITAL</v>
      </c>
      <c r="D27" s="6">
        <f>ROUND(+'Fiscal Services'!J22,0)</f>
        <v>6890</v>
      </c>
      <c r="E27" s="6">
        <f>ROUND(+'Fiscal Services'!V22,0)</f>
        <v>1016</v>
      </c>
      <c r="F27" s="8">
        <f t="shared" si="0"/>
        <v>6.78</v>
      </c>
      <c r="G27" s="6">
        <f>ROUND(+'Fiscal Services'!J122,0)</f>
        <v>8161</v>
      </c>
      <c r="H27" s="6">
        <f>ROUND(+'Fiscal Services'!V122,0)</f>
        <v>1075</v>
      </c>
      <c r="I27" s="8">
        <f t="shared" si="1"/>
        <v>7.59</v>
      </c>
      <c r="J27" s="7"/>
      <c r="K27" s="9">
        <f t="shared" si="2"/>
        <v>0.1195</v>
      </c>
    </row>
    <row r="28" spans="2:11" x14ac:dyDescent="0.2">
      <c r="B28">
        <f>+'Fiscal Services'!A23</f>
        <v>46</v>
      </c>
      <c r="C28" t="str">
        <f>+'Fiscal Services'!B23</f>
        <v>PMH MEDICAL CENTER</v>
      </c>
      <c r="D28" s="6">
        <f>ROUND(+'Fiscal Services'!J23,0)</f>
        <v>19219</v>
      </c>
      <c r="E28" s="6">
        <f>ROUND(+'Fiscal Services'!V23,0)</f>
        <v>2055</v>
      </c>
      <c r="F28" s="8">
        <f t="shared" si="0"/>
        <v>9.35</v>
      </c>
      <c r="G28" s="6">
        <f>ROUND(+'Fiscal Services'!J123,0)</f>
        <v>20000</v>
      </c>
      <c r="H28" s="6">
        <f>ROUND(+'Fiscal Services'!V123,0)</f>
        <v>2094</v>
      </c>
      <c r="I28" s="8">
        <f t="shared" si="1"/>
        <v>9.5500000000000007</v>
      </c>
      <c r="J28" s="7"/>
      <c r="K28" s="9">
        <f t="shared" si="2"/>
        <v>2.1399999999999999E-2</v>
      </c>
    </row>
    <row r="29" spans="2:11" x14ac:dyDescent="0.2">
      <c r="B29">
        <f>+'Fiscal Services'!A24</f>
        <v>50</v>
      </c>
      <c r="C29" t="str">
        <f>+'Fiscal Services'!B24</f>
        <v>PROVIDENCE ST MARY MEDICAL CENTER</v>
      </c>
      <c r="D29" s="6">
        <f>ROUND(+'Fiscal Services'!J24,0)</f>
        <v>0</v>
      </c>
      <c r="E29" s="6">
        <f>ROUND(+'Fiscal Services'!V24,0)</f>
        <v>23451</v>
      </c>
      <c r="F29" s="8" t="str">
        <f t="shared" si="0"/>
        <v/>
      </c>
      <c r="G29" s="6">
        <f>ROUND(+'Fiscal Services'!J124,0)</f>
        <v>3</v>
      </c>
      <c r="H29" s="6">
        <f>ROUND(+'Fiscal Services'!V124,0)</f>
        <v>9836</v>
      </c>
      <c r="I29" s="8">
        <f t="shared" si="1"/>
        <v>0</v>
      </c>
      <c r="J29" s="7"/>
      <c r="K29" s="9" t="str">
        <f t="shared" si="2"/>
        <v/>
      </c>
    </row>
    <row r="30" spans="2:11" x14ac:dyDescent="0.2">
      <c r="B30">
        <f>+'Fiscal Services'!A25</f>
        <v>54</v>
      </c>
      <c r="C30" t="str">
        <f>+'Fiscal Services'!B25</f>
        <v>FORKS COMMUNITY HOSPITAL</v>
      </c>
      <c r="D30" s="6">
        <f>ROUND(+'Fiscal Services'!J25,0)</f>
        <v>0</v>
      </c>
      <c r="E30" s="6">
        <f>ROUND(+'Fiscal Services'!V25,0)</f>
        <v>0</v>
      </c>
      <c r="F30" s="8" t="str">
        <f t="shared" si="0"/>
        <v/>
      </c>
      <c r="G30" s="6">
        <f>ROUND(+'Fiscal Services'!J125,0)</f>
        <v>0</v>
      </c>
      <c r="H30" s="6">
        <f>ROUND(+'Fiscal Services'!V125,0)</f>
        <v>0</v>
      </c>
      <c r="I30" s="8" t="str">
        <f t="shared" si="1"/>
        <v/>
      </c>
      <c r="J30" s="7"/>
      <c r="K30" s="9" t="str">
        <f t="shared" si="2"/>
        <v/>
      </c>
    </row>
    <row r="31" spans="2:11" x14ac:dyDescent="0.2">
      <c r="B31">
        <f>+'Fiscal Services'!A26</f>
        <v>56</v>
      </c>
      <c r="C31" t="str">
        <f>+'Fiscal Services'!B26</f>
        <v>WILLAPA HARBOR HOSPITAL</v>
      </c>
      <c r="D31" s="6">
        <f>ROUND(+'Fiscal Services'!J26,0)</f>
        <v>27569</v>
      </c>
      <c r="E31" s="6">
        <f>ROUND(+'Fiscal Services'!V26,0)</f>
        <v>1945</v>
      </c>
      <c r="F31" s="8">
        <f t="shared" si="0"/>
        <v>14.17</v>
      </c>
      <c r="G31" s="6">
        <f>ROUND(+'Fiscal Services'!J126,0)</f>
        <v>27638</v>
      </c>
      <c r="H31" s="6">
        <f>ROUND(+'Fiscal Services'!V126,0)</f>
        <v>1010</v>
      </c>
      <c r="I31" s="8">
        <f t="shared" si="1"/>
        <v>27.36</v>
      </c>
      <c r="J31" s="7"/>
      <c r="K31" s="9">
        <f t="shared" si="2"/>
        <v>0.93079999999999996</v>
      </c>
    </row>
    <row r="32" spans="2:11" x14ac:dyDescent="0.2">
      <c r="B32">
        <f>+'Fiscal Services'!A27</f>
        <v>58</v>
      </c>
      <c r="C32" t="str">
        <f>+'Fiscal Services'!B27</f>
        <v>YAKIMA VALLEY MEMORIAL HOSPITAL</v>
      </c>
      <c r="D32" s="6">
        <f>ROUND(+'Fiscal Services'!J27,0)</f>
        <v>120821</v>
      </c>
      <c r="E32" s="6">
        <f>ROUND(+'Fiscal Services'!V27,0)</f>
        <v>34726</v>
      </c>
      <c r="F32" s="8">
        <f t="shared" si="0"/>
        <v>3.48</v>
      </c>
      <c r="G32" s="6">
        <f>ROUND(+'Fiscal Services'!J127,0)</f>
        <v>133105</v>
      </c>
      <c r="H32" s="6">
        <f>ROUND(+'Fiscal Services'!V127,0)</f>
        <v>33150</v>
      </c>
      <c r="I32" s="8">
        <f t="shared" si="1"/>
        <v>4.0199999999999996</v>
      </c>
      <c r="J32" s="7"/>
      <c r="K32" s="9">
        <f t="shared" si="2"/>
        <v>0.1552</v>
      </c>
    </row>
    <row r="33" spans="2:11" x14ac:dyDescent="0.2">
      <c r="B33">
        <f>+'Fiscal Services'!A28</f>
        <v>63</v>
      </c>
      <c r="C33" t="str">
        <f>+'Fiscal Services'!B28</f>
        <v>GRAYS HARBOR COMMUNITY HOSPITAL</v>
      </c>
      <c r="D33" s="6">
        <f>ROUND(+'Fiscal Services'!J28,0)</f>
        <v>78809</v>
      </c>
      <c r="E33" s="6">
        <f>ROUND(+'Fiscal Services'!V28,0)</f>
        <v>11451</v>
      </c>
      <c r="F33" s="8">
        <f t="shared" si="0"/>
        <v>6.88</v>
      </c>
      <c r="G33" s="6">
        <f>ROUND(+'Fiscal Services'!J128,0)</f>
        <v>68896</v>
      </c>
      <c r="H33" s="6">
        <f>ROUND(+'Fiscal Services'!V128,0)</f>
        <v>10592</v>
      </c>
      <c r="I33" s="8">
        <f t="shared" si="1"/>
        <v>6.5</v>
      </c>
      <c r="J33" s="7"/>
      <c r="K33" s="9">
        <f t="shared" si="2"/>
        <v>-5.5199999999999999E-2</v>
      </c>
    </row>
    <row r="34" spans="2:11" x14ac:dyDescent="0.2">
      <c r="B34">
        <f>+'Fiscal Services'!A29</f>
        <v>78</v>
      </c>
      <c r="C34" t="str">
        <f>+'Fiscal Services'!B29</f>
        <v>SAMARITAN HEALTHCARE</v>
      </c>
      <c r="D34" s="6">
        <f>ROUND(+'Fiscal Services'!J29,0)</f>
        <v>28767</v>
      </c>
      <c r="E34" s="6">
        <f>ROUND(+'Fiscal Services'!V29,0)</f>
        <v>5725</v>
      </c>
      <c r="F34" s="8">
        <f t="shared" si="0"/>
        <v>5.0199999999999996</v>
      </c>
      <c r="G34" s="6">
        <f>ROUND(+'Fiscal Services'!J129,0)</f>
        <v>27024</v>
      </c>
      <c r="H34" s="6">
        <f>ROUND(+'Fiscal Services'!V129,0)</f>
        <v>5653</v>
      </c>
      <c r="I34" s="8">
        <f t="shared" si="1"/>
        <v>4.78</v>
      </c>
      <c r="J34" s="7"/>
      <c r="K34" s="9">
        <f t="shared" si="2"/>
        <v>-4.7800000000000002E-2</v>
      </c>
    </row>
    <row r="35" spans="2:11" x14ac:dyDescent="0.2">
      <c r="B35">
        <f>+'Fiscal Services'!A30</f>
        <v>79</v>
      </c>
      <c r="C35" t="str">
        <f>+'Fiscal Services'!B30</f>
        <v>OCEAN BEACH HOSPITAL</v>
      </c>
      <c r="D35" s="6">
        <f>ROUND(+'Fiscal Services'!J30,0)</f>
        <v>0</v>
      </c>
      <c r="E35" s="6">
        <f>ROUND(+'Fiscal Services'!V30,0)</f>
        <v>0</v>
      </c>
      <c r="F35" s="8" t="str">
        <f t="shared" si="0"/>
        <v/>
      </c>
      <c r="G35" s="6">
        <f>ROUND(+'Fiscal Services'!J130,0)</f>
        <v>33810</v>
      </c>
      <c r="H35" s="6">
        <f>ROUND(+'Fiscal Services'!V130,0)</f>
        <v>1211</v>
      </c>
      <c r="I35" s="8">
        <f t="shared" si="1"/>
        <v>27.92</v>
      </c>
      <c r="J35" s="7"/>
      <c r="K35" s="9" t="str">
        <f t="shared" si="2"/>
        <v/>
      </c>
    </row>
    <row r="36" spans="2:11" x14ac:dyDescent="0.2">
      <c r="B36">
        <f>+'Fiscal Services'!A31</f>
        <v>80</v>
      </c>
      <c r="C36" t="str">
        <f>+'Fiscal Services'!B31</f>
        <v>ODESSA MEMORIAL HEALTHCARE CENTER</v>
      </c>
      <c r="D36" s="6">
        <f>ROUND(+'Fiscal Services'!J31,0)</f>
        <v>3393</v>
      </c>
      <c r="E36" s="6">
        <f>ROUND(+'Fiscal Services'!V31,0)</f>
        <v>103</v>
      </c>
      <c r="F36" s="8">
        <f t="shared" si="0"/>
        <v>32.94</v>
      </c>
      <c r="G36" s="6">
        <f>ROUND(+'Fiscal Services'!J131,0)</f>
        <v>3727</v>
      </c>
      <c r="H36" s="6">
        <f>ROUND(+'Fiscal Services'!V131,0)</f>
        <v>103</v>
      </c>
      <c r="I36" s="8">
        <f t="shared" si="1"/>
        <v>36.18</v>
      </c>
      <c r="J36" s="7"/>
      <c r="K36" s="9">
        <f t="shared" si="2"/>
        <v>9.8400000000000001E-2</v>
      </c>
    </row>
    <row r="37" spans="2:11" x14ac:dyDescent="0.2">
      <c r="B37">
        <f>+'Fiscal Services'!A32</f>
        <v>81</v>
      </c>
      <c r="C37" t="str">
        <f>+'Fiscal Services'!B32</f>
        <v>MULTICARE GOOD SAMARITAN</v>
      </c>
      <c r="D37" s="6">
        <f>ROUND(+'Fiscal Services'!J32,0)</f>
        <v>0</v>
      </c>
      <c r="E37" s="6">
        <f>ROUND(+'Fiscal Services'!V32,0)</f>
        <v>28945</v>
      </c>
      <c r="F37" s="8" t="str">
        <f t="shared" si="0"/>
        <v/>
      </c>
      <c r="G37" s="6">
        <f>ROUND(+'Fiscal Services'!J132,0)</f>
        <v>59236</v>
      </c>
      <c r="H37" s="6">
        <f>ROUND(+'Fiscal Services'!V132,0)</f>
        <v>30512</v>
      </c>
      <c r="I37" s="8">
        <f t="shared" si="1"/>
        <v>1.94</v>
      </c>
      <c r="J37" s="7"/>
      <c r="K37" s="9" t="str">
        <f t="shared" si="2"/>
        <v/>
      </c>
    </row>
    <row r="38" spans="2:11" x14ac:dyDescent="0.2">
      <c r="B38">
        <f>+'Fiscal Services'!A33</f>
        <v>82</v>
      </c>
      <c r="C38" t="str">
        <f>+'Fiscal Services'!B33</f>
        <v>GARFIELD COUNTY MEMORIAL HOSPITAL</v>
      </c>
      <c r="D38" s="6">
        <f>ROUND(+'Fiscal Services'!J33,0)</f>
        <v>3304</v>
      </c>
      <c r="E38" s="6">
        <f>ROUND(+'Fiscal Services'!V33,0)</f>
        <v>130</v>
      </c>
      <c r="F38" s="8">
        <f t="shared" si="0"/>
        <v>25.42</v>
      </c>
      <c r="G38" s="6">
        <f>ROUND(+'Fiscal Services'!J133,0)</f>
        <v>2912</v>
      </c>
      <c r="H38" s="6">
        <f>ROUND(+'Fiscal Services'!V133,0)</f>
        <v>131</v>
      </c>
      <c r="I38" s="8">
        <f t="shared" si="1"/>
        <v>22.23</v>
      </c>
      <c r="J38" s="7"/>
      <c r="K38" s="9">
        <f t="shared" si="2"/>
        <v>-0.1255</v>
      </c>
    </row>
    <row r="39" spans="2:11" x14ac:dyDescent="0.2">
      <c r="B39">
        <f>+'Fiscal Services'!A34</f>
        <v>84</v>
      </c>
      <c r="C39" t="str">
        <f>+'Fiscal Services'!B34</f>
        <v>PROVIDENCE REGIONAL MEDICAL CENTER EVERETT</v>
      </c>
      <c r="D39" s="6">
        <f>ROUND(+'Fiscal Services'!J34,0)</f>
        <v>3024</v>
      </c>
      <c r="E39" s="6">
        <f>ROUND(+'Fiscal Services'!V34,0)</f>
        <v>75807</v>
      </c>
      <c r="F39" s="8">
        <f t="shared" si="0"/>
        <v>0.04</v>
      </c>
      <c r="G39" s="6">
        <f>ROUND(+'Fiscal Services'!J134,0)</f>
        <v>3076</v>
      </c>
      <c r="H39" s="6">
        <f>ROUND(+'Fiscal Services'!V134,0)</f>
        <v>49191</v>
      </c>
      <c r="I39" s="8">
        <f t="shared" si="1"/>
        <v>0.06</v>
      </c>
      <c r="J39" s="7"/>
      <c r="K39" s="9">
        <f t="shared" si="2"/>
        <v>0.5</v>
      </c>
    </row>
    <row r="40" spans="2:11" x14ac:dyDescent="0.2">
      <c r="B40">
        <f>+'Fiscal Services'!A35</f>
        <v>85</v>
      </c>
      <c r="C40" t="str">
        <f>+'Fiscal Services'!B35</f>
        <v>JEFFERSON HEALTHCARE</v>
      </c>
      <c r="D40" s="6">
        <f>ROUND(+'Fiscal Services'!J35,0)</f>
        <v>35011</v>
      </c>
      <c r="E40" s="6">
        <f>ROUND(+'Fiscal Services'!V35,0)</f>
        <v>4691</v>
      </c>
      <c r="F40" s="8">
        <f t="shared" si="0"/>
        <v>7.46</v>
      </c>
      <c r="G40" s="6">
        <f>ROUND(+'Fiscal Services'!J135,0)</f>
        <v>73167</v>
      </c>
      <c r="H40" s="6">
        <f>ROUND(+'Fiscal Services'!V135,0)</f>
        <v>4845</v>
      </c>
      <c r="I40" s="8">
        <f t="shared" si="1"/>
        <v>15.1</v>
      </c>
      <c r="J40" s="7"/>
      <c r="K40" s="9">
        <f t="shared" si="2"/>
        <v>1.0241</v>
      </c>
    </row>
    <row r="41" spans="2:11" x14ac:dyDescent="0.2">
      <c r="B41">
        <f>+'Fiscal Services'!A36</f>
        <v>96</v>
      </c>
      <c r="C41" t="str">
        <f>+'Fiscal Services'!B36</f>
        <v>SKYLINE HOSPITAL</v>
      </c>
      <c r="D41" s="6">
        <f>ROUND(+'Fiscal Services'!J36,0)</f>
        <v>12217</v>
      </c>
      <c r="E41" s="6">
        <f>ROUND(+'Fiscal Services'!V36,0)</f>
        <v>1282</v>
      </c>
      <c r="F41" s="8">
        <f t="shared" si="0"/>
        <v>9.5299999999999994</v>
      </c>
      <c r="G41" s="6">
        <f>ROUND(+'Fiscal Services'!J136,0)</f>
        <v>16536</v>
      </c>
      <c r="H41" s="6">
        <f>ROUND(+'Fiscal Services'!V136,0)</f>
        <v>1213</v>
      </c>
      <c r="I41" s="8">
        <f t="shared" si="1"/>
        <v>13.63</v>
      </c>
      <c r="J41" s="7"/>
      <c r="K41" s="9">
        <f t="shared" si="2"/>
        <v>0.43020000000000003</v>
      </c>
    </row>
    <row r="42" spans="2:11" x14ac:dyDescent="0.2">
      <c r="B42">
        <f>+'Fiscal Services'!A37</f>
        <v>102</v>
      </c>
      <c r="C42" t="str">
        <f>+'Fiscal Services'!B37</f>
        <v>YAKIMA REGIONAL MEDICAL AND CARDIAC CENTER</v>
      </c>
      <c r="D42" s="6">
        <f>ROUND(+'Fiscal Services'!J37,0)</f>
        <v>89948</v>
      </c>
      <c r="E42" s="6">
        <f>ROUND(+'Fiscal Services'!V37,0)</f>
        <v>13611</v>
      </c>
      <c r="F42" s="8">
        <f t="shared" si="0"/>
        <v>6.61</v>
      </c>
      <c r="G42" s="6">
        <f>ROUND(+'Fiscal Services'!J137,0)</f>
        <v>71950</v>
      </c>
      <c r="H42" s="6">
        <f>ROUND(+'Fiscal Services'!V137,0)</f>
        <v>12486</v>
      </c>
      <c r="I42" s="8">
        <f t="shared" si="1"/>
        <v>5.76</v>
      </c>
      <c r="J42" s="7"/>
      <c r="K42" s="9">
        <f t="shared" si="2"/>
        <v>-0.12859999999999999</v>
      </c>
    </row>
    <row r="43" spans="2:11" x14ac:dyDescent="0.2">
      <c r="B43">
        <f>+'Fiscal Services'!A38</f>
        <v>104</v>
      </c>
      <c r="C43" t="str">
        <f>+'Fiscal Services'!B38</f>
        <v>VALLEY GENERAL HOSPITAL</v>
      </c>
      <c r="D43" s="6">
        <f>ROUND(+'Fiscal Services'!J38,0)</f>
        <v>0</v>
      </c>
      <c r="E43" s="6">
        <f>ROUND(+'Fiscal Services'!V38,0)</f>
        <v>0</v>
      </c>
      <c r="F43" s="8" t="str">
        <f t="shared" si="0"/>
        <v/>
      </c>
      <c r="G43" s="6">
        <f>ROUND(+'Fiscal Services'!J138,0)</f>
        <v>0</v>
      </c>
      <c r="H43" s="6">
        <f>ROUND(+'Fiscal Services'!V138,0)</f>
        <v>0</v>
      </c>
      <c r="I43" s="8" t="str">
        <f t="shared" si="1"/>
        <v/>
      </c>
      <c r="J43" s="7"/>
      <c r="K43" s="9" t="str">
        <f t="shared" si="2"/>
        <v/>
      </c>
    </row>
    <row r="44" spans="2:11" x14ac:dyDescent="0.2">
      <c r="B44">
        <f>+'Fiscal Services'!A39</f>
        <v>106</v>
      </c>
      <c r="C44" t="str">
        <f>+'Fiscal Services'!B39</f>
        <v>CASCADE VALLEY HOSPITAL</v>
      </c>
      <c r="D44" s="6">
        <f>ROUND(+'Fiscal Services'!J39,0)</f>
        <v>53594</v>
      </c>
      <c r="E44" s="6">
        <f>ROUND(+'Fiscal Services'!V39,0)</f>
        <v>4364</v>
      </c>
      <c r="F44" s="8">
        <f t="shared" si="0"/>
        <v>12.28</v>
      </c>
      <c r="G44" s="6">
        <f>ROUND(+'Fiscal Services'!J139,0)</f>
        <v>58532</v>
      </c>
      <c r="H44" s="6">
        <f>ROUND(+'Fiscal Services'!V139,0)</f>
        <v>3957</v>
      </c>
      <c r="I44" s="8">
        <f t="shared" si="1"/>
        <v>14.79</v>
      </c>
      <c r="J44" s="7"/>
      <c r="K44" s="9">
        <f t="shared" si="2"/>
        <v>0.2044</v>
      </c>
    </row>
    <row r="45" spans="2:11" x14ac:dyDescent="0.2">
      <c r="B45">
        <f>+'Fiscal Services'!A40</f>
        <v>107</v>
      </c>
      <c r="C45" t="str">
        <f>+'Fiscal Services'!B40</f>
        <v>NORTH VALLEY HOSPITAL</v>
      </c>
      <c r="D45" s="6">
        <f>ROUND(+'Fiscal Services'!J40,0)</f>
        <v>12995</v>
      </c>
      <c r="E45" s="6">
        <f>ROUND(+'Fiscal Services'!V40,0)</f>
        <v>2329</v>
      </c>
      <c r="F45" s="8">
        <f t="shared" si="0"/>
        <v>5.58</v>
      </c>
      <c r="G45" s="6">
        <f>ROUND(+'Fiscal Services'!J140,0)</f>
        <v>9759</v>
      </c>
      <c r="H45" s="6">
        <f>ROUND(+'Fiscal Services'!V140,0)</f>
        <v>2549</v>
      </c>
      <c r="I45" s="8">
        <f t="shared" si="1"/>
        <v>3.83</v>
      </c>
      <c r="J45" s="7"/>
      <c r="K45" s="9">
        <f t="shared" si="2"/>
        <v>-0.31359999999999999</v>
      </c>
    </row>
    <row r="46" spans="2:11" x14ac:dyDescent="0.2">
      <c r="B46">
        <f>+'Fiscal Services'!A41</f>
        <v>108</v>
      </c>
      <c r="C46" t="str">
        <f>+'Fiscal Services'!B41</f>
        <v>TRI-STATE MEMORIAL HOSPITAL</v>
      </c>
      <c r="D46" s="6">
        <f>ROUND(+'Fiscal Services'!J41,0)</f>
        <v>30280</v>
      </c>
      <c r="E46" s="6">
        <f>ROUND(+'Fiscal Services'!V41,0)</f>
        <v>5258</v>
      </c>
      <c r="F46" s="8">
        <f t="shared" si="0"/>
        <v>5.76</v>
      </c>
      <c r="G46" s="6">
        <f>ROUND(+'Fiscal Services'!J141,0)</f>
        <v>24340</v>
      </c>
      <c r="H46" s="6">
        <f>ROUND(+'Fiscal Services'!V141,0)</f>
        <v>5633</v>
      </c>
      <c r="I46" s="8">
        <f t="shared" si="1"/>
        <v>4.32</v>
      </c>
      <c r="J46" s="7"/>
      <c r="K46" s="9">
        <f t="shared" si="2"/>
        <v>-0.25</v>
      </c>
    </row>
    <row r="47" spans="2:11" x14ac:dyDescent="0.2">
      <c r="B47">
        <f>+'Fiscal Services'!A42</f>
        <v>111</v>
      </c>
      <c r="C47" t="str">
        <f>+'Fiscal Services'!B42</f>
        <v>EAST ADAMS RURAL HEALTHCARE</v>
      </c>
      <c r="D47" s="6">
        <f>ROUND(+'Fiscal Services'!J42,0)</f>
        <v>3557</v>
      </c>
      <c r="E47" s="6">
        <f>ROUND(+'Fiscal Services'!V42,0)</f>
        <v>285</v>
      </c>
      <c r="F47" s="8">
        <f t="shared" si="0"/>
        <v>12.48</v>
      </c>
      <c r="G47" s="6">
        <f>ROUND(+'Fiscal Services'!J142,0)</f>
        <v>3946</v>
      </c>
      <c r="H47" s="6">
        <f>ROUND(+'Fiscal Services'!V142,0)</f>
        <v>318</v>
      </c>
      <c r="I47" s="8">
        <f t="shared" si="1"/>
        <v>12.41</v>
      </c>
      <c r="J47" s="7"/>
      <c r="K47" s="9">
        <f t="shared" si="2"/>
        <v>-5.5999999999999999E-3</v>
      </c>
    </row>
    <row r="48" spans="2:11" x14ac:dyDescent="0.2">
      <c r="B48">
        <f>+'Fiscal Services'!A43</f>
        <v>125</v>
      </c>
      <c r="C48" t="str">
        <f>+'Fiscal Services'!B43</f>
        <v>OTHELLO COMMUNITY HOSPITAL</v>
      </c>
      <c r="D48" s="6">
        <f>ROUND(+'Fiscal Services'!J43,0)</f>
        <v>0</v>
      </c>
      <c r="E48" s="6">
        <f>ROUND(+'Fiscal Services'!V43,0)</f>
        <v>0</v>
      </c>
      <c r="F48" s="8" t="str">
        <f t="shared" si="0"/>
        <v/>
      </c>
      <c r="G48" s="6">
        <f>ROUND(+'Fiscal Services'!J143,0)</f>
        <v>0</v>
      </c>
      <c r="H48" s="6">
        <f>ROUND(+'Fiscal Services'!V143,0)</f>
        <v>0</v>
      </c>
      <c r="I48" s="8" t="str">
        <f t="shared" si="1"/>
        <v/>
      </c>
      <c r="J48" s="7"/>
      <c r="K48" s="9" t="str">
        <f t="shared" si="2"/>
        <v/>
      </c>
    </row>
    <row r="49" spans="2:11" x14ac:dyDescent="0.2">
      <c r="B49">
        <f>+'Fiscal Services'!A44</f>
        <v>126</v>
      </c>
      <c r="C49" t="str">
        <f>+'Fiscal Services'!B44</f>
        <v>HIGHLINE MEDICAL CENTER</v>
      </c>
      <c r="D49" s="6">
        <f>ROUND(+'Fiscal Services'!J44,0)</f>
        <v>56171</v>
      </c>
      <c r="E49" s="6">
        <f>ROUND(+'Fiscal Services'!V44,0)</f>
        <v>17455</v>
      </c>
      <c r="F49" s="8">
        <f t="shared" si="0"/>
        <v>3.22</v>
      </c>
      <c r="G49" s="6">
        <f>ROUND(+'Fiscal Services'!J144,0)</f>
        <v>22769</v>
      </c>
      <c r="H49" s="6">
        <f>ROUND(+'Fiscal Services'!V144,0)</f>
        <v>9121</v>
      </c>
      <c r="I49" s="8">
        <f t="shared" si="1"/>
        <v>2.5</v>
      </c>
      <c r="J49" s="7"/>
      <c r="K49" s="9">
        <f t="shared" si="2"/>
        <v>-0.22359999999999999</v>
      </c>
    </row>
    <row r="50" spans="2:11" x14ac:dyDescent="0.2">
      <c r="B50">
        <f>+'Fiscal Services'!A45</f>
        <v>128</v>
      </c>
      <c r="C50" t="str">
        <f>+'Fiscal Services'!B45</f>
        <v>UNIVERSITY OF WASHINGTON MEDICAL CENTER</v>
      </c>
      <c r="D50" s="6">
        <f>ROUND(+'Fiscal Services'!J45,0)</f>
        <v>223898</v>
      </c>
      <c r="E50" s="6">
        <f>ROUND(+'Fiscal Services'!V45,0)</f>
        <v>50232</v>
      </c>
      <c r="F50" s="8">
        <f t="shared" si="0"/>
        <v>4.46</v>
      </c>
      <c r="G50" s="6">
        <f>ROUND(+'Fiscal Services'!J145,0)</f>
        <v>186882</v>
      </c>
      <c r="H50" s="6">
        <f>ROUND(+'Fiscal Services'!V145,0)</f>
        <v>51747</v>
      </c>
      <c r="I50" s="8">
        <f t="shared" si="1"/>
        <v>3.61</v>
      </c>
      <c r="J50" s="7"/>
      <c r="K50" s="9">
        <f t="shared" si="2"/>
        <v>-0.19059999999999999</v>
      </c>
    </row>
    <row r="51" spans="2:11" x14ac:dyDescent="0.2">
      <c r="B51">
        <f>+'Fiscal Services'!A46</f>
        <v>129</v>
      </c>
      <c r="C51" t="str">
        <f>+'Fiscal Services'!B46</f>
        <v>QUINCY VALLEY MEDICAL CENTER</v>
      </c>
      <c r="D51" s="6">
        <f>ROUND(+'Fiscal Services'!J46,0)</f>
        <v>8636</v>
      </c>
      <c r="E51" s="6">
        <f>ROUND(+'Fiscal Services'!V46,0)</f>
        <v>391</v>
      </c>
      <c r="F51" s="8">
        <f t="shared" si="0"/>
        <v>22.09</v>
      </c>
      <c r="G51" s="6">
        <f>ROUND(+'Fiscal Services'!J146,0)</f>
        <v>0</v>
      </c>
      <c r="H51" s="6">
        <f>ROUND(+'Fiscal Services'!V146,0)</f>
        <v>0</v>
      </c>
      <c r="I51" s="8" t="str">
        <f t="shared" si="1"/>
        <v/>
      </c>
      <c r="J51" s="7"/>
      <c r="K51" s="9" t="str">
        <f t="shared" si="2"/>
        <v/>
      </c>
    </row>
    <row r="52" spans="2:11" x14ac:dyDescent="0.2">
      <c r="B52">
        <f>+'Fiscal Services'!A47</f>
        <v>130</v>
      </c>
      <c r="C52" t="str">
        <f>+'Fiscal Services'!B47</f>
        <v>UW MEDICINE/NORTHWEST HOSPITAL</v>
      </c>
      <c r="D52" s="6">
        <f>ROUND(+'Fiscal Services'!J47,0)</f>
        <v>143464</v>
      </c>
      <c r="E52" s="6">
        <f>ROUND(+'Fiscal Services'!V47,0)</f>
        <v>22493</v>
      </c>
      <c r="F52" s="8">
        <f t="shared" si="0"/>
        <v>6.38</v>
      </c>
      <c r="G52" s="6">
        <f>ROUND(+'Fiscal Services'!J147,0)</f>
        <v>176826</v>
      </c>
      <c r="H52" s="6">
        <f>ROUND(+'Fiscal Services'!V147,0)</f>
        <v>23935</v>
      </c>
      <c r="I52" s="8">
        <f t="shared" si="1"/>
        <v>7.39</v>
      </c>
      <c r="J52" s="7"/>
      <c r="K52" s="9">
        <f t="shared" si="2"/>
        <v>0.1583</v>
      </c>
    </row>
    <row r="53" spans="2:11" x14ac:dyDescent="0.2">
      <c r="B53">
        <f>+'Fiscal Services'!A48</f>
        <v>131</v>
      </c>
      <c r="C53" t="str">
        <f>+'Fiscal Services'!B48</f>
        <v>OVERLAKE HOSPITAL MEDICAL CENTER</v>
      </c>
      <c r="D53" s="6">
        <f>ROUND(+'Fiscal Services'!J48,0)</f>
        <v>171618</v>
      </c>
      <c r="E53" s="6">
        <f>ROUND(+'Fiscal Services'!V48,0)</f>
        <v>38887</v>
      </c>
      <c r="F53" s="8">
        <f t="shared" si="0"/>
        <v>4.41</v>
      </c>
      <c r="G53" s="6">
        <f>ROUND(+'Fiscal Services'!J148,0)</f>
        <v>145483</v>
      </c>
      <c r="H53" s="6">
        <f>ROUND(+'Fiscal Services'!V148,0)</f>
        <v>36167</v>
      </c>
      <c r="I53" s="8">
        <f t="shared" si="1"/>
        <v>4.0199999999999996</v>
      </c>
      <c r="J53" s="7"/>
      <c r="K53" s="9">
        <f t="shared" si="2"/>
        <v>-8.8400000000000006E-2</v>
      </c>
    </row>
    <row r="54" spans="2:11" x14ac:dyDescent="0.2">
      <c r="B54">
        <f>+'Fiscal Services'!A49</f>
        <v>132</v>
      </c>
      <c r="C54" t="str">
        <f>+'Fiscal Services'!B49</f>
        <v>ST CLARE HOSPITAL</v>
      </c>
      <c r="D54" s="6">
        <f>ROUND(+'Fiscal Services'!J49,0)</f>
        <v>38647</v>
      </c>
      <c r="E54" s="6">
        <f>ROUND(+'Fiscal Services'!V49,0)</f>
        <v>12826</v>
      </c>
      <c r="F54" s="8">
        <f t="shared" si="0"/>
        <v>3.01</v>
      </c>
      <c r="G54" s="6">
        <f>ROUND(+'Fiscal Services'!J149,0)</f>
        <v>37391</v>
      </c>
      <c r="H54" s="6">
        <f>ROUND(+'Fiscal Services'!V149,0)</f>
        <v>11781</v>
      </c>
      <c r="I54" s="8">
        <f t="shared" si="1"/>
        <v>3.17</v>
      </c>
      <c r="J54" s="7"/>
      <c r="K54" s="9">
        <f t="shared" si="2"/>
        <v>5.3199999999999997E-2</v>
      </c>
    </row>
    <row r="55" spans="2:11" x14ac:dyDescent="0.2">
      <c r="B55">
        <f>+'Fiscal Services'!A50</f>
        <v>134</v>
      </c>
      <c r="C55" t="str">
        <f>+'Fiscal Services'!B50</f>
        <v>ISLAND HOSPITAL</v>
      </c>
      <c r="D55" s="6">
        <f>ROUND(+'Fiscal Services'!J50,0)</f>
        <v>85203</v>
      </c>
      <c r="E55" s="6">
        <f>ROUND(+'Fiscal Services'!V50,0)</f>
        <v>9561</v>
      </c>
      <c r="F55" s="8">
        <f t="shared" si="0"/>
        <v>8.91</v>
      </c>
      <c r="G55" s="6">
        <f>ROUND(+'Fiscal Services'!J150,0)</f>
        <v>92807</v>
      </c>
      <c r="H55" s="6">
        <f>ROUND(+'Fiscal Services'!V150,0)</f>
        <v>9429</v>
      </c>
      <c r="I55" s="8">
        <f t="shared" si="1"/>
        <v>9.84</v>
      </c>
      <c r="J55" s="7"/>
      <c r="K55" s="9">
        <f t="shared" si="2"/>
        <v>0.10440000000000001</v>
      </c>
    </row>
    <row r="56" spans="2:11" x14ac:dyDescent="0.2">
      <c r="B56">
        <f>+'Fiscal Services'!A51</f>
        <v>137</v>
      </c>
      <c r="C56" t="str">
        <f>+'Fiscal Services'!B51</f>
        <v>LINCOLN HOSPITAL</v>
      </c>
      <c r="D56" s="6">
        <f>ROUND(+'Fiscal Services'!J51,0)</f>
        <v>18824</v>
      </c>
      <c r="E56" s="6">
        <f>ROUND(+'Fiscal Services'!V51,0)</f>
        <v>1220</v>
      </c>
      <c r="F56" s="8">
        <f t="shared" si="0"/>
        <v>15.43</v>
      </c>
      <c r="G56" s="6">
        <f>ROUND(+'Fiscal Services'!J151,0)</f>
        <v>28224</v>
      </c>
      <c r="H56" s="6">
        <f>ROUND(+'Fiscal Services'!V151,0)</f>
        <v>1029</v>
      </c>
      <c r="I56" s="8">
        <f t="shared" si="1"/>
        <v>27.43</v>
      </c>
      <c r="J56" s="7"/>
      <c r="K56" s="9">
        <f t="shared" si="2"/>
        <v>0.77769999999999995</v>
      </c>
    </row>
    <row r="57" spans="2:11" x14ac:dyDescent="0.2">
      <c r="B57">
        <f>+'Fiscal Services'!A52</f>
        <v>138</v>
      </c>
      <c r="C57" t="str">
        <f>+'Fiscal Services'!B52</f>
        <v>SWEDISH EDMONDS</v>
      </c>
      <c r="D57" s="6">
        <f>ROUND(+'Fiscal Services'!J52,0)</f>
        <v>55813</v>
      </c>
      <c r="E57" s="6">
        <f>ROUND(+'Fiscal Services'!V52,0)</f>
        <v>9622</v>
      </c>
      <c r="F57" s="8">
        <f t="shared" si="0"/>
        <v>5.8</v>
      </c>
      <c r="G57" s="6">
        <f>ROUND(+'Fiscal Services'!J152,0)</f>
        <v>67395</v>
      </c>
      <c r="H57" s="6">
        <f>ROUND(+'Fiscal Services'!V152,0)</f>
        <v>17222</v>
      </c>
      <c r="I57" s="8">
        <f t="shared" si="1"/>
        <v>3.91</v>
      </c>
      <c r="J57" s="7"/>
      <c r="K57" s="9">
        <f t="shared" si="2"/>
        <v>-0.32590000000000002</v>
      </c>
    </row>
    <row r="58" spans="2:11" x14ac:dyDescent="0.2">
      <c r="B58">
        <f>+'Fiscal Services'!A53</f>
        <v>139</v>
      </c>
      <c r="C58" t="str">
        <f>+'Fiscal Services'!B53</f>
        <v>PROVIDENCE HOLY FAMILY HOSPITAL</v>
      </c>
      <c r="D58" s="6">
        <f>ROUND(+'Fiscal Services'!J53,0)</f>
        <v>0</v>
      </c>
      <c r="E58" s="6">
        <f>ROUND(+'Fiscal Services'!V53,0)</f>
        <v>20054</v>
      </c>
      <c r="F58" s="8" t="str">
        <f t="shared" si="0"/>
        <v/>
      </c>
      <c r="G58" s="6">
        <f>ROUND(+'Fiscal Services'!J153,0)</f>
        <v>0</v>
      </c>
      <c r="H58" s="6">
        <f>ROUND(+'Fiscal Services'!V153,0)</f>
        <v>18640</v>
      </c>
      <c r="I58" s="8" t="str">
        <f t="shared" si="1"/>
        <v/>
      </c>
      <c r="J58" s="7"/>
      <c r="K58" s="9" t="str">
        <f t="shared" si="2"/>
        <v/>
      </c>
    </row>
    <row r="59" spans="2:11" x14ac:dyDescent="0.2">
      <c r="B59">
        <f>+'Fiscal Services'!A54</f>
        <v>140</v>
      </c>
      <c r="C59" t="str">
        <f>+'Fiscal Services'!B54</f>
        <v>KITTITAS VALLEY HEALTHCARE</v>
      </c>
      <c r="D59" s="6">
        <f>ROUND(+'Fiscal Services'!J54,0)</f>
        <v>63202</v>
      </c>
      <c r="E59" s="6">
        <f>ROUND(+'Fiscal Services'!V54,0)</f>
        <v>4943</v>
      </c>
      <c r="F59" s="8">
        <f t="shared" si="0"/>
        <v>12.79</v>
      </c>
      <c r="G59" s="6">
        <f>ROUND(+'Fiscal Services'!J154,0)</f>
        <v>50360</v>
      </c>
      <c r="H59" s="6">
        <f>ROUND(+'Fiscal Services'!V154,0)</f>
        <v>5064</v>
      </c>
      <c r="I59" s="8">
        <f t="shared" si="1"/>
        <v>9.94</v>
      </c>
      <c r="J59" s="7"/>
      <c r="K59" s="9">
        <f t="shared" si="2"/>
        <v>-0.2228</v>
      </c>
    </row>
    <row r="60" spans="2:11" x14ac:dyDescent="0.2">
      <c r="B60">
        <f>+'Fiscal Services'!A55</f>
        <v>141</v>
      </c>
      <c r="C60" t="str">
        <f>+'Fiscal Services'!B55</f>
        <v>DAYTON GENERAL HOSPITAL</v>
      </c>
      <c r="D60" s="6">
        <f>ROUND(+'Fiscal Services'!J55,0)</f>
        <v>4736</v>
      </c>
      <c r="E60" s="6">
        <f>ROUND(+'Fiscal Services'!V55,0)</f>
        <v>122</v>
      </c>
      <c r="F60" s="8">
        <f t="shared" si="0"/>
        <v>38.82</v>
      </c>
      <c r="G60" s="6">
        <f>ROUND(+'Fiscal Services'!J155,0)</f>
        <v>0</v>
      </c>
      <c r="H60" s="6">
        <f>ROUND(+'Fiscal Services'!V155,0)</f>
        <v>0</v>
      </c>
      <c r="I60" s="8" t="str">
        <f t="shared" si="1"/>
        <v/>
      </c>
      <c r="J60" s="7"/>
      <c r="K60" s="9" t="str">
        <f t="shared" si="2"/>
        <v/>
      </c>
    </row>
    <row r="61" spans="2:11" x14ac:dyDescent="0.2">
      <c r="B61">
        <f>+'Fiscal Services'!A56</f>
        <v>142</v>
      </c>
      <c r="C61" t="str">
        <f>+'Fiscal Services'!B56</f>
        <v>HARRISON MEDICAL CENTER</v>
      </c>
      <c r="D61" s="6">
        <f>ROUND(+'Fiscal Services'!J56,0)</f>
        <v>112960</v>
      </c>
      <c r="E61" s="6">
        <f>ROUND(+'Fiscal Services'!V56,0)</f>
        <v>28256</v>
      </c>
      <c r="F61" s="8">
        <f t="shared" si="0"/>
        <v>4</v>
      </c>
      <c r="G61" s="6">
        <f>ROUND(+'Fiscal Services'!J156,0)</f>
        <v>101447</v>
      </c>
      <c r="H61" s="6">
        <f>ROUND(+'Fiscal Services'!V156,0)</f>
        <v>27923</v>
      </c>
      <c r="I61" s="8">
        <f t="shared" si="1"/>
        <v>3.63</v>
      </c>
      <c r="J61" s="7"/>
      <c r="K61" s="9">
        <f t="shared" si="2"/>
        <v>-9.2499999999999999E-2</v>
      </c>
    </row>
    <row r="62" spans="2:11" x14ac:dyDescent="0.2">
      <c r="B62">
        <f>+'Fiscal Services'!A57</f>
        <v>145</v>
      </c>
      <c r="C62" t="str">
        <f>+'Fiscal Services'!B57</f>
        <v>PEACEHEALTH ST JOSEPH HOSPITAL</v>
      </c>
      <c r="D62" s="6">
        <f>ROUND(+'Fiscal Services'!J57,0)</f>
        <v>25448</v>
      </c>
      <c r="E62" s="6">
        <f>ROUND(+'Fiscal Services'!V57,0)</f>
        <v>33112</v>
      </c>
      <c r="F62" s="8">
        <f t="shared" si="0"/>
        <v>0.77</v>
      </c>
      <c r="G62" s="6">
        <f>ROUND(+'Fiscal Services'!J157,0)</f>
        <v>9728</v>
      </c>
      <c r="H62" s="6">
        <f>ROUND(+'Fiscal Services'!V157,0)</f>
        <v>32561</v>
      </c>
      <c r="I62" s="8">
        <f t="shared" si="1"/>
        <v>0.3</v>
      </c>
      <c r="J62" s="7"/>
      <c r="K62" s="9">
        <f t="shared" si="2"/>
        <v>-0.61040000000000005</v>
      </c>
    </row>
    <row r="63" spans="2:11" x14ac:dyDescent="0.2">
      <c r="B63">
        <f>+'Fiscal Services'!A58</f>
        <v>147</v>
      </c>
      <c r="C63" t="str">
        <f>+'Fiscal Services'!B58</f>
        <v>MID VALLEY HOSPITAL</v>
      </c>
      <c r="D63" s="6">
        <f>ROUND(+'Fiscal Services'!J58,0)</f>
        <v>87836</v>
      </c>
      <c r="E63" s="6">
        <f>ROUND(+'Fiscal Services'!V58,0)</f>
        <v>2585</v>
      </c>
      <c r="F63" s="8">
        <f t="shared" si="0"/>
        <v>33.979999999999997</v>
      </c>
      <c r="G63" s="6">
        <f>ROUND(+'Fiscal Services'!J158,0)</f>
        <v>80271</v>
      </c>
      <c r="H63" s="6">
        <f>ROUND(+'Fiscal Services'!V158,0)</f>
        <v>2557</v>
      </c>
      <c r="I63" s="8">
        <f t="shared" si="1"/>
        <v>31.39</v>
      </c>
      <c r="J63" s="7"/>
      <c r="K63" s="9">
        <f t="shared" si="2"/>
        <v>-7.6200000000000004E-2</v>
      </c>
    </row>
    <row r="64" spans="2:11" x14ac:dyDescent="0.2">
      <c r="B64">
        <f>+'Fiscal Services'!A59</f>
        <v>148</v>
      </c>
      <c r="C64" t="str">
        <f>+'Fiscal Services'!B59</f>
        <v>KINDRED HOSPITAL SEATTLE - NORTHGATE</v>
      </c>
      <c r="D64" s="6">
        <f>ROUND(+'Fiscal Services'!J59,0)</f>
        <v>8625</v>
      </c>
      <c r="E64" s="6">
        <f>ROUND(+'Fiscal Services'!V59,0)</f>
        <v>1133</v>
      </c>
      <c r="F64" s="8">
        <f t="shared" si="0"/>
        <v>7.61</v>
      </c>
      <c r="G64" s="6">
        <f>ROUND(+'Fiscal Services'!J159,0)</f>
        <v>10746</v>
      </c>
      <c r="H64" s="6">
        <f>ROUND(+'Fiscal Services'!V159,0)</f>
        <v>898</v>
      </c>
      <c r="I64" s="8">
        <f t="shared" si="1"/>
        <v>11.97</v>
      </c>
      <c r="J64" s="7"/>
      <c r="K64" s="9">
        <f t="shared" si="2"/>
        <v>0.57289999999999996</v>
      </c>
    </row>
    <row r="65" spans="2:11" x14ac:dyDescent="0.2">
      <c r="B65">
        <f>+'Fiscal Services'!A60</f>
        <v>150</v>
      </c>
      <c r="C65" t="str">
        <f>+'Fiscal Services'!B60</f>
        <v>COULEE MEDICAL CENTER</v>
      </c>
      <c r="D65" s="6">
        <f>ROUND(+'Fiscal Services'!J60,0)</f>
        <v>32608</v>
      </c>
      <c r="E65" s="6">
        <f>ROUND(+'Fiscal Services'!V60,0)</f>
        <v>1419</v>
      </c>
      <c r="F65" s="8">
        <f t="shared" si="0"/>
        <v>22.98</v>
      </c>
      <c r="G65" s="6">
        <f>ROUND(+'Fiscal Services'!J160,0)</f>
        <v>31082</v>
      </c>
      <c r="H65" s="6">
        <f>ROUND(+'Fiscal Services'!V160,0)</f>
        <v>1288</v>
      </c>
      <c r="I65" s="8">
        <f t="shared" si="1"/>
        <v>24.13</v>
      </c>
      <c r="J65" s="7"/>
      <c r="K65" s="9">
        <f t="shared" si="2"/>
        <v>0.05</v>
      </c>
    </row>
    <row r="66" spans="2:11" x14ac:dyDescent="0.2">
      <c r="B66">
        <f>+'Fiscal Services'!A61</f>
        <v>152</v>
      </c>
      <c r="C66" t="str">
        <f>+'Fiscal Services'!B61</f>
        <v>MASON GENERAL HOSPITAL</v>
      </c>
      <c r="D66" s="6">
        <f>ROUND(+'Fiscal Services'!J61,0)</f>
        <v>48630</v>
      </c>
      <c r="E66" s="6">
        <f>ROUND(+'Fiscal Services'!V61,0)</f>
        <v>4217</v>
      </c>
      <c r="F66" s="8">
        <f t="shared" si="0"/>
        <v>11.53</v>
      </c>
      <c r="G66" s="6">
        <f>ROUND(+'Fiscal Services'!J161,0)</f>
        <v>48973</v>
      </c>
      <c r="H66" s="6">
        <f>ROUND(+'Fiscal Services'!V161,0)</f>
        <v>4287</v>
      </c>
      <c r="I66" s="8">
        <f t="shared" si="1"/>
        <v>11.42</v>
      </c>
      <c r="J66" s="7"/>
      <c r="K66" s="9">
        <f t="shared" si="2"/>
        <v>-9.4999999999999998E-3</v>
      </c>
    </row>
    <row r="67" spans="2:11" x14ac:dyDescent="0.2">
      <c r="B67">
        <f>+'Fiscal Services'!A62</f>
        <v>153</v>
      </c>
      <c r="C67" t="str">
        <f>+'Fiscal Services'!B62</f>
        <v>WHITMAN HOSPITAL AND MEDICAL CENTER</v>
      </c>
      <c r="D67" s="6">
        <f>ROUND(+'Fiscal Services'!J62,0)</f>
        <v>18414</v>
      </c>
      <c r="E67" s="6">
        <f>ROUND(+'Fiscal Services'!V62,0)</f>
        <v>1426</v>
      </c>
      <c r="F67" s="8">
        <f t="shared" si="0"/>
        <v>12.91</v>
      </c>
      <c r="G67" s="6">
        <f>ROUND(+'Fiscal Services'!J162,0)</f>
        <v>13413</v>
      </c>
      <c r="H67" s="6">
        <f>ROUND(+'Fiscal Services'!V162,0)</f>
        <v>1377</v>
      </c>
      <c r="I67" s="8">
        <f t="shared" si="1"/>
        <v>9.74</v>
      </c>
      <c r="J67" s="7"/>
      <c r="K67" s="9">
        <f t="shared" si="2"/>
        <v>-0.2455</v>
      </c>
    </row>
    <row r="68" spans="2:11" x14ac:dyDescent="0.2">
      <c r="B68">
        <f>+'Fiscal Services'!A63</f>
        <v>155</v>
      </c>
      <c r="C68" t="str">
        <f>+'Fiscal Services'!B63</f>
        <v>UW MEDICINE/VALLEY MEDICAL CENTER</v>
      </c>
      <c r="D68" s="6">
        <f>ROUND(+'Fiscal Services'!J63,0)</f>
        <v>63152</v>
      </c>
      <c r="E68" s="6">
        <f>ROUND(+'Fiscal Services'!V63,0)</f>
        <v>17416</v>
      </c>
      <c r="F68" s="8">
        <f t="shared" si="0"/>
        <v>3.63</v>
      </c>
      <c r="G68" s="6">
        <f>ROUND(+'Fiscal Services'!J163,0)</f>
        <v>122144</v>
      </c>
      <c r="H68" s="6">
        <f>ROUND(+'Fiscal Services'!V163,0)</f>
        <v>37373</v>
      </c>
      <c r="I68" s="8">
        <f t="shared" si="1"/>
        <v>3.27</v>
      </c>
      <c r="J68" s="7"/>
      <c r="K68" s="9">
        <f t="shared" si="2"/>
        <v>-9.9199999999999997E-2</v>
      </c>
    </row>
    <row r="69" spans="2:11" x14ac:dyDescent="0.2">
      <c r="B69">
        <f>+'Fiscal Services'!A64</f>
        <v>156</v>
      </c>
      <c r="C69" t="str">
        <f>+'Fiscal Services'!B64</f>
        <v>WHIDBEY GENERAL HOSPITAL</v>
      </c>
      <c r="D69" s="6">
        <f>ROUND(+'Fiscal Services'!J64,0)</f>
        <v>22682</v>
      </c>
      <c r="E69" s="6">
        <f>ROUND(+'Fiscal Services'!V64,0)</f>
        <v>8294</v>
      </c>
      <c r="F69" s="8">
        <f t="shared" si="0"/>
        <v>2.73</v>
      </c>
      <c r="G69" s="6">
        <f>ROUND(+'Fiscal Services'!J164,0)</f>
        <v>0</v>
      </c>
      <c r="H69" s="6">
        <f>ROUND(+'Fiscal Services'!V164,0)</f>
        <v>0</v>
      </c>
      <c r="I69" s="8" t="str">
        <f t="shared" si="1"/>
        <v/>
      </c>
      <c r="J69" s="7"/>
      <c r="K69" s="9" t="str">
        <f t="shared" si="2"/>
        <v/>
      </c>
    </row>
    <row r="70" spans="2:11" x14ac:dyDescent="0.2">
      <c r="B70">
        <f>+'Fiscal Services'!A65</f>
        <v>157</v>
      </c>
      <c r="C70" t="str">
        <f>+'Fiscal Services'!B65</f>
        <v>ST LUKES REHABILIATION INSTITUTE</v>
      </c>
      <c r="D70" s="6">
        <f>ROUND(+'Fiscal Services'!J65,0)</f>
        <v>7008</v>
      </c>
      <c r="E70" s="6">
        <f>ROUND(+'Fiscal Services'!V65,0)</f>
        <v>2559</v>
      </c>
      <c r="F70" s="8">
        <f t="shared" si="0"/>
        <v>2.74</v>
      </c>
      <c r="G70" s="6">
        <f>ROUND(+'Fiscal Services'!J165,0)</f>
        <v>6872</v>
      </c>
      <c r="H70" s="6">
        <f>ROUND(+'Fiscal Services'!V165,0)</f>
        <v>2467</v>
      </c>
      <c r="I70" s="8">
        <f t="shared" si="1"/>
        <v>2.79</v>
      </c>
      <c r="J70" s="7"/>
      <c r="K70" s="9">
        <f t="shared" si="2"/>
        <v>1.8200000000000001E-2</v>
      </c>
    </row>
    <row r="71" spans="2:11" x14ac:dyDescent="0.2">
      <c r="B71">
        <f>+'Fiscal Services'!A66</f>
        <v>158</v>
      </c>
      <c r="C71" t="str">
        <f>+'Fiscal Services'!B66</f>
        <v>CASCADE MEDICAL CENTER</v>
      </c>
      <c r="D71" s="6">
        <f>ROUND(+'Fiscal Services'!J66,0)</f>
        <v>15451</v>
      </c>
      <c r="E71" s="6">
        <f>ROUND(+'Fiscal Services'!V66,0)</f>
        <v>472</v>
      </c>
      <c r="F71" s="8">
        <f t="shared" si="0"/>
        <v>32.74</v>
      </c>
      <c r="G71" s="6">
        <f>ROUND(+'Fiscal Services'!J166,0)</f>
        <v>14465</v>
      </c>
      <c r="H71" s="6">
        <f>ROUND(+'Fiscal Services'!V166,0)</f>
        <v>573</v>
      </c>
      <c r="I71" s="8">
        <f t="shared" si="1"/>
        <v>25.24</v>
      </c>
      <c r="J71" s="7"/>
      <c r="K71" s="9">
        <f t="shared" si="2"/>
        <v>-0.2291</v>
      </c>
    </row>
    <row r="72" spans="2:11" x14ac:dyDescent="0.2">
      <c r="B72">
        <f>+'Fiscal Services'!A67</f>
        <v>159</v>
      </c>
      <c r="C72" t="str">
        <f>+'Fiscal Services'!B67</f>
        <v>PROVIDENCE ST PETER HOSPITAL</v>
      </c>
      <c r="D72" s="6">
        <f>ROUND(+'Fiscal Services'!J67,0)</f>
        <v>3507</v>
      </c>
      <c r="E72" s="6">
        <f>ROUND(+'Fiscal Services'!V67,0)</f>
        <v>36893</v>
      </c>
      <c r="F72" s="8">
        <f t="shared" si="0"/>
        <v>0.1</v>
      </c>
      <c r="G72" s="6">
        <f>ROUND(+'Fiscal Services'!J167,0)</f>
        <v>3263</v>
      </c>
      <c r="H72" s="6">
        <f>ROUND(+'Fiscal Services'!V167,0)</f>
        <v>33274</v>
      </c>
      <c r="I72" s="8">
        <f t="shared" si="1"/>
        <v>0.1</v>
      </c>
      <c r="J72" s="7"/>
      <c r="K72" s="9">
        <f t="shared" si="2"/>
        <v>0</v>
      </c>
    </row>
    <row r="73" spans="2:11" x14ac:dyDescent="0.2">
      <c r="B73">
        <f>+'Fiscal Services'!A68</f>
        <v>161</v>
      </c>
      <c r="C73" t="str">
        <f>+'Fiscal Services'!B68</f>
        <v>KADLEC REGIONAL MEDICAL CENTER</v>
      </c>
      <c r="D73" s="6">
        <f>ROUND(+'Fiscal Services'!J68,0)</f>
        <v>170507</v>
      </c>
      <c r="E73" s="6">
        <f>ROUND(+'Fiscal Services'!V68,0)</f>
        <v>31196</v>
      </c>
      <c r="F73" s="8">
        <f t="shared" si="0"/>
        <v>5.47</v>
      </c>
      <c r="G73" s="6">
        <f>ROUND(+'Fiscal Services'!J168,0)</f>
        <v>153547</v>
      </c>
      <c r="H73" s="6">
        <f>ROUND(+'Fiscal Services'!V168,0)</f>
        <v>35689</v>
      </c>
      <c r="I73" s="8">
        <f t="shared" si="1"/>
        <v>4.3</v>
      </c>
      <c r="J73" s="7"/>
      <c r="K73" s="9">
        <f t="shared" si="2"/>
        <v>-0.21390000000000001</v>
      </c>
    </row>
    <row r="74" spans="2:11" x14ac:dyDescent="0.2">
      <c r="B74">
        <f>+'Fiscal Services'!A69</f>
        <v>162</v>
      </c>
      <c r="C74" t="str">
        <f>+'Fiscal Services'!B69</f>
        <v>PROVIDENCE SACRED HEART MEDICAL CENTER</v>
      </c>
      <c r="D74" s="6">
        <f>ROUND(+'Fiscal Services'!J69,0)</f>
        <v>55758</v>
      </c>
      <c r="E74" s="6">
        <f>ROUND(+'Fiscal Services'!V69,0)</f>
        <v>63456</v>
      </c>
      <c r="F74" s="8">
        <f t="shared" si="0"/>
        <v>0.88</v>
      </c>
      <c r="G74" s="6">
        <f>ROUND(+'Fiscal Services'!J169,0)</f>
        <v>51330</v>
      </c>
      <c r="H74" s="6">
        <f>ROUND(+'Fiscal Services'!V169,0)</f>
        <v>61703</v>
      </c>
      <c r="I74" s="8">
        <f t="shared" si="1"/>
        <v>0.83</v>
      </c>
      <c r="J74" s="7"/>
      <c r="K74" s="9">
        <f t="shared" si="2"/>
        <v>-5.6800000000000003E-2</v>
      </c>
    </row>
    <row r="75" spans="2:11" x14ac:dyDescent="0.2">
      <c r="B75">
        <f>+'Fiscal Services'!A70</f>
        <v>164</v>
      </c>
      <c r="C75" t="str">
        <f>+'Fiscal Services'!B70</f>
        <v>EVERGREENHEALTH MEDICAL CENTER</v>
      </c>
      <c r="D75" s="6">
        <f>ROUND(+'Fiscal Services'!J70,0)</f>
        <v>110901</v>
      </c>
      <c r="E75" s="6">
        <f>ROUND(+'Fiscal Services'!V70,0)</f>
        <v>32912</v>
      </c>
      <c r="F75" s="8">
        <f t="shared" ref="F75:F107" si="3">IF(D75=0,"",IF(E75=0,"",ROUND(D75/E75,2)))</f>
        <v>3.37</v>
      </c>
      <c r="G75" s="6">
        <f>ROUND(+'Fiscal Services'!J170,0)</f>
        <v>104702</v>
      </c>
      <c r="H75" s="6">
        <f>ROUND(+'Fiscal Services'!V170,0)</f>
        <v>33213</v>
      </c>
      <c r="I75" s="8">
        <f t="shared" ref="I75:I107" si="4">IF(G75=0,"",IF(H75=0,"",ROUND(G75/H75,2)))</f>
        <v>3.15</v>
      </c>
      <c r="J75" s="7"/>
      <c r="K75" s="9">
        <f t="shared" ref="K75:K107" si="5">IF(D75=0,"",IF(E75=0,"",IF(G75=0,"",IF(H75=0,"",ROUND(I75/F75-1,4)))))</f>
        <v>-6.5299999999999997E-2</v>
      </c>
    </row>
    <row r="76" spans="2:11" x14ac:dyDescent="0.2">
      <c r="B76">
        <f>+'Fiscal Services'!A71</f>
        <v>165</v>
      </c>
      <c r="C76" t="str">
        <f>+'Fiscal Services'!B71</f>
        <v>LAKE CHELAN COMMUNITY HOSPITAL</v>
      </c>
      <c r="D76" s="6">
        <f>ROUND(+'Fiscal Services'!J71,0)</f>
        <v>18199</v>
      </c>
      <c r="E76" s="6">
        <f>ROUND(+'Fiscal Services'!V71,0)</f>
        <v>1504</v>
      </c>
      <c r="F76" s="8">
        <f t="shared" si="3"/>
        <v>12.1</v>
      </c>
      <c r="G76" s="6">
        <f>ROUND(+'Fiscal Services'!J171,0)</f>
        <v>20837</v>
      </c>
      <c r="H76" s="6">
        <f>ROUND(+'Fiscal Services'!V171,0)</f>
        <v>1122</v>
      </c>
      <c r="I76" s="8">
        <f t="shared" si="4"/>
        <v>18.57</v>
      </c>
      <c r="J76" s="7"/>
      <c r="K76" s="9">
        <f t="shared" si="5"/>
        <v>0.53469999999999995</v>
      </c>
    </row>
    <row r="77" spans="2:11" x14ac:dyDescent="0.2">
      <c r="B77">
        <f>+'Fiscal Services'!A72</f>
        <v>167</v>
      </c>
      <c r="C77" t="str">
        <f>+'Fiscal Services'!B72</f>
        <v>FERRY COUNTY MEMORIAL HOSPITAL</v>
      </c>
      <c r="D77" s="6">
        <f>ROUND(+'Fiscal Services'!J72,0)</f>
        <v>0</v>
      </c>
      <c r="E77" s="6">
        <f>ROUND(+'Fiscal Services'!V72,0)</f>
        <v>0</v>
      </c>
      <c r="F77" s="8" t="str">
        <f t="shared" si="3"/>
        <v/>
      </c>
      <c r="G77" s="6">
        <f>ROUND(+'Fiscal Services'!J172,0)</f>
        <v>0</v>
      </c>
      <c r="H77" s="6">
        <f>ROUND(+'Fiscal Services'!V172,0)</f>
        <v>0</v>
      </c>
      <c r="I77" s="8" t="str">
        <f t="shared" si="4"/>
        <v/>
      </c>
      <c r="J77" s="7"/>
      <c r="K77" s="9" t="str">
        <f t="shared" si="5"/>
        <v/>
      </c>
    </row>
    <row r="78" spans="2:11" x14ac:dyDescent="0.2">
      <c r="B78">
        <f>+'Fiscal Services'!A73</f>
        <v>168</v>
      </c>
      <c r="C78" t="str">
        <f>+'Fiscal Services'!B73</f>
        <v>CENTRAL WASHINGTON HOSPITAL</v>
      </c>
      <c r="D78" s="6">
        <f>ROUND(+'Fiscal Services'!J73,0)</f>
        <v>52725</v>
      </c>
      <c r="E78" s="6">
        <f>ROUND(+'Fiscal Services'!V73,0)</f>
        <v>19877</v>
      </c>
      <c r="F78" s="8">
        <f t="shared" si="3"/>
        <v>2.65</v>
      </c>
      <c r="G78" s="6">
        <f>ROUND(+'Fiscal Services'!J173,0)</f>
        <v>53891</v>
      </c>
      <c r="H78" s="6">
        <f>ROUND(+'Fiscal Services'!V173,0)</f>
        <v>20242</v>
      </c>
      <c r="I78" s="8">
        <f t="shared" si="4"/>
        <v>2.66</v>
      </c>
      <c r="J78" s="7"/>
      <c r="K78" s="9">
        <f t="shared" si="5"/>
        <v>3.8E-3</v>
      </c>
    </row>
    <row r="79" spans="2:11" x14ac:dyDescent="0.2">
      <c r="B79">
        <f>+'Fiscal Services'!A74</f>
        <v>170</v>
      </c>
      <c r="C79" t="str">
        <f>+'Fiscal Services'!B74</f>
        <v>PEACEHEALTH SOUTHWEST MEDICAL CENTER</v>
      </c>
      <c r="D79" s="6">
        <f>ROUND(+'Fiscal Services'!J74,0)</f>
        <v>175842</v>
      </c>
      <c r="E79" s="6">
        <f>ROUND(+'Fiscal Services'!V74,0)</f>
        <v>50767</v>
      </c>
      <c r="F79" s="8">
        <f t="shared" si="3"/>
        <v>3.46</v>
      </c>
      <c r="G79" s="6">
        <f>ROUND(+'Fiscal Services'!J174,0)</f>
        <v>63919</v>
      </c>
      <c r="H79" s="6">
        <f>ROUND(+'Fiscal Services'!V174,0)</f>
        <v>48533</v>
      </c>
      <c r="I79" s="8">
        <f t="shared" si="4"/>
        <v>1.32</v>
      </c>
      <c r="J79" s="7"/>
      <c r="K79" s="9">
        <f t="shared" si="5"/>
        <v>-0.61850000000000005</v>
      </c>
    </row>
    <row r="80" spans="2:11" x14ac:dyDescent="0.2">
      <c r="B80">
        <f>+'Fiscal Services'!A75</f>
        <v>172</v>
      </c>
      <c r="C80" t="str">
        <f>+'Fiscal Services'!B75</f>
        <v>PULLMAN REGIONAL HOSPITAL</v>
      </c>
      <c r="D80" s="6">
        <f>ROUND(+'Fiscal Services'!J75,0)</f>
        <v>30697</v>
      </c>
      <c r="E80" s="6">
        <f>ROUND(+'Fiscal Services'!V75,0)</f>
        <v>3623</v>
      </c>
      <c r="F80" s="8">
        <f t="shared" si="3"/>
        <v>8.4700000000000006</v>
      </c>
      <c r="G80" s="6">
        <f>ROUND(+'Fiscal Services'!J175,0)</f>
        <v>26242</v>
      </c>
      <c r="H80" s="6">
        <f>ROUND(+'Fiscal Services'!V175,0)</f>
        <v>3914</v>
      </c>
      <c r="I80" s="8">
        <f t="shared" si="4"/>
        <v>6.7</v>
      </c>
      <c r="J80" s="7"/>
      <c r="K80" s="9">
        <f t="shared" si="5"/>
        <v>-0.20899999999999999</v>
      </c>
    </row>
    <row r="81" spans="2:11" x14ac:dyDescent="0.2">
      <c r="B81">
        <f>+'Fiscal Services'!A76</f>
        <v>173</v>
      </c>
      <c r="C81" t="str">
        <f>+'Fiscal Services'!B76</f>
        <v>MORTON GENERAL HOSPITAL</v>
      </c>
      <c r="D81" s="6">
        <f>ROUND(+'Fiscal Services'!J76,0)</f>
        <v>32855</v>
      </c>
      <c r="E81" s="6">
        <f>ROUND(+'Fiscal Services'!V76,0)</f>
        <v>1101</v>
      </c>
      <c r="F81" s="8">
        <f t="shared" si="3"/>
        <v>29.84</v>
      </c>
      <c r="G81" s="6">
        <f>ROUND(+'Fiscal Services'!J176,0)</f>
        <v>36175</v>
      </c>
      <c r="H81" s="6">
        <f>ROUND(+'Fiscal Services'!V176,0)</f>
        <v>1070</v>
      </c>
      <c r="I81" s="8">
        <f t="shared" si="4"/>
        <v>33.81</v>
      </c>
      <c r="J81" s="7"/>
      <c r="K81" s="9">
        <f t="shared" si="5"/>
        <v>0.13300000000000001</v>
      </c>
    </row>
    <row r="82" spans="2:11" x14ac:dyDescent="0.2">
      <c r="B82">
        <f>+'Fiscal Services'!A77</f>
        <v>175</v>
      </c>
      <c r="C82" t="str">
        <f>+'Fiscal Services'!B77</f>
        <v>MARY BRIDGE CHILDRENS HEALTH CENTER</v>
      </c>
      <c r="D82" s="6">
        <f>ROUND(+'Fiscal Services'!J77,0)</f>
        <v>0</v>
      </c>
      <c r="E82" s="6">
        <f>ROUND(+'Fiscal Services'!V77,0)</f>
        <v>9620</v>
      </c>
      <c r="F82" s="8" t="str">
        <f t="shared" si="3"/>
        <v/>
      </c>
      <c r="G82" s="6">
        <f>ROUND(+'Fiscal Services'!J177,0)</f>
        <v>0</v>
      </c>
      <c r="H82" s="6">
        <f>ROUND(+'Fiscal Services'!V177,0)</f>
        <v>10786</v>
      </c>
      <c r="I82" s="8" t="str">
        <f t="shared" si="4"/>
        <v/>
      </c>
      <c r="J82" s="7"/>
      <c r="K82" s="9" t="str">
        <f t="shared" si="5"/>
        <v/>
      </c>
    </row>
    <row r="83" spans="2:11" x14ac:dyDescent="0.2">
      <c r="B83">
        <f>+'Fiscal Services'!A78</f>
        <v>176</v>
      </c>
      <c r="C83" t="str">
        <f>+'Fiscal Services'!B78</f>
        <v>TACOMA GENERAL/ALLENMORE HOSPITAL</v>
      </c>
      <c r="D83" s="6">
        <f>ROUND(+'Fiscal Services'!J78,0)</f>
        <v>22452</v>
      </c>
      <c r="E83" s="6">
        <f>ROUND(+'Fiscal Services'!V78,0)</f>
        <v>48651</v>
      </c>
      <c r="F83" s="8">
        <f t="shared" si="3"/>
        <v>0.46</v>
      </c>
      <c r="G83" s="6">
        <f>ROUND(+'Fiscal Services'!J178,0)</f>
        <v>23645</v>
      </c>
      <c r="H83" s="6">
        <f>ROUND(+'Fiscal Services'!V178,0)</f>
        <v>41823</v>
      </c>
      <c r="I83" s="8">
        <f t="shared" si="4"/>
        <v>0.56999999999999995</v>
      </c>
      <c r="J83" s="7"/>
      <c r="K83" s="9">
        <f t="shared" si="5"/>
        <v>0.23910000000000001</v>
      </c>
    </row>
    <row r="84" spans="2:11" x14ac:dyDescent="0.2">
      <c r="B84">
        <f>+'Fiscal Services'!A79</f>
        <v>180</v>
      </c>
      <c r="C84" t="str">
        <f>+'Fiscal Services'!B79</f>
        <v>VALLEY HOSPITAL</v>
      </c>
      <c r="D84" s="6">
        <f>ROUND(+'Fiscal Services'!J79,0)</f>
        <v>40091</v>
      </c>
      <c r="E84" s="6">
        <f>ROUND(+'Fiscal Services'!V79,0)</f>
        <v>10946</v>
      </c>
      <c r="F84" s="8">
        <f t="shared" si="3"/>
        <v>3.66</v>
      </c>
      <c r="G84" s="6">
        <f>ROUND(+'Fiscal Services'!J179,0)</f>
        <v>32730</v>
      </c>
      <c r="H84" s="6">
        <f>ROUND(+'Fiscal Services'!V179,0)</f>
        <v>11479</v>
      </c>
      <c r="I84" s="8">
        <f t="shared" si="4"/>
        <v>2.85</v>
      </c>
      <c r="J84" s="7"/>
      <c r="K84" s="9">
        <f t="shared" si="5"/>
        <v>-0.2213</v>
      </c>
    </row>
    <row r="85" spans="2:11" x14ac:dyDescent="0.2">
      <c r="B85">
        <f>+'Fiscal Services'!A80</f>
        <v>183</v>
      </c>
      <c r="C85" t="str">
        <f>+'Fiscal Services'!B80</f>
        <v>MULTICARE AUBURN MEDICAL CENTER</v>
      </c>
      <c r="D85" s="6">
        <f>ROUND(+'Fiscal Services'!J80,0)</f>
        <v>41911</v>
      </c>
      <c r="E85" s="6">
        <f>ROUND(+'Fiscal Services'!V80,0)</f>
        <v>11784</v>
      </c>
      <c r="F85" s="8">
        <f t="shared" si="3"/>
        <v>3.56</v>
      </c>
      <c r="G85" s="6">
        <f>ROUND(+'Fiscal Services'!J180,0)</f>
        <v>13980</v>
      </c>
      <c r="H85" s="6">
        <f>ROUND(+'Fiscal Services'!V180,0)</f>
        <v>10417</v>
      </c>
      <c r="I85" s="8">
        <f t="shared" si="4"/>
        <v>1.34</v>
      </c>
      <c r="J85" s="7"/>
      <c r="K85" s="9">
        <f t="shared" si="5"/>
        <v>-0.62360000000000004</v>
      </c>
    </row>
    <row r="86" spans="2:11" x14ac:dyDescent="0.2">
      <c r="B86">
        <f>+'Fiscal Services'!A81</f>
        <v>186</v>
      </c>
      <c r="C86" t="str">
        <f>+'Fiscal Services'!B81</f>
        <v>SUMMIT PACIFIC MEDICAL CENTER</v>
      </c>
      <c r="D86" s="6">
        <f>ROUND(+'Fiscal Services'!J81,0)</f>
        <v>-705</v>
      </c>
      <c r="E86" s="6">
        <f>ROUND(+'Fiscal Services'!V81,0)</f>
        <v>1238</v>
      </c>
      <c r="F86" s="8">
        <f t="shared" si="3"/>
        <v>-0.56999999999999995</v>
      </c>
      <c r="G86" s="6">
        <f>ROUND(+'Fiscal Services'!J181,0)</f>
        <v>3846</v>
      </c>
      <c r="H86" s="6">
        <f>ROUND(+'Fiscal Services'!V181,0)</f>
        <v>1042</v>
      </c>
      <c r="I86" s="8">
        <f t="shared" si="4"/>
        <v>3.69</v>
      </c>
      <c r="J86" s="7"/>
      <c r="K86" s="9">
        <f t="shared" si="5"/>
        <v>-7.4737</v>
      </c>
    </row>
    <row r="87" spans="2:11" x14ac:dyDescent="0.2">
      <c r="B87">
        <f>+'Fiscal Services'!A82</f>
        <v>191</v>
      </c>
      <c r="C87" t="str">
        <f>+'Fiscal Services'!B82</f>
        <v>PROVIDENCE CENTRALIA HOSPITAL</v>
      </c>
      <c r="D87" s="6">
        <f>ROUND(+'Fiscal Services'!J82,0)</f>
        <v>1500</v>
      </c>
      <c r="E87" s="6">
        <f>ROUND(+'Fiscal Services'!V82,0)</f>
        <v>12024</v>
      </c>
      <c r="F87" s="8">
        <f t="shared" si="3"/>
        <v>0.12</v>
      </c>
      <c r="G87" s="6">
        <f>ROUND(+'Fiscal Services'!J182,0)</f>
        <v>40</v>
      </c>
      <c r="H87" s="6">
        <f>ROUND(+'Fiscal Services'!V182,0)</f>
        <v>12339</v>
      </c>
      <c r="I87" s="8">
        <f t="shared" si="4"/>
        <v>0</v>
      </c>
      <c r="J87" s="7"/>
      <c r="K87" s="9">
        <f t="shared" si="5"/>
        <v>-1</v>
      </c>
    </row>
    <row r="88" spans="2:11" x14ac:dyDescent="0.2">
      <c r="B88">
        <f>+'Fiscal Services'!A83</f>
        <v>193</v>
      </c>
      <c r="C88" t="str">
        <f>+'Fiscal Services'!B83</f>
        <v>PROVIDENCE MOUNT CARMEL HOSPITAL</v>
      </c>
      <c r="D88" s="6">
        <f>ROUND(+'Fiscal Services'!J83,0)</f>
        <v>10505</v>
      </c>
      <c r="E88" s="6">
        <f>ROUND(+'Fiscal Services'!V83,0)</f>
        <v>3409</v>
      </c>
      <c r="F88" s="8">
        <f t="shared" si="3"/>
        <v>3.08</v>
      </c>
      <c r="G88" s="6">
        <f>ROUND(+'Fiscal Services'!J183,0)</f>
        <v>1888</v>
      </c>
      <c r="H88" s="6">
        <f>ROUND(+'Fiscal Services'!V183,0)</f>
        <v>3543</v>
      </c>
      <c r="I88" s="8">
        <f t="shared" si="4"/>
        <v>0.53</v>
      </c>
      <c r="J88" s="7"/>
      <c r="K88" s="9">
        <f t="shared" si="5"/>
        <v>-0.82789999999999997</v>
      </c>
    </row>
    <row r="89" spans="2:11" x14ac:dyDescent="0.2">
      <c r="B89">
        <f>+'Fiscal Services'!A84</f>
        <v>194</v>
      </c>
      <c r="C89" t="str">
        <f>+'Fiscal Services'!B84</f>
        <v>PROVIDENCE ST JOSEPHS HOSPITAL</v>
      </c>
      <c r="D89" s="6">
        <f>ROUND(+'Fiscal Services'!J84,0)</f>
        <v>0</v>
      </c>
      <c r="E89" s="6">
        <f>ROUND(+'Fiscal Services'!V84,0)</f>
        <v>1183</v>
      </c>
      <c r="F89" s="8" t="str">
        <f t="shared" si="3"/>
        <v/>
      </c>
      <c r="G89" s="6">
        <f>ROUND(+'Fiscal Services'!J184,0)</f>
        <v>0</v>
      </c>
      <c r="H89" s="6">
        <f>ROUND(+'Fiscal Services'!V184,0)</f>
        <v>1316</v>
      </c>
      <c r="I89" s="8" t="str">
        <f t="shared" si="4"/>
        <v/>
      </c>
      <c r="J89" s="7"/>
      <c r="K89" s="9" t="str">
        <f t="shared" si="5"/>
        <v/>
      </c>
    </row>
    <row r="90" spans="2:11" x14ac:dyDescent="0.2">
      <c r="B90">
        <f>+'Fiscal Services'!A85</f>
        <v>195</v>
      </c>
      <c r="C90" t="str">
        <f>+'Fiscal Services'!B85</f>
        <v>SNOQUALMIE VALLEY HOSPITAL</v>
      </c>
      <c r="D90" s="6">
        <f>ROUND(+'Fiscal Services'!J85,0)</f>
        <v>5843</v>
      </c>
      <c r="E90" s="6">
        <f>ROUND(+'Fiscal Services'!V85,0)</f>
        <v>2523</v>
      </c>
      <c r="F90" s="8">
        <f t="shared" si="3"/>
        <v>2.3199999999999998</v>
      </c>
      <c r="G90" s="6">
        <f>ROUND(+'Fiscal Services'!J185,0)</f>
        <v>3580</v>
      </c>
      <c r="H90" s="6">
        <f>ROUND(+'Fiscal Services'!V185,0)</f>
        <v>1874</v>
      </c>
      <c r="I90" s="8">
        <f t="shared" si="4"/>
        <v>1.91</v>
      </c>
      <c r="J90" s="7"/>
      <c r="K90" s="9">
        <f t="shared" si="5"/>
        <v>-0.1767</v>
      </c>
    </row>
    <row r="91" spans="2:11" x14ac:dyDescent="0.2">
      <c r="B91">
        <f>+'Fiscal Services'!A86</f>
        <v>197</v>
      </c>
      <c r="C91" t="str">
        <f>+'Fiscal Services'!B86</f>
        <v>CAPITAL MEDICAL CENTER</v>
      </c>
      <c r="D91" s="6">
        <f>ROUND(+'Fiscal Services'!J86,0)</f>
        <v>62688</v>
      </c>
      <c r="E91" s="6">
        <f>ROUND(+'Fiscal Services'!V86,0)</f>
        <v>10176</v>
      </c>
      <c r="F91" s="8">
        <f t="shared" si="3"/>
        <v>6.16</v>
      </c>
      <c r="G91" s="6">
        <f>ROUND(+'Fiscal Services'!J186,0)</f>
        <v>58646</v>
      </c>
      <c r="H91" s="6">
        <f>ROUND(+'Fiscal Services'!V186,0)</f>
        <v>10620</v>
      </c>
      <c r="I91" s="8">
        <f t="shared" si="4"/>
        <v>5.52</v>
      </c>
      <c r="J91" s="7"/>
      <c r="K91" s="9">
        <f t="shared" si="5"/>
        <v>-0.10390000000000001</v>
      </c>
    </row>
    <row r="92" spans="2:11" x14ac:dyDescent="0.2">
      <c r="B92">
        <f>+'Fiscal Services'!A87</f>
        <v>198</v>
      </c>
      <c r="C92" t="str">
        <f>+'Fiscal Services'!B87</f>
        <v>SUNNYSIDE COMMUNITY HOSPITAL</v>
      </c>
      <c r="D92" s="6">
        <f>ROUND(+'Fiscal Services'!J87,0)</f>
        <v>28431</v>
      </c>
      <c r="E92" s="6">
        <f>ROUND(+'Fiscal Services'!V87,0)</f>
        <v>3877</v>
      </c>
      <c r="F92" s="8">
        <f t="shared" si="3"/>
        <v>7.33</v>
      </c>
      <c r="G92" s="6">
        <f>ROUND(+'Fiscal Services'!J187,0)</f>
        <v>0</v>
      </c>
      <c r="H92" s="6">
        <f>ROUND(+'Fiscal Services'!V187,0)</f>
        <v>0</v>
      </c>
      <c r="I92" s="8" t="str">
        <f t="shared" si="4"/>
        <v/>
      </c>
      <c r="J92" s="7"/>
      <c r="K92" s="9" t="str">
        <f t="shared" si="5"/>
        <v/>
      </c>
    </row>
    <row r="93" spans="2:11" x14ac:dyDescent="0.2">
      <c r="B93">
        <f>+'Fiscal Services'!A88</f>
        <v>199</v>
      </c>
      <c r="C93" t="str">
        <f>+'Fiscal Services'!B88</f>
        <v>TOPPENISH COMMUNITY HOSPITAL</v>
      </c>
      <c r="D93" s="6">
        <f>ROUND(+'Fiscal Services'!J88,0)</f>
        <v>22276</v>
      </c>
      <c r="E93" s="6">
        <f>ROUND(+'Fiscal Services'!V88,0)</f>
        <v>2956</v>
      </c>
      <c r="F93" s="8">
        <f t="shared" si="3"/>
        <v>7.54</v>
      </c>
      <c r="G93" s="6">
        <f>ROUND(+'Fiscal Services'!J188,0)</f>
        <v>17903</v>
      </c>
      <c r="H93" s="6">
        <f>ROUND(+'Fiscal Services'!V188,0)</f>
        <v>2554</v>
      </c>
      <c r="I93" s="8">
        <f t="shared" si="4"/>
        <v>7.01</v>
      </c>
      <c r="J93" s="7"/>
      <c r="K93" s="9">
        <f t="shared" si="5"/>
        <v>-7.0300000000000001E-2</v>
      </c>
    </row>
    <row r="94" spans="2:11" x14ac:dyDescent="0.2">
      <c r="B94">
        <f>+'Fiscal Services'!A89</f>
        <v>201</v>
      </c>
      <c r="C94" t="str">
        <f>+'Fiscal Services'!B89</f>
        <v>ST FRANCIS COMMUNITY HOSPITAL</v>
      </c>
      <c r="D94" s="6">
        <f>ROUND(+'Fiscal Services'!J89,0)</f>
        <v>47709</v>
      </c>
      <c r="E94" s="6">
        <f>ROUND(+'Fiscal Services'!V89,0)</f>
        <v>16708</v>
      </c>
      <c r="F94" s="8">
        <f t="shared" si="3"/>
        <v>2.86</v>
      </c>
      <c r="G94" s="6">
        <f>ROUND(+'Fiscal Services'!J189,0)</f>
        <v>73182</v>
      </c>
      <c r="H94" s="6">
        <f>ROUND(+'Fiscal Services'!V189,0)</f>
        <v>15975</v>
      </c>
      <c r="I94" s="8">
        <f t="shared" si="4"/>
        <v>4.58</v>
      </c>
      <c r="J94" s="7"/>
      <c r="K94" s="9">
        <f t="shared" si="5"/>
        <v>0.60140000000000005</v>
      </c>
    </row>
    <row r="95" spans="2:11" x14ac:dyDescent="0.2">
      <c r="B95">
        <f>+'Fiscal Services'!A90</f>
        <v>202</v>
      </c>
      <c r="C95" t="str">
        <f>+'Fiscal Services'!B90</f>
        <v>REGIONAL HOSPITAL</v>
      </c>
      <c r="D95" s="6">
        <f>ROUND(+'Fiscal Services'!J90,0)</f>
        <v>1473</v>
      </c>
      <c r="E95" s="6">
        <f>ROUND(+'Fiscal Services'!V90,0)</f>
        <v>694</v>
      </c>
      <c r="F95" s="8">
        <f t="shared" si="3"/>
        <v>2.12</v>
      </c>
      <c r="G95" s="6">
        <f>ROUND(+'Fiscal Services'!J190,0)</f>
        <v>2686</v>
      </c>
      <c r="H95" s="6">
        <f>ROUND(+'Fiscal Services'!V190,0)</f>
        <v>707</v>
      </c>
      <c r="I95" s="8">
        <f t="shared" si="4"/>
        <v>3.8</v>
      </c>
      <c r="J95" s="7"/>
      <c r="K95" s="9">
        <f t="shared" si="5"/>
        <v>0.79249999999999998</v>
      </c>
    </row>
    <row r="96" spans="2:11" x14ac:dyDescent="0.2">
      <c r="B96">
        <f>+'Fiscal Services'!A91</f>
        <v>204</v>
      </c>
      <c r="C96" t="str">
        <f>+'Fiscal Services'!B91</f>
        <v>SEATTLE CANCER CARE ALLIANCE</v>
      </c>
      <c r="D96" s="6">
        <f>ROUND(+'Fiscal Services'!J91,0)</f>
        <v>88723</v>
      </c>
      <c r="E96" s="6">
        <f>ROUND(+'Fiscal Services'!V91,0)</f>
        <v>14038</v>
      </c>
      <c r="F96" s="8">
        <f t="shared" si="3"/>
        <v>6.32</v>
      </c>
      <c r="G96" s="6">
        <f>ROUND(+'Fiscal Services'!J191,0)</f>
        <v>68532</v>
      </c>
      <c r="H96" s="6">
        <f>ROUND(+'Fiscal Services'!V191,0)</f>
        <v>13817</v>
      </c>
      <c r="I96" s="8">
        <f t="shared" si="4"/>
        <v>4.96</v>
      </c>
      <c r="J96" s="7"/>
      <c r="K96" s="9">
        <f t="shared" si="5"/>
        <v>-0.2152</v>
      </c>
    </row>
    <row r="97" spans="2:11" x14ac:dyDescent="0.2">
      <c r="B97">
        <f>+'Fiscal Services'!A92</f>
        <v>205</v>
      </c>
      <c r="C97" t="str">
        <f>+'Fiscal Services'!B92</f>
        <v>WENATCHEE VALLEY HOSPITAL</v>
      </c>
      <c r="D97" s="6">
        <f>ROUND(+'Fiscal Services'!J92,0)</f>
        <v>122522</v>
      </c>
      <c r="E97" s="6">
        <f>ROUND(+'Fiscal Services'!V92,0)</f>
        <v>0</v>
      </c>
      <c r="F97" s="8" t="str">
        <f t="shared" si="3"/>
        <v/>
      </c>
      <c r="G97" s="6">
        <f>ROUND(+'Fiscal Services'!J192,0)</f>
        <v>78551</v>
      </c>
      <c r="H97" s="6">
        <f>ROUND(+'Fiscal Services'!V192,0)</f>
        <v>12549</v>
      </c>
      <c r="I97" s="8">
        <f t="shared" si="4"/>
        <v>6.26</v>
      </c>
      <c r="J97" s="7"/>
      <c r="K97" s="9" t="str">
        <f t="shared" si="5"/>
        <v/>
      </c>
    </row>
    <row r="98" spans="2:11" x14ac:dyDescent="0.2">
      <c r="B98">
        <f>+'Fiscal Services'!A93</f>
        <v>206</v>
      </c>
      <c r="C98" t="str">
        <f>+'Fiscal Services'!B93</f>
        <v>PEACEHEALTH UNITED GENERAL MEDICAL CENTER</v>
      </c>
      <c r="D98" s="6">
        <f>ROUND(+'Fiscal Services'!J93,0)</f>
        <v>30861</v>
      </c>
      <c r="E98" s="6">
        <f>ROUND(+'Fiscal Services'!V93,0)</f>
        <v>3520</v>
      </c>
      <c r="F98" s="8">
        <f t="shared" si="3"/>
        <v>8.77</v>
      </c>
      <c r="G98" s="6">
        <f>ROUND(+'Fiscal Services'!J193,0)</f>
        <v>35085</v>
      </c>
      <c r="H98" s="6">
        <f>ROUND(+'Fiscal Services'!V193,0)</f>
        <v>3615</v>
      </c>
      <c r="I98" s="8">
        <f t="shared" si="4"/>
        <v>9.7100000000000009</v>
      </c>
      <c r="J98" s="7"/>
      <c r="K98" s="9">
        <f t="shared" si="5"/>
        <v>0.1072</v>
      </c>
    </row>
    <row r="99" spans="2:11" x14ac:dyDescent="0.2">
      <c r="B99">
        <f>+'Fiscal Services'!A94</f>
        <v>207</v>
      </c>
      <c r="C99" t="str">
        <f>+'Fiscal Services'!B94</f>
        <v>SKAGIT VALLEY HOSPITAL</v>
      </c>
      <c r="D99" s="6">
        <f>ROUND(+'Fiscal Services'!J94,0)</f>
        <v>82464</v>
      </c>
      <c r="E99" s="6">
        <f>ROUND(+'Fiscal Services'!V94,0)</f>
        <v>21062</v>
      </c>
      <c r="F99" s="8">
        <f t="shared" si="3"/>
        <v>3.92</v>
      </c>
      <c r="G99" s="6">
        <f>ROUND(+'Fiscal Services'!J194,0)</f>
        <v>69794</v>
      </c>
      <c r="H99" s="6">
        <f>ROUND(+'Fiscal Services'!V194,0)</f>
        <v>20806</v>
      </c>
      <c r="I99" s="8">
        <f t="shared" si="4"/>
        <v>3.35</v>
      </c>
      <c r="J99" s="7"/>
      <c r="K99" s="9">
        <f t="shared" si="5"/>
        <v>-0.1454</v>
      </c>
    </row>
    <row r="100" spans="2:11" x14ac:dyDescent="0.2">
      <c r="B100">
        <f>+'Fiscal Services'!A95</f>
        <v>208</v>
      </c>
      <c r="C100" t="str">
        <f>+'Fiscal Services'!B95</f>
        <v>LEGACY SALMON CREEK HOSPITAL</v>
      </c>
      <c r="D100" s="6">
        <f>ROUND(+'Fiscal Services'!J95,0)</f>
        <v>183532</v>
      </c>
      <c r="E100" s="6">
        <f>ROUND(+'Fiscal Services'!V95,0)</f>
        <v>18153</v>
      </c>
      <c r="F100" s="8">
        <f t="shared" si="3"/>
        <v>10.11</v>
      </c>
      <c r="G100" s="6">
        <f>ROUND(+'Fiscal Services'!J195,0)</f>
        <v>224710</v>
      </c>
      <c r="H100" s="6">
        <f>ROUND(+'Fiscal Services'!V195,0)</f>
        <v>18334</v>
      </c>
      <c r="I100" s="8">
        <f t="shared" si="4"/>
        <v>12.26</v>
      </c>
      <c r="J100" s="7"/>
      <c r="K100" s="9">
        <f t="shared" si="5"/>
        <v>0.2127</v>
      </c>
    </row>
    <row r="101" spans="2:11" x14ac:dyDescent="0.2">
      <c r="B101">
        <f>+'Fiscal Services'!A96</f>
        <v>209</v>
      </c>
      <c r="C101" t="str">
        <f>+'Fiscal Services'!B96</f>
        <v>ST ANTHONY HOSPITAL</v>
      </c>
      <c r="D101" s="6">
        <f>ROUND(+'Fiscal Services'!J96,0)</f>
        <v>24643</v>
      </c>
      <c r="E101" s="6">
        <f>ROUND(+'Fiscal Services'!V96,0)</f>
        <v>9478</v>
      </c>
      <c r="F101" s="8">
        <f t="shared" si="3"/>
        <v>2.6</v>
      </c>
      <c r="G101" s="6">
        <f>ROUND(+'Fiscal Services'!J196,0)</f>
        <v>24095</v>
      </c>
      <c r="H101" s="6">
        <f>ROUND(+'Fiscal Services'!V196,0)</f>
        <v>9231</v>
      </c>
      <c r="I101" s="8">
        <f t="shared" si="4"/>
        <v>2.61</v>
      </c>
      <c r="J101" s="7"/>
      <c r="K101" s="9">
        <f t="shared" si="5"/>
        <v>3.8E-3</v>
      </c>
    </row>
    <row r="102" spans="2:11" x14ac:dyDescent="0.2">
      <c r="B102">
        <f>+'Fiscal Services'!A97</f>
        <v>210</v>
      </c>
      <c r="C102" t="str">
        <f>+'Fiscal Services'!B97</f>
        <v>SWEDISH MEDICAL CENTER - ISSAQUAH CAMPUS</v>
      </c>
      <c r="D102" s="6">
        <f>ROUND(+'Fiscal Services'!J97,0)</f>
        <v>6397</v>
      </c>
      <c r="E102" s="6">
        <f>ROUND(+'Fiscal Services'!V97,0)</f>
        <v>10561</v>
      </c>
      <c r="F102" s="8">
        <f t="shared" si="3"/>
        <v>0.61</v>
      </c>
      <c r="G102" s="6">
        <f>ROUND(+'Fiscal Services'!J197,0)</f>
        <v>13209</v>
      </c>
      <c r="H102" s="6">
        <f>ROUND(+'Fiscal Services'!V197,0)</f>
        <v>12277</v>
      </c>
      <c r="I102" s="8">
        <f t="shared" si="4"/>
        <v>1.08</v>
      </c>
      <c r="J102" s="7"/>
      <c r="K102" s="9">
        <f t="shared" si="5"/>
        <v>0.77049999999999996</v>
      </c>
    </row>
    <row r="103" spans="2:11" x14ac:dyDescent="0.2">
      <c r="B103">
        <f>+'Fiscal Services'!A98</f>
        <v>211</v>
      </c>
      <c r="C103" t="str">
        <f>+'Fiscal Services'!B98</f>
        <v>PEACEHEALTH PEACE ISLAND MEDICAL CENTER</v>
      </c>
      <c r="D103" s="6">
        <f>ROUND(+'Fiscal Services'!J98,0)</f>
        <v>6397</v>
      </c>
      <c r="E103" s="6">
        <f>ROUND(+'Fiscal Services'!V98,0)</f>
        <v>0</v>
      </c>
      <c r="F103" s="8" t="str">
        <f t="shared" si="3"/>
        <v/>
      </c>
      <c r="G103" s="6">
        <f>ROUND(+'Fiscal Services'!J198,0)</f>
        <v>0</v>
      </c>
      <c r="H103" s="6">
        <f>ROUND(+'Fiscal Services'!V198,0)</f>
        <v>433</v>
      </c>
      <c r="I103" s="8" t="str">
        <f t="shared" si="4"/>
        <v/>
      </c>
      <c r="J103" s="7"/>
      <c r="K103" s="9" t="str">
        <f t="shared" si="5"/>
        <v/>
      </c>
    </row>
    <row r="104" spans="2:11" x14ac:dyDescent="0.2">
      <c r="B104">
        <f>+'Fiscal Services'!A99</f>
        <v>904</v>
      </c>
      <c r="C104" t="str">
        <f>+'Fiscal Services'!B99</f>
        <v>BHC FAIRFAX HOSPITAL</v>
      </c>
      <c r="D104" s="6">
        <f>ROUND(+'Fiscal Services'!J99,0)</f>
        <v>44770</v>
      </c>
      <c r="E104" s="6">
        <f>ROUND(+'Fiscal Services'!V99,0)</f>
        <v>2399</v>
      </c>
      <c r="F104" s="8">
        <f t="shared" si="3"/>
        <v>18.66</v>
      </c>
      <c r="G104" s="6">
        <f>ROUND(+'Fiscal Services'!J199,0)</f>
        <v>30278</v>
      </c>
      <c r="H104" s="6">
        <f>ROUND(+'Fiscal Services'!V199,0)</f>
        <v>2354</v>
      </c>
      <c r="I104" s="8">
        <f t="shared" si="4"/>
        <v>12.86</v>
      </c>
      <c r="J104" s="7"/>
      <c r="K104" s="9">
        <f t="shared" si="5"/>
        <v>-0.31080000000000002</v>
      </c>
    </row>
    <row r="105" spans="2:11" x14ac:dyDescent="0.2">
      <c r="B105">
        <f>+'Fiscal Services'!A100</f>
        <v>915</v>
      </c>
      <c r="C105" t="str">
        <f>+'Fiscal Services'!B100</f>
        <v>LOURDES COUNSELING CENTER</v>
      </c>
      <c r="D105" s="6">
        <f>ROUND(+'Fiscal Services'!J100,0)</f>
        <v>2599</v>
      </c>
      <c r="E105" s="6">
        <f>ROUND(+'Fiscal Services'!V100,0)</f>
        <v>846</v>
      </c>
      <c r="F105" s="8">
        <f t="shared" si="3"/>
        <v>3.07</v>
      </c>
      <c r="G105" s="6">
        <f>ROUND(+'Fiscal Services'!J200,0)</f>
        <v>2719</v>
      </c>
      <c r="H105" s="6">
        <f>ROUND(+'Fiscal Services'!V200,0)</f>
        <v>744</v>
      </c>
      <c r="I105" s="8">
        <f t="shared" si="4"/>
        <v>3.65</v>
      </c>
      <c r="J105" s="7"/>
      <c r="K105" s="9">
        <f t="shared" si="5"/>
        <v>0.18890000000000001</v>
      </c>
    </row>
    <row r="106" spans="2:11" x14ac:dyDescent="0.2">
      <c r="B106">
        <f>+'Fiscal Services'!A101</f>
        <v>919</v>
      </c>
      <c r="C106" t="str">
        <f>+'Fiscal Services'!B101</f>
        <v>NAVOS</v>
      </c>
      <c r="D106" s="6">
        <f>ROUND(+'Fiscal Services'!J101,0)</f>
        <v>1018</v>
      </c>
      <c r="E106" s="6">
        <f>ROUND(+'Fiscal Services'!V101,0)</f>
        <v>962</v>
      </c>
      <c r="F106" s="8">
        <f t="shared" si="3"/>
        <v>1.06</v>
      </c>
      <c r="G106" s="6">
        <f>ROUND(+'Fiscal Services'!J201,0)</f>
        <v>1057</v>
      </c>
      <c r="H106" s="6">
        <f>ROUND(+'Fiscal Services'!V201,0)</f>
        <v>1090</v>
      </c>
      <c r="I106" s="8">
        <f t="shared" si="4"/>
        <v>0.97</v>
      </c>
      <c r="J106" s="7"/>
      <c r="K106" s="9">
        <f t="shared" si="5"/>
        <v>-8.4900000000000003E-2</v>
      </c>
    </row>
    <row r="107" spans="2:11" x14ac:dyDescent="0.2">
      <c r="B107">
        <f>+'Fiscal Services'!A102</f>
        <v>921</v>
      </c>
      <c r="C107" t="str">
        <f>+'Fiscal Services'!B102</f>
        <v>Cascade Behavioral Health</v>
      </c>
      <c r="D107" s="6">
        <f>ROUND(+'Fiscal Services'!J102,0)</f>
        <v>0</v>
      </c>
      <c r="E107" s="6" t="e">
        <f>ROUND(+'Fiscal Services'!V102,0)</f>
        <v>#VALUE!</v>
      </c>
      <c r="F107" s="8" t="str">
        <f t="shared" si="3"/>
        <v/>
      </c>
      <c r="G107" s="6">
        <f>ROUND(+'Fiscal Services'!J202,0)</f>
        <v>2142</v>
      </c>
      <c r="H107" s="6">
        <f>ROUND(+'Fiscal Services'!V202,0)</f>
        <v>93</v>
      </c>
      <c r="I107" s="8">
        <f t="shared" si="4"/>
        <v>23.03</v>
      </c>
      <c r="J107" s="7"/>
      <c r="K107" s="9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6" width="6.88671875" bestFit="1" customWidth="1"/>
    <col min="7" max="7" width="11.44140625" bestFit="1" customWidth="1"/>
    <col min="8" max="9" width="6.88671875" bestFit="1" customWidth="1"/>
    <col min="10" max="10" width="2.6640625" customWidth="1"/>
    <col min="11" max="11" width="8.6640625" customWidth="1"/>
  </cols>
  <sheetData>
    <row r="1" spans="1:11" x14ac:dyDescent="0.2">
      <c r="A1" s="3" t="s">
        <v>15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474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39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4">
        <f>'Fiscal Services'!D5</f>
        <v>2012</v>
      </c>
      <c r="F7" s="2">
        <f>+E7</f>
        <v>2012</v>
      </c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D8" s="1" t="s">
        <v>16</v>
      </c>
      <c r="F8" s="1" t="s">
        <v>2</v>
      </c>
      <c r="G8" s="1" t="s">
        <v>16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17</v>
      </c>
      <c r="E9" s="1" t="s">
        <v>4</v>
      </c>
      <c r="F9" s="1" t="s">
        <v>4</v>
      </c>
      <c r="G9" s="1" t="s">
        <v>17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+'Fiscal Services'!A5</f>
        <v>1</v>
      </c>
      <c r="C10" t="str">
        <f>+'Fiscal Services'!B5</f>
        <v>SWEDISH MEDICAL CENTER - FIRST HILL</v>
      </c>
      <c r="D10" s="6">
        <f>ROUND(SUM('Fiscal Services'!K5:L5),0)</f>
        <v>184692</v>
      </c>
      <c r="E10" s="6">
        <f>ROUND(+'Fiscal Services'!V5,0)</f>
        <v>69385</v>
      </c>
      <c r="F10" s="8">
        <f>IF(D10=0,"",IF(E10=0,"",ROUND(D10/E10,2)))</f>
        <v>2.66</v>
      </c>
      <c r="G10" s="6">
        <f>ROUND(SUM('Fiscal Services'!K105:L105),0)</f>
        <v>1804296</v>
      </c>
      <c r="H10" s="6">
        <f>ROUND(+'Fiscal Services'!V105,0)</f>
        <v>67759</v>
      </c>
      <c r="I10" s="8">
        <f>IF(G10=0,"",IF(H10=0,"",ROUND(G10/H10,2)))</f>
        <v>26.63</v>
      </c>
      <c r="J10" s="7"/>
      <c r="K10" s="9">
        <f>IF(D10=0,"",IF(E10=0,"",IF(G10=0,"",IF(H10=0,"",ROUND(I10/F10-1,4)))))</f>
        <v>9.0113000000000003</v>
      </c>
    </row>
    <row r="11" spans="1:11" x14ac:dyDescent="0.2">
      <c r="B11">
        <f>+'Fiscal Services'!A6</f>
        <v>3</v>
      </c>
      <c r="C11" t="str">
        <f>+'Fiscal Services'!B6</f>
        <v>SWEDISH MEDICAL CENTER - CHERRY HILL</v>
      </c>
      <c r="D11" s="6">
        <f>ROUND(SUM('Fiscal Services'!K6:L6),0)</f>
        <v>3165</v>
      </c>
      <c r="E11" s="6">
        <f>ROUND(+'Fiscal Services'!V6,0)</f>
        <v>24129</v>
      </c>
      <c r="F11" s="8">
        <f t="shared" ref="F11:F74" si="0">IF(D11=0,"",IF(E11=0,"",ROUND(D11/E11,2)))</f>
        <v>0.13</v>
      </c>
      <c r="G11" s="6">
        <f>ROUND(SUM('Fiscal Services'!K106:L106),0)</f>
        <v>768159</v>
      </c>
      <c r="H11" s="6">
        <f>ROUND(+'Fiscal Services'!V106,0)</f>
        <v>28415</v>
      </c>
      <c r="I11" s="8">
        <f t="shared" ref="I11:I74" si="1">IF(G11=0,"",IF(H11=0,"",ROUND(G11/H11,2)))</f>
        <v>27.03</v>
      </c>
      <c r="J11" s="7"/>
      <c r="K11" s="9">
        <f t="shared" ref="K11:K74" si="2">IF(D11=0,"",IF(E11=0,"",IF(G11=0,"",IF(H11=0,"",ROUND(I11/F11-1,4)))))</f>
        <v>206.92310000000001</v>
      </c>
    </row>
    <row r="12" spans="1:11" x14ac:dyDescent="0.2">
      <c r="B12">
        <f>+'Fiscal Services'!A7</f>
        <v>8</v>
      </c>
      <c r="C12" t="str">
        <f>+'Fiscal Services'!B7</f>
        <v>KLICKITAT VALLEY HEALTH</v>
      </c>
      <c r="D12" s="6">
        <f>ROUND(SUM('Fiscal Services'!K7:L7),0)</f>
        <v>255751</v>
      </c>
      <c r="E12" s="6">
        <f>ROUND(+'Fiscal Services'!V7,0)</f>
        <v>1777</v>
      </c>
      <c r="F12" s="8">
        <f t="shared" si="0"/>
        <v>143.91999999999999</v>
      </c>
      <c r="G12" s="6">
        <f>ROUND(SUM('Fiscal Services'!K107:L107),0)</f>
        <v>171595</v>
      </c>
      <c r="H12" s="6">
        <f>ROUND(+'Fiscal Services'!V107,0)</f>
        <v>1281</v>
      </c>
      <c r="I12" s="8">
        <f t="shared" si="1"/>
        <v>133.94999999999999</v>
      </c>
      <c r="J12" s="7"/>
      <c r="K12" s="9">
        <f t="shared" si="2"/>
        <v>-6.93E-2</v>
      </c>
    </row>
    <row r="13" spans="1:11" x14ac:dyDescent="0.2">
      <c r="B13">
        <f>+'Fiscal Services'!A8</f>
        <v>10</v>
      </c>
      <c r="C13" t="str">
        <f>+'Fiscal Services'!B8</f>
        <v>VIRGINIA MASON MEDICAL CENTER</v>
      </c>
      <c r="D13" s="6">
        <f>ROUND(SUM('Fiscal Services'!K8:L8),0)</f>
        <v>1421328</v>
      </c>
      <c r="E13" s="6">
        <f>ROUND(+'Fiscal Services'!V8,0)</f>
        <v>72231</v>
      </c>
      <c r="F13" s="8">
        <f t="shared" si="0"/>
        <v>19.68</v>
      </c>
      <c r="G13" s="6">
        <f>ROUND(SUM('Fiscal Services'!K108:L108),0)</f>
        <v>940968</v>
      </c>
      <c r="H13" s="6">
        <f>ROUND(+'Fiscal Services'!V108,0)</f>
        <v>70317</v>
      </c>
      <c r="I13" s="8">
        <f t="shared" si="1"/>
        <v>13.38</v>
      </c>
      <c r="J13" s="7"/>
      <c r="K13" s="9">
        <f t="shared" si="2"/>
        <v>-0.3201</v>
      </c>
    </row>
    <row r="14" spans="1:11" x14ac:dyDescent="0.2">
      <c r="B14">
        <f>+'Fiscal Services'!A9</f>
        <v>14</v>
      </c>
      <c r="C14" t="str">
        <f>+'Fiscal Services'!B9</f>
        <v>SEATTLE CHILDRENS HOSPITAL</v>
      </c>
      <c r="D14" s="6">
        <f>ROUND(SUM('Fiscal Services'!K9:L9),0)</f>
        <v>1769205</v>
      </c>
      <c r="E14" s="6">
        <f>ROUND(+'Fiscal Services'!V9,0)</f>
        <v>30610</v>
      </c>
      <c r="F14" s="8">
        <f t="shared" si="0"/>
        <v>57.8</v>
      </c>
      <c r="G14" s="6">
        <f>ROUND(SUM('Fiscal Services'!K109:L109),0)</f>
        <v>1629884</v>
      </c>
      <c r="H14" s="6">
        <f>ROUND(+'Fiscal Services'!V109,0)</f>
        <v>31340</v>
      </c>
      <c r="I14" s="8">
        <f t="shared" si="1"/>
        <v>52.01</v>
      </c>
      <c r="J14" s="7"/>
      <c r="K14" s="9">
        <f t="shared" si="2"/>
        <v>-0.1002</v>
      </c>
    </row>
    <row r="15" spans="1:11" x14ac:dyDescent="0.2">
      <c r="B15">
        <f>+'Fiscal Services'!A10</f>
        <v>20</v>
      </c>
      <c r="C15" t="str">
        <f>+'Fiscal Services'!B10</f>
        <v>GROUP HEALTH CENTRAL HOSPITAL</v>
      </c>
      <c r="D15" s="6">
        <f>ROUND(SUM('Fiscal Services'!K10:L10),0)</f>
        <v>0</v>
      </c>
      <c r="E15" s="6">
        <f>ROUND(+'Fiscal Services'!V10,0)</f>
        <v>1260</v>
      </c>
      <c r="F15" s="8" t="str">
        <f t="shared" si="0"/>
        <v/>
      </c>
      <c r="G15" s="6">
        <f>ROUND(SUM('Fiscal Services'!K110:L110),0)</f>
        <v>0</v>
      </c>
      <c r="H15" s="6">
        <f>ROUND(+'Fiscal Services'!V110,0)</f>
        <v>1104</v>
      </c>
      <c r="I15" s="8" t="str">
        <f t="shared" si="1"/>
        <v/>
      </c>
      <c r="J15" s="7"/>
      <c r="K15" s="9" t="str">
        <f t="shared" si="2"/>
        <v/>
      </c>
    </row>
    <row r="16" spans="1:11" x14ac:dyDescent="0.2">
      <c r="B16">
        <f>+'Fiscal Services'!A11</f>
        <v>21</v>
      </c>
      <c r="C16" t="str">
        <f>+'Fiscal Services'!B11</f>
        <v>NEWPORT HOSPITAL AND HEALTH SERVICES</v>
      </c>
      <c r="D16" s="6">
        <f>ROUND(SUM('Fiscal Services'!K11:L11),0)</f>
        <v>123061</v>
      </c>
      <c r="E16" s="6">
        <f>ROUND(+'Fiscal Services'!V11,0)</f>
        <v>1991</v>
      </c>
      <c r="F16" s="8">
        <f t="shared" si="0"/>
        <v>61.81</v>
      </c>
      <c r="G16" s="6">
        <f>ROUND(SUM('Fiscal Services'!K111:L111),0)</f>
        <v>125182</v>
      </c>
      <c r="H16" s="6">
        <f>ROUND(+'Fiscal Services'!V111,0)</f>
        <v>1924</v>
      </c>
      <c r="I16" s="8">
        <f t="shared" si="1"/>
        <v>65.06</v>
      </c>
      <c r="J16" s="7"/>
      <c r="K16" s="9">
        <f t="shared" si="2"/>
        <v>5.2600000000000001E-2</v>
      </c>
    </row>
    <row r="17" spans="2:11" x14ac:dyDescent="0.2">
      <c r="B17">
        <f>+'Fiscal Services'!A12</f>
        <v>22</v>
      </c>
      <c r="C17" t="str">
        <f>+'Fiscal Services'!B12</f>
        <v>LOURDES MEDICAL CENTER</v>
      </c>
      <c r="D17" s="6">
        <f>ROUND(SUM('Fiscal Services'!K12:L12),0)</f>
        <v>2746</v>
      </c>
      <c r="E17" s="6">
        <f>ROUND(+'Fiscal Services'!V12,0)</f>
        <v>5695</v>
      </c>
      <c r="F17" s="8">
        <f t="shared" si="0"/>
        <v>0.48</v>
      </c>
      <c r="G17" s="6">
        <f>ROUND(SUM('Fiscal Services'!K112:L112),0)</f>
        <v>2993</v>
      </c>
      <c r="H17" s="6">
        <f>ROUND(+'Fiscal Services'!V112,0)</f>
        <v>7861</v>
      </c>
      <c r="I17" s="8">
        <f t="shared" si="1"/>
        <v>0.38</v>
      </c>
      <c r="J17" s="7"/>
      <c r="K17" s="9">
        <f t="shared" si="2"/>
        <v>-0.20830000000000001</v>
      </c>
    </row>
    <row r="18" spans="2:11" x14ac:dyDescent="0.2">
      <c r="B18">
        <f>+'Fiscal Services'!A13</f>
        <v>23</v>
      </c>
      <c r="C18" t="str">
        <f>+'Fiscal Services'!B13</f>
        <v>THREE RIVERS HOSPITAL</v>
      </c>
      <c r="D18" s="6">
        <f>ROUND(SUM('Fiscal Services'!K13:L13),0)</f>
        <v>200443</v>
      </c>
      <c r="E18" s="6">
        <f>ROUND(+'Fiscal Services'!V13,0)</f>
        <v>875</v>
      </c>
      <c r="F18" s="8">
        <f t="shared" si="0"/>
        <v>229.08</v>
      </c>
      <c r="G18" s="6">
        <f>ROUND(SUM('Fiscal Services'!K113:L113),0)</f>
        <v>160093</v>
      </c>
      <c r="H18" s="6">
        <f>ROUND(+'Fiscal Services'!V113,0)</f>
        <v>943</v>
      </c>
      <c r="I18" s="8">
        <f t="shared" si="1"/>
        <v>169.77</v>
      </c>
      <c r="J18" s="7"/>
      <c r="K18" s="9">
        <f t="shared" si="2"/>
        <v>-0.25890000000000002</v>
      </c>
    </row>
    <row r="19" spans="2:11" x14ac:dyDescent="0.2">
      <c r="B19">
        <f>+'Fiscal Services'!A14</f>
        <v>26</v>
      </c>
      <c r="C19" t="str">
        <f>+'Fiscal Services'!B14</f>
        <v>PEACEHEALTH ST JOHN MEDICAL CENTER</v>
      </c>
      <c r="D19" s="6">
        <f>ROUND(SUM('Fiscal Services'!K14:L14),0)</f>
        <v>6390185</v>
      </c>
      <c r="E19" s="6">
        <f>ROUND(+'Fiscal Services'!V14,0)</f>
        <v>22828</v>
      </c>
      <c r="F19" s="8">
        <f t="shared" si="0"/>
        <v>279.93</v>
      </c>
      <c r="G19" s="6">
        <f>ROUND(SUM('Fiscal Services'!K114:L114),0)</f>
        <v>975986</v>
      </c>
      <c r="H19" s="6">
        <f>ROUND(+'Fiscal Services'!V114,0)</f>
        <v>21531</v>
      </c>
      <c r="I19" s="8">
        <f t="shared" si="1"/>
        <v>45.33</v>
      </c>
      <c r="J19" s="7"/>
      <c r="K19" s="9">
        <f t="shared" si="2"/>
        <v>-0.83809999999999996</v>
      </c>
    </row>
    <row r="20" spans="2:11" x14ac:dyDescent="0.2">
      <c r="B20">
        <f>+'Fiscal Services'!A15</f>
        <v>29</v>
      </c>
      <c r="C20" t="str">
        <f>+'Fiscal Services'!B15</f>
        <v>HARBORVIEW MEDICAL CENTER</v>
      </c>
      <c r="D20" s="6">
        <f>ROUND(SUM('Fiscal Services'!K15:L15),0)</f>
        <v>6191423</v>
      </c>
      <c r="E20" s="6">
        <f>ROUND(+'Fiscal Services'!V15,0)</f>
        <v>43704</v>
      </c>
      <c r="F20" s="8">
        <f t="shared" si="0"/>
        <v>141.66999999999999</v>
      </c>
      <c r="G20" s="6">
        <f>ROUND(SUM('Fiscal Services'!K115:L115),0)</f>
        <v>9021834</v>
      </c>
      <c r="H20" s="6">
        <f>ROUND(+'Fiscal Services'!V115,0)</f>
        <v>42448</v>
      </c>
      <c r="I20" s="8">
        <f t="shared" si="1"/>
        <v>212.54</v>
      </c>
      <c r="J20" s="7"/>
      <c r="K20" s="9">
        <f t="shared" si="2"/>
        <v>0.50019999999999998</v>
      </c>
    </row>
    <row r="21" spans="2:11" x14ac:dyDescent="0.2">
      <c r="B21">
        <f>+'Fiscal Services'!A16</f>
        <v>32</v>
      </c>
      <c r="C21" t="str">
        <f>+'Fiscal Services'!B16</f>
        <v>ST JOSEPH MEDICAL CENTER</v>
      </c>
      <c r="D21" s="6">
        <f>ROUND(SUM('Fiscal Services'!K16:L16),0)</f>
        <v>2301513</v>
      </c>
      <c r="E21" s="6">
        <f>ROUND(+'Fiscal Services'!V16,0)</f>
        <v>45992</v>
      </c>
      <c r="F21" s="8">
        <f t="shared" si="0"/>
        <v>50.04</v>
      </c>
      <c r="G21" s="6">
        <f>ROUND(SUM('Fiscal Services'!K116:L116),0)</f>
        <v>6243891</v>
      </c>
      <c r="H21" s="6">
        <f>ROUND(+'Fiscal Services'!V116,0)</f>
        <v>43782</v>
      </c>
      <c r="I21" s="8">
        <f t="shared" si="1"/>
        <v>142.61000000000001</v>
      </c>
      <c r="J21" s="7"/>
      <c r="K21" s="9">
        <f t="shared" si="2"/>
        <v>1.8499000000000001</v>
      </c>
    </row>
    <row r="22" spans="2:11" x14ac:dyDescent="0.2">
      <c r="B22">
        <f>+'Fiscal Services'!A17</f>
        <v>35</v>
      </c>
      <c r="C22" t="str">
        <f>+'Fiscal Services'!B17</f>
        <v>ST ELIZABETH HOSPITAL</v>
      </c>
      <c r="D22" s="6">
        <f>ROUND(SUM('Fiscal Services'!K17:L17),0)</f>
        <v>143808</v>
      </c>
      <c r="E22" s="6">
        <f>ROUND(+'Fiscal Services'!V17,0)</f>
        <v>3807</v>
      </c>
      <c r="F22" s="8">
        <f t="shared" si="0"/>
        <v>37.770000000000003</v>
      </c>
      <c r="G22" s="6">
        <f>ROUND(SUM('Fiscal Services'!K117:L117),0)</f>
        <v>692689</v>
      </c>
      <c r="H22" s="6">
        <f>ROUND(+'Fiscal Services'!V117,0)</f>
        <v>3457</v>
      </c>
      <c r="I22" s="8">
        <f t="shared" si="1"/>
        <v>200.37</v>
      </c>
      <c r="J22" s="7"/>
      <c r="K22" s="9">
        <f t="shared" si="2"/>
        <v>4.3049999999999997</v>
      </c>
    </row>
    <row r="23" spans="2:11" x14ac:dyDescent="0.2">
      <c r="B23">
        <f>+'Fiscal Services'!A18</f>
        <v>37</v>
      </c>
      <c r="C23" t="str">
        <f>+'Fiscal Services'!B18</f>
        <v>DEACONESS HOSPITAL</v>
      </c>
      <c r="D23" s="6">
        <f>ROUND(SUM('Fiscal Services'!K18:L18),0)</f>
        <v>2117938</v>
      </c>
      <c r="E23" s="6">
        <f>ROUND(+'Fiscal Services'!V18,0)</f>
        <v>24589</v>
      </c>
      <c r="F23" s="8">
        <f t="shared" si="0"/>
        <v>86.13</v>
      </c>
      <c r="G23" s="6">
        <f>ROUND(SUM('Fiscal Services'!K118:L118),0)</f>
        <v>2369788</v>
      </c>
      <c r="H23" s="6">
        <f>ROUND(+'Fiscal Services'!V118,0)</f>
        <v>23505</v>
      </c>
      <c r="I23" s="8">
        <f t="shared" si="1"/>
        <v>100.82</v>
      </c>
      <c r="J23" s="7"/>
      <c r="K23" s="9">
        <f t="shared" si="2"/>
        <v>0.1706</v>
      </c>
    </row>
    <row r="24" spans="2:11" x14ac:dyDescent="0.2">
      <c r="B24">
        <f>+'Fiscal Services'!A19</f>
        <v>38</v>
      </c>
      <c r="C24" t="str">
        <f>+'Fiscal Services'!B19</f>
        <v>OLYMPIC MEDICAL CENTER</v>
      </c>
      <c r="D24" s="6">
        <f>ROUND(SUM('Fiscal Services'!K19:L19),0)</f>
        <v>309867</v>
      </c>
      <c r="E24" s="6">
        <f>ROUND(+'Fiscal Services'!V19,0)</f>
        <v>12477</v>
      </c>
      <c r="F24" s="8">
        <f t="shared" si="0"/>
        <v>24.84</v>
      </c>
      <c r="G24" s="6">
        <f>ROUND(SUM('Fiscal Services'!K119:L119),0)</f>
        <v>459320</v>
      </c>
      <c r="H24" s="6">
        <f>ROUND(+'Fiscal Services'!V119,0)</f>
        <v>12980</v>
      </c>
      <c r="I24" s="8">
        <f t="shared" si="1"/>
        <v>35.39</v>
      </c>
      <c r="J24" s="7"/>
      <c r="K24" s="9">
        <f t="shared" si="2"/>
        <v>0.42470000000000002</v>
      </c>
    </row>
    <row r="25" spans="2:11" x14ac:dyDescent="0.2">
      <c r="B25">
        <f>+'Fiscal Services'!A20</f>
        <v>39</v>
      </c>
      <c r="C25" t="str">
        <f>+'Fiscal Services'!B20</f>
        <v>TRIOS HEALTH</v>
      </c>
      <c r="D25" s="6">
        <f>ROUND(SUM('Fiscal Services'!K20:L20),0)</f>
        <v>707704</v>
      </c>
      <c r="E25" s="6">
        <f>ROUND(+'Fiscal Services'!V20,0)</f>
        <v>13397</v>
      </c>
      <c r="F25" s="8">
        <f t="shared" si="0"/>
        <v>52.83</v>
      </c>
      <c r="G25" s="6">
        <f>ROUND(SUM('Fiscal Services'!K120:L120),0)</f>
        <v>817558</v>
      </c>
      <c r="H25" s="6">
        <f>ROUND(+'Fiscal Services'!V120,0)</f>
        <v>13307</v>
      </c>
      <c r="I25" s="8">
        <f t="shared" si="1"/>
        <v>61.44</v>
      </c>
      <c r="J25" s="7"/>
      <c r="K25" s="9">
        <f t="shared" si="2"/>
        <v>0.16300000000000001</v>
      </c>
    </row>
    <row r="26" spans="2:11" x14ac:dyDescent="0.2">
      <c r="B26">
        <f>+'Fiscal Services'!A21</f>
        <v>43</v>
      </c>
      <c r="C26" t="str">
        <f>+'Fiscal Services'!B21</f>
        <v>WALLA WALLA GENERAL HOSPITAL</v>
      </c>
      <c r="D26" s="6">
        <f>ROUND(SUM('Fiscal Services'!K21:L21),0)</f>
        <v>0</v>
      </c>
      <c r="E26" s="6">
        <f>ROUND(+'Fiscal Services'!V21,0)</f>
        <v>0</v>
      </c>
      <c r="F26" s="8" t="str">
        <f t="shared" si="0"/>
        <v/>
      </c>
      <c r="G26" s="6">
        <f>ROUND(SUM('Fiscal Services'!K121:L121),0)</f>
        <v>0</v>
      </c>
      <c r="H26" s="6">
        <f>ROUND(+'Fiscal Services'!V121,0)</f>
        <v>0</v>
      </c>
      <c r="I26" s="8" t="str">
        <f t="shared" si="1"/>
        <v/>
      </c>
      <c r="J26" s="7"/>
      <c r="K26" s="9" t="str">
        <f t="shared" si="2"/>
        <v/>
      </c>
    </row>
    <row r="27" spans="2:11" x14ac:dyDescent="0.2">
      <c r="B27">
        <f>+'Fiscal Services'!A22</f>
        <v>45</v>
      </c>
      <c r="C27" t="str">
        <f>+'Fiscal Services'!B22</f>
        <v>COLUMBIA BASIN HOSPITAL</v>
      </c>
      <c r="D27" s="6">
        <f>ROUND(SUM('Fiscal Services'!K22:L22),0)</f>
        <v>36509</v>
      </c>
      <c r="E27" s="6">
        <f>ROUND(+'Fiscal Services'!V22,0)</f>
        <v>1016</v>
      </c>
      <c r="F27" s="8">
        <f t="shared" si="0"/>
        <v>35.93</v>
      </c>
      <c r="G27" s="6">
        <f>ROUND(SUM('Fiscal Services'!K122:L122),0)</f>
        <v>32199</v>
      </c>
      <c r="H27" s="6">
        <f>ROUND(+'Fiscal Services'!V122,0)</f>
        <v>1075</v>
      </c>
      <c r="I27" s="8">
        <f t="shared" si="1"/>
        <v>29.95</v>
      </c>
      <c r="J27" s="7"/>
      <c r="K27" s="9">
        <f t="shared" si="2"/>
        <v>-0.16639999999999999</v>
      </c>
    </row>
    <row r="28" spans="2:11" x14ac:dyDescent="0.2">
      <c r="B28">
        <f>+'Fiscal Services'!A23</f>
        <v>46</v>
      </c>
      <c r="C28" t="str">
        <f>+'Fiscal Services'!B23</f>
        <v>PMH MEDICAL CENTER</v>
      </c>
      <c r="D28" s="6">
        <f>ROUND(SUM('Fiscal Services'!K23:L23),0)</f>
        <v>315930</v>
      </c>
      <c r="E28" s="6">
        <f>ROUND(+'Fiscal Services'!V23,0)</f>
        <v>2055</v>
      </c>
      <c r="F28" s="8">
        <f t="shared" si="0"/>
        <v>153.74</v>
      </c>
      <c r="G28" s="6">
        <f>ROUND(SUM('Fiscal Services'!K123:L123),0)</f>
        <v>349768</v>
      </c>
      <c r="H28" s="6">
        <f>ROUND(+'Fiscal Services'!V123,0)</f>
        <v>2094</v>
      </c>
      <c r="I28" s="8">
        <f t="shared" si="1"/>
        <v>167.03</v>
      </c>
      <c r="J28" s="7"/>
      <c r="K28" s="9">
        <f t="shared" si="2"/>
        <v>8.6400000000000005E-2</v>
      </c>
    </row>
    <row r="29" spans="2:11" x14ac:dyDescent="0.2">
      <c r="B29">
        <f>+'Fiscal Services'!A24</f>
        <v>50</v>
      </c>
      <c r="C29" t="str">
        <f>+'Fiscal Services'!B24</f>
        <v>PROVIDENCE ST MARY MEDICAL CENTER</v>
      </c>
      <c r="D29" s="6">
        <f>ROUND(SUM('Fiscal Services'!K24:L24),0)</f>
        <v>0</v>
      </c>
      <c r="E29" s="6">
        <f>ROUND(+'Fiscal Services'!V24,0)</f>
        <v>23451</v>
      </c>
      <c r="F29" s="8" t="str">
        <f t="shared" si="0"/>
        <v/>
      </c>
      <c r="G29" s="6">
        <f>ROUND(SUM('Fiscal Services'!K124:L124),0)</f>
        <v>0</v>
      </c>
      <c r="H29" s="6">
        <f>ROUND(+'Fiscal Services'!V124,0)</f>
        <v>9836</v>
      </c>
      <c r="I29" s="8" t="str">
        <f t="shared" si="1"/>
        <v/>
      </c>
      <c r="J29" s="7"/>
      <c r="K29" s="9" t="str">
        <f t="shared" si="2"/>
        <v/>
      </c>
    </row>
    <row r="30" spans="2:11" x14ac:dyDescent="0.2">
      <c r="B30">
        <f>+'Fiscal Services'!A25</f>
        <v>54</v>
      </c>
      <c r="C30" t="str">
        <f>+'Fiscal Services'!B25</f>
        <v>FORKS COMMUNITY HOSPITAL</v>
      </c>
      <c r="D30" s="6">
        <f>ROUND(SUM('Fiscal Services'!K25:L25),0)</f>
        <v>0</v>
      </c>
      <c r="E30" s="6">
        <f>ROUND(+'Fiscal Services'!V25,0)</f>
        <v>0</v>
      </c>
      <c r="F30" s="8" t="str">
        <f t="shared" si="0"/>
        <v/>
      </c>
      <c r="G30" s="6">
        <f>ROUND(SUM('Fiscal Services'!K125:L125),0)</f>
        <v>0</v>
      </c>
      <c r="H30" s="6">
        <f>ROUND(+'Fiscal Services'!V125,0)</f>
        <v>0</v>
      </c>
      <c r="I30" s="8" t="str">
        <f t="shared" si="1"/>
        <v/>
      </c>
      <c r="J30" s="7"/>
      <c r="K30" s="9" t="str">
        <f t="shared" si="2"/>
        <v/>
      </c>
    </row>
    <row r="31" spans="2:11" x14ac:dyDescent="0.2">
      <c r="B31">
        <f>+'Fiscal Services'!A26</f>
        <v>56</v>
      </c>
      <c r="C31" t="str">
        <f>+'Fiscal Services'!B26</f>
        <v>WILLAPA HARBOR HOSPITAL</v>
      </c>
      <c r="D31" s="6">
        <f>ROUND(SUM('Fiscal Services'!K26:L26),0)</f>
        <v>154663</v>
      </c>
      <c r="E31" s="6">
        <f>ROUND(+'Fiscal Services'!V26,0)</f>
        <v>1945</v>
      </c>
      <c r="F31" s="8">
        <f t="shared" si="0"/>
        <v>79.52</v>
      </c>
      <c r="G31" s="6">
        <f>ROUND(SUM('Fiscal Services'!K126:L126),0)</f>
        <v>106225</v>
      </c>
      <c r="H31" s="6">
        <f>ROUND(+'Fiscal Services'!V126,0)</f>
        <v>1010</v>
      </c>
      <c r="I31" s="8">
        <f t="shared" si="1"/>
        <v>105.17</v>
      </c>
      <c r="J31" s="7"/>
      <c r="K31" s="9">
        <f t="shared" si="2"/>
        <v>0.3226</v>
      </c>
    </row>
    <row r="32" spans="2:11" x14ac:dyDescent="0.2">
      <c r="B32">
        <f>+'Fiscal Services'!A27</f>
        <v>58</v>
      </c>
      <c r="C32" t="str">
        <f>+'Fiscal Services'!B27</f>
        <v>YAKIMA VALLEY MEMORIAL HOSPITAL</v>
      </c>
      <c r="D32" s="6">
        <f>ROUND(SUM('Fiscal Services'!K27:L27),0)</f>
        <v>1797405</v>
      </c>
      <c r="E32" s="6">
        <f>ROUND(+'Fiscal Services'!V27,0)</f>
        <v>34726</v>
      </c>
      <c r="F32" s="8">
        <f t="shared" si="0"/>
        <v>51.76</v>
      </c>
      <c r="G32" s="6">
        <f>ROUND(SUM('Fiscal Services'!K127:L127),0)</f>
        <v>1372898</v>
      </c>
      <c r="H32" s="6">
        <f>ROUND(+'Fiscal Services'!V127,0)</f>
        <v>33150</v>
      </c>
      <c r="I32" s="8">
        <f t="shared" si="1"/>
        <v>41.41</v>
      </c>
      <c r="J32" s="7"/>
      <c r="K32" s="9">
        <f t="shared" si="2"/>
        <v>-0.2</v>
      </c>
    </row>
    <row r="33" spans="2:11" x14ac:dyDescent="0.2">
      <c r="B33">
        <f>+'Fiscal Services'!A28</f>
        <v>63</v>
      </c>
      <c r="C33" t="str">
        <f>+'Fiscal Services'!B28</f>
        <v>GRAYS HARBOR COMMUNITY HOSPITAL</v>
      </c>
      <c r="D33" s="6">
        <f>ROUND(SUM('Fiscal Services'!K28:L28),0)</f>
        <v>813277</v>
      </c>
      <c r="E33" s="6">
        <f>ROUND(+'Fiscal Services'!V28,0)</f>
        <v>11451</v>
      </c>
      <c r="F33" s="8">
        <f t="shared" si="0"/>
        <v>71.02</v>
      </c>
      <c r="G33" s="6">
        <f>ROUND(SUM('Fiscal Services'!K128:L128),0)</f>
        <v>727345</v>
      </c>
      <c r="H33" s="6">
        <f>ROUND(+'Fiscal Services'!V128,0)</f>
        <v>10592</v>
      </c>
      <c r="I33" s="8">
        <f t="shared" si="1"/>
        <v>68.67</v>
      </c>
      <c r="J33" s="7"/>
      <c r="K33" s="9">
        <f t="shared" si="2"/>
        <v>-3.3099999999999997E-2</v>
      </c>
    </row>
    <row r="34" spans="2:11" x14ac:dyDescent="0.2">
      <c r="B34">
        <f>+'Fiscal Services'!A29</f>
        <v>78</v>
      </c>
      <c r="C34" t="str">
        <f>+'Fiscal Services'!B29</f>
        <v>SAMARITAN HEALTHCARE</v>
      </c>
      <c r="D34" s="6">
        <f>ROUND(SUM('Fiscal Services'!K29:L29),0)</f>
        <v>289421</v>
      </c>
      <c r="E34" s="6">
        <f>ROUND(+'Fiscal Services'!V29,0)</f>
        <v>5725</v>
      </c>
      <c r="F34" s="8">
        <f t="shared" si="0"/>
        <v>50.55</v>
      </c>
      <c r="G34" s="6">
        <f>ROUND(SUM('Fiscal Services'!K129:L129),0)</f>
        <v>349003</v>
      </c>
      <c r="H34" s="6">
        <f>ROUND(+'Fiscal Services'!V129,0)</f>
        <v>5653</v>
      </c>
      <c r="I34" s="8">
        <f t="shared" si="1"/>
        <v>61.74</v>
      </c>
      <c r="J34" s="7"/>
      <c r="K34" s="9">
        <f t="shared" si="2"/>
        <v>0.22140000000000001</v>
      </c>
    </row>
    <row r="35" spans="2:11" x14ac:dyDescent="0.2">
      <c r="B35">
        <f>+'Fiscal Services'!A30</f>
        <v>79</v>
      </c>
      <c r="C35" t="str">
        <f>+'Fiscal Services'!B30</f>
        <v>OCEAN BEACH HOSPITAL</v>
      </c>
      <c r="D35" s="6">
        <f>ROUND(SUM('Fiscal Services'!K30:L30),0)</f>
        <v>0</v>
      </c>
      <c r="E35" s="6">
        <f>ROUND(+'Fiscal Services'!V30,0)</f>
        <v>0</v>
      </c>
      <c r="F35" s="8" t="str">
        <f t="shared" si="0"/>
        <v/>
      </c>
      <c r="G35" s="6">
        <f>ROUND(SUM('Fiscal Services'!K130:L130),0)</f>
        <v>75230</v>
      </c>
      <c r="H35" s="6">
        <f>ROUND(+'Fiscal Services'!V130,0)</f>
        <v>1211</v>
      </c>
      <c r="I35" s="8">
        <f t="shared" si="1"/>
        <v>62.12</v>
      </c>
      <c r="J35" s="7"/>
      <c r="K35" s="9" t="str">
        <f t="shared" si="2"/>
        <v/>
      </c>
    </row>
    <row r="36" spans="2:11" x14ac:dyDescent="0.2">
      <c r="B36">
        <f>+'Fiscal Services'!A31</f>
        <v>80</v>
      </c>
      <c r="C36" t="str">
        <f>+'Fiscal Services'!B31</f>
        <v>ODESSA MEMORIAL HEALTHCARE CENTER</v>
      </c>
      <c r="D36" s="6">
        <f>ROUND(SUM('Fiscal Services'!K31:L31),0)</f>
        <v>321840</v>
      </c>
      <c r="E36" s="6">
        <f>ROUND(+'Fiscal Services'!V31,0)</f>
        <v>103</v>
      </c>
      <c r="F36" s="8">
        <f t="shared" si="0"/>
        <v>3124.66</v>
      </c>
      <c r="G36" s="6">
        <f>ROUND(SUM('Fiscal Services'!K131:L131),0)</f>
        <v>347530</v>
      </c>
      <c r="H36" s="6">
        <f>ROUND(+'Fiscal Services'!V131,0)</f>
        <v>103</v>
      </c>
      <c r="I36" s="8">
        <f t="shared" si="1"/>
        <v>3374.08</v>
      </c>
      <c r="J36" s="7"/>
      <c r="K36" s="9">
        <f t="shared" si="2"/>
        <v>7.9799999999999996E-2</v>
      </c>
    </row>
    <row r="37" spans="2:11" x14ac:dyDescent="0.2">
      <c r="B37">
        <f>+'Fiscal Services'!A32</f>
        <v>81</v>
      </c>
      <c r="C37" t="str">
        <f>+'Fiscal Services'!B32</f>
        <v>MULTICARE GOOD SAMARITAN</v>
      </c>
      <c r="D37" s="6">
        <f>ROUND(SUM('Fiscal Services'!K32:L32),0)</f>
        <v>0</v>
      </c>
      <c r="E37" s="6">
        <f>ROUND(+'Fiscal Services'!V32,0)</f>
        <v>28945</v>
      </c>
      <c r="F37" s="8" t="str">
        <f t="shared" si="0"/>
        <v/>
      </c>
      <c r="G37" s="6">
        <f>ROUND(SUM('Fiscal Services'!K132:L132),0)</f>
        <v>11841</v>
      </c>
      <c r="H37" s="6">
        <f>ROUND(+'Fiscal Services'!V132,0)</f>
        <v>30512</v>
      </c>
      <c r="I37" s="8">
        <f t="shared" si="1"/>
        <v>0.39</v>
      </c>
      <c r="J37" s="7"/>
      <c r="K37" s="9" t="str">
        <f t="shared" si="2"/>
        <v/>
      </c>
    </row>
    <row r="38" spans="2:11" x14ac:dyDescent="0.2">
      <c r="B38">
        <f>+'Fiscal Services'!A33</f>
        <v>82</v>
      </c>
      <c r="C38" t="str">
        <f>+'Fiscal Services'!B33</f>
        <v>GARFIELD COUNTY MEMORIAL HOSPITAL</v>
      </c>
      <c r="D38" s="6">
        <f>ROUND(SUM('Fiscal Services'!K33:L33),0)</f>
        <v>80</v>
      </c>
      <c r="E38" s="6">
        <f>ROUND(+'Fiscal Services'!V33,0)</f>
        <v>130</v>
      </c>
      <c r="F38" s="8">
        <f t="shared" si="0"/>
        <v>0.62</v>
      </c>
      <c r="G38" s="6">
        <f>ROUND(SUM('Fiscal Services'!K133:L133),0)</f>
        <v>0</v>
      </c>
      <c r="H38" s="6">
        <f>ROUND(+'Fiscal Services'!V133,0)</f>
        <v>131</v>
      </c>
      <c r="I38" s="8" t="str">
        <f t="shared" si="1"/>
        <v/>
      </c>
      <c r="J38" s="7"/>
      <c r="K38" s="9" t="str">
        <f t="shared" si="2"/>
        <v/>
      </c>
    </row>
    <row r="39" spans="2:11" x14ac:dyDescent="0.2">
      <c r="B39">
        <f>+'Fiscal Services'!A34</f>
        <v>84</v>
      </c>
      <c r="C39" t="str">
        <f>+'Fiscal Services'!B34</f>
        <v>PROVIDENCE REGIONAL MEDICAL CENTER EVERETT</v>
      </c>
      <c r="D39" s="6">
        <f>ROUND(SUM('Fiscal Services'!K34:L34),0)</f>
        <v>1509868</v>
      </c>
      <c r="E39" s="6">
        <f>ROUND(+'Fiscal Services'!V34,0)</f>
        <v>75807</v>
      </c>
      <c r="F39" s="8">
        <f t="shared" si="0"/>
        <v>19.920000000000002</v>
      </c>
      <c r="G39" s="6">
        <f>ROUND(SUM('Fiscal Services'!K134:L134),0)</f>
        <v>882028</v>
      </c>
      <c r="H39" s="6">
        <f>ROUND(+'Fiscal Services'!V134,0)</f>
        <v>49191</v>
      </c>
      <c r="I39" s="8">
        <f t="shared" si="1"/>
        <v>17.93</v>
      </c>
      <c r="J39" s="7"/>
      <c r="K39" s="9">
        <f t="shared" si="2"/>
        <v>-9.9900000000000003E-2</v>
      </c>
    </row>
    <row r="40" spans="2:11" x14ac:dyDescent="0.2">
      <c r="B40">
        <f>+'Fiscal Services'!A35</f>
        <v>85</v>
      </c>
      <c r="C40" t="str">
        <f>+'Fiscal Services'!B35</f>
        <v>JEFFERSON HEALTHCARE</v>
      </c>
      <c r="D40" s="6">
        <f>ROUND(SUM('Fiscal Services'!K35:L35),0)</f>
        <v>369172</v>
      </c>
      <c r="E40" s="6">
        <f>ROUND(+'Fiscal Services'!V35,0)</f>
        <v>4691</v>
      </c>
      <c r="F40" s="8">
        <f t="shared" si="0"/>
        <v>78.7</v>
      </c>
      <c r="G40" s="6">
        <f>ROUND(SUM('Fiscal Services'!K135:L135),0)</f>
        <v>923473</v>
      </c>
      <c r="H40" s="6">
        <f>ROUND(+'Fiscal Services'!V135,0)</f>
        <v>4845</v>
      </c>
      <c r="I40" s="8">
        <f t="shared" si="1"/>
        <v>190.6</v>
      </c>
      <c r="J40" s="7"/>
      <c r="K40" s="9">
        <f t="shared" si="2"/>
        <v>1.4218999999999999</v>
      </c>
    </row>
    <row r="41" spans="2:11" x14ac:dyDescent="0.2">
      <c r="B41">
        <f>+'Fiscal Services'!A36</f>
        <v>96</v>
      </c>
      <c r="C41" t="str">
        <f>+'Fiscal Services'!B36</f>
        <v>SKYLINE HOSPITAL</v>
      </c>
      <c r="D41" s="6">
        <f>ROUND(SUM('Fiscal Services'!K36:L36),0)</f>
        <v>203817</v>
      </c>
      <c r="E41" s="6">
        <f>ROUND(+'Fiscal Services'!V36,0)</f>
        <v>1282</v>
      </c>
      <c r="F41" s="8">
        <f t="shared" si="0"/>
        <v>158.97999999999999</v>
      </c>
      <c r="G41" s="6">
        <f>ROUND(SUM('Fiscal Services'!K136:L136),0)</f>
        <v>258454</v>
      </c>
      <c r="H41" s="6">
        <f>ROUND(+'Fiscal Services'!V136,0)</f>
        <v>1213</v>
      </c>
      <c r="I41" s="8">
        <f t="shared" si="1"/>
        <v>213.07</v>
      </c>
      <c r="J41" s="7"/>
      <c r="K41" s="9">
        <f t="shared" si="2"/>
        <v>0.3402</v>
      </c>
    </row>
    <row r="42" spans="2:11" x14ac:dyDescent="0.2">
      <c r="B42">
        <f>+'Fiscal Services'!A37</f>
        <v>102</v>
      </c>
      <c r="C42" t="str">
        <f>+'Fiscal Services'!B37</f>
        <v>YAKIMA REGIONAL MEDICAL AND CARDIAC CENTER</v>
      </c>
      <c r="D42" s="6">
        <f>ROUND(SUM('Fiscal Services'!K37:L37),0)</f>
        <v>1076288</v>
      </c>
      <c r="E42" s="6">
        <f>ROUND(+'Fiscal Services'!V37,0)</f>
        <v>13611</v>
      </c>
      <c r="F42" s="8">
        <f t="shared" si="0"/>
        <v>79.069999999999993</v>
      </c>
      <c r="G42" s="6">
        <f>ROUND(SUM('Fiscal Services'!K137:L137),0)</f>
        <v>1694</v>
      </c>
      <c r="H42" s="6">
        <f>ROUND(+'Fiscal Services'!V137,0)</f>
        <v>12486</v>
      </c>
      <c r="I42" s="8">
        <f t="shared" si="1"/>
        <v>0.14000000000000001</v>
      </c>
      <c r="J42" s="7"/>
      <c r="K42" s="9">
        <f t="shared" si="2"/>
        <v>-0.99819999999999998</v>
      </c>
    </row>
    <row r="43" spans="2:11" x14ac:dyDescent="0.2">
      <c r="B43">
        <f>+'Fiscal Services'!A38</f>
        <v>104</v>
      </c>
      <c r="C43" t="str">
        <f>+'Fiscal Services'!B38</f>
        <v>VALLEY GENERAL HOSPITAL</v>
      </c>
      <c r="D43" s="6">
        <f>ROUND(SUM('Fiscal Services'!K38:L38),0)</f>
        <v>0</v>
      </c>
      <c r="E43" s="6">
        <f>ROUND(+'Fiscal Services'!V38,0)</f>
        <v>0</v>
      </c>
      <c r="F43" s="8" t="str">
        <f t="shared" si="0"/>
        <v/>
      </c>
      <c r="G43" s="6">
        <f>ROUND(SUM('Fiscal Services'!K138:L138),0)</f>
        <v>0</v>
      </c>
      <c r="H43" s="6">
        <f>ROUND(+'Fiscal Services'!V138,0)</f>
        <v>0</v>
      </c>
      <c r="I43" s="8" t="str">
        <f t="shared" si="1"/>
        <v/>
      </c>
      <c r="J43" s="7"/>
      <c r="K43" s="9" t="str">
        <f t="shared" si="2"/>
        <v/>
      </c>
    </row>
    <row r="44" spans="2:11" x14ac:dyDescent="0.2">
      <c r="B44">
        <f>+'Fiscal Services'!A39</f>
        <v>106</v>
      </c>
      <c r="C44" t="str">
        <f>+'Fiscal Services'!B39</f>
        <v>CASCADE VALLEY HOSPITAL</v>
      </c>
      <c r="D44" s="6">
        <f>ROUND(SUM('Fiscal Services'!K39:L39),0)</f>
        <v>171086</v>
      </c>
      <c r="E44" s="6">
        <f>ROUND(+'Fiscal Services'!V39,0)</f>
        <v>4364</v>
      </c>
      <c r="F44" s="8">
        <f t="shared" si="0"/>
        <v>39.200000000000003</v>
      </c>
      <c r="G44" s="6">
        <f>ROUND(SUM('Fiscal Services'!K139:L139),0)</f>
        <v>186773</v>
      </c>
      <c r="H44" s="6">
        <f>ROUND(+'Fiscal Services'!V139,0)</f>
        <v>3957</v>
      </c>
      <c r="I44" s="8">
        <f t="shared" si="1"/>
        <v>47.2</v>
      </c>
      <c r="J44" s="7"/>
      <c r="K44" s="9">
        <f t="shared" si="2"/>
        <v>0.2041</v>
      </c>
    </row>
    <row r="45" spans="2:11" x14ac:dyDescent="0.2">
      <c r="B45">
        <f>+'Fiscal Services'!A40</f>
        <v>107</v>
      </c>
      <c r="C45" t="str">
        <f>+'Fiscal Services'!B40</f>
        <v>NORTH VALLEY HOSPITAL</v>
      </c>
      <c r="D45" s="6">
        <f>ROUND(SUM('Fiscal Services'!K40:L40),0)</f>
        <v>82645</v>
      </c>
      <c r="E45" s="6">
        <f>ROUND(+'Fiscal Services'!V40,0)</f>
        <v>2329</v>
      </c>
      <c r="F45" s="8">
        <f t="shared" si="0"/>
        <v>35.49</v>
      </c>
      <c r="G45" s="6">
        <f>ROUND(SUM('Fiscal Services'!K140:L140),0)</f>
        <v>128758</v>
      </c>
      <c r="H45" s="6">
        <f>ROUND(+'Fiscal Services'!V140,0)</f>
        <v>2549</v>
      </c>
      <c r="I45" s="8">
        <f t="shared" si="1"/>
        <v>50.51</v>
      </c>
      <c r="J45" s="7"/>
      <c r="K45" s="9">
        <f t="shared" si="2"/>
        <v>0.42320000000000002</v>
      </c>
    </row>
    <row r="46" spans="2:11" x14ac:dyDescent="0.2">
      <c r="B46">
        <f>+'Fiscal Services'!A41</f>
        <v>108</v>
      </c>
      <c r="C46" t="str">
        <f>+'Fiscal Services'!B41</f>
        <v>TRI-STATE MEMORIAL HOSPITAL</v>
      </c>
      <c r="D46" s="6">
        <f>ROUND(SUM('Fiscal Services'!K41:L41),0)</f>
        <v>98013</v>
      </c>
      <c r="E46" s="6">
        <f>ROUND(+'Fiscal Services'!V41,0)</f>
        <v>5258</v>
      </c>
      <c r="F46" s="8">
        <f t="shared" si="0"/>
        <v>18.64</v>
      </c>
      <c r="G46" s="6">
        <f>ROUND(SUM('Fiscal Services'!K141:L141),0)</f>
        <v>52885</v>
      </c>
      <c r="H46" s="6">
        <f>ROUND(+'Fiscal Services'!V141,0)</f>
        <v>5633</v>
      </c>
      <c r="I46" s="8">
        <f t="shared" si="1"/>
        <v>9.39</v>
      </c>
      <c r="J46" s="7"/>
      <c r="K46" s="9">
        <f t="shared" si="2"/>
        <v>-0.49619999999999997</v>
      </c>
    </row>
    <row r="47" spans="2:11" x14ac:dyDescent="0.2">
      <c r="B47">
        <f>+'Fiscal Services'!A42</f>
        <v>111</v>
      </c>
      <c r="C47" t="str">
        <f>+'Fiscal Services'!B42</f>
        <v>EAST ADAMS RURAL HEALTHCARE</v>
      </c>
      <c r="D47" s="6">
        <f>ROUND(SUM('Fiscal Services'!K42:L42),0)</f>
        <v>78443</v>
      </c>
      <c r="E47" s="6">
        <f>ROUND(+'Fiscal Services'!V42,0)</f>
        <v>285</v>
      </c>
      <c r="F47" s="8">
        <f t="shared" si="0"/>
        <v>275.24</v>
      </c>
      <c r="G47" s="6">
        <f>ROUND(SUM('Fiscal Services'!K142:L142),0)</f>
        <v>107209</v>
      </c>
      <c r="H47" s="6">
        <f>ROUND(+'Fiscal Services'!V142,0)</f>
        <v>318</v>
      </c>
      <c r="I47" s="8">
        <f t="shared" si="1"/>
        <v>337.14</v>
      </c>
      <c r="J47" s="7"/>
      <c r="K47" s="9">
        <f t="shared" si="2"/>
        <v>0.22489999999999999</v>
      </c>
    </row>
    <row r="48" spans="2:11" x14ac:dyDescent="0.2">
      <c r="B48">
        <f>+'Fiscal Services'!A43</f>
        <v>125</v>
      </c>
      <c r="C48" t="str">
        <f>+'Fiscal Services'!B43</f>
        <v>OTHELLO COMMUNITY HOSPITAL</v>
      </c>
      <c r="D48" s="6">
        <f>ROUND(SUM('Fiscal Services'!K43:L43),0)</f>
        <v>0</v>
      </c>
      <c r="E48" s="6">
        <f>ROUND(+'Fiscal Services'!V43,0)</f>
        <v>0</v>
      </c>
      <c r="F48" s="8" t="str">
        <f t="shared" si="0"/>
        <v/>
      </c>
      <c r="G48" s="6">
        <f>ROUND(SUM('Fiscal Services'!K143:L143),0)</f>
        <v>0</v>
      </c>
      <c r="H48" s="6">
        <f>ROUND(+'Fiscal Services'!V143,0)</f>
        <v>0</v>
      </c>
      <c r="I48" s="8" t="str">
        <f t="shared" si="1"/>
        <v/>
      </c>
      <c r="J48" s="7"/>
      <c r="K48" s="9" t="str">
        <f t="shared" si="2"/>
        <v/>
      </c>
    </row>
    <row r="49" spans="2:11" x14ac:dyDescent="0.2">
      <c r="B49">
        <f>+'Fiscal Services'!A44</f>
        <v>126</v>
      </c>
      <c r="C49" t="str">
        <f>+'Fiscal Services'!B44</f>
        <v>HIGHLINE MEDICAL CENTER</v>
      </c>
      <c r="D49" s="6">
        <f>ROUND(SUM('Fiscal Services'!K44:L44),0)</f>
        <v>424585</v>
      </c>
      <c r="E49" s="6">
        <f>ROUND(+'Fiscal Services'!V44,0)</f>
        <v>17455</v>
      </c>
      <c r="F49" s="8">
        <f t="shared" si="0"/>
        <v>24.32</v>
      </c>
      <c r="G49" s="6">
        <f>ROUND(SUM('Fiscal Services'!K144:L144),0)</f>
        <v>360578</v>
      </c>
      <c r="H49" s="6">
        <f>ROUND(+'Fiscal Services'!V144,0)</f>
        <v>9121</v>
      </c>
      <c r="I49" s="8">
        <f t="shared" si="1"/>
        <v>39.53</v>
      </c>
      <c r="J49" s="7"/>
      <c r="K49" s="9">
        <f t="shared" si="2"/>
        <v>0.62539999999999996</v>
      </c>
    </row>
    <row r="50" spans="2:11" x14ac:dyDescent="0.2">
      <c r="B50">
        <f>+'Fiscal Services'!A45</f>
        <v>128</v>
      </c>
      <c r="C50" t="str">
        <f>+'Fiscal Services'!B45</f>
        <v>UNIVERSITY OF WASHINGTON MEDICAL CENTER</v>
      </c>
      <c r="D50" s="6">
        <f>ROUND(SUM('Fiscal Services'!K45:L45),0)</f>
        <v>13577552</v>
      </c>
      <c r="E50" s="6">
        <f>ROUND(+'Fiscal Services'!V45,0)</f>
        <v>50232</v>
      </c>
      <c r="F50" s="8">
        <f t="shared" si="0"/>
        <v>270.3</v>
      </c>
      <c r="G50" s="6">
        <f>ROUND(SUM('Fiscal Services'!K145:L145),0)</f>
        <v>15346900</v>
      </c>
      <c r="H50" s="6">
        <f>ROUND(+'Fiscal Services'!V145,0)</f>
        <v>51747</v>
      </c>
      <c r="I50" s="8">
        <f t="shared" si="1"/>
        <v>296.58</v>
      </c>
      <c r="J50" s="7"/>
      <c r="K50" s="9">
        <f t="shared" si="2"/>
        <v>9.7199999999999995E-2</v>
      </c>
    </row>
    <row r="51" spans="2:11" x14ac:dyDescent="0.2">
      <c r="B51">
        <f>+'Fiscal Services'!A46</f>
        <v>129</v>
      </c>
      <c r="C51" t="str">
        <f>+'Fiscal Services'!B46</f>
        <v>QUINCY VALLEY MEDICAL CENTER</v>
      </c>
      <c r="D51" s="6">
        <f>ROUND(SUM('Fiscal Services'!K46:L46),0)</f>
        <v>171758</v>
      </c>
      <c r="E51" s="6">
        <f>ROUND(+'Fiscal Services'!V46,0)</f>
        <v>391</v>
      </c>
      <c r="F51" s="8">
        <f t="shared" si="0"/>
        <v>439.28</v>
      </c>
      <c r="G51" s="6">
        <f>ROUND(SUM('Fiscal Services'!K146:L146),0)</f>
        <v>0</v>
      </c>
      <c r="H51" s="6">
        <f>ROUND(+'Fiscal Services'!V146,0)</f>
        <v>0</v>
      </c>
      <c r="I51" s="8" t="str">
        <f t="shared" si="1"/>
        <v/>
      </c>
      <c r="J51" s="7"/>
      <c r="K51" s="9" t="str">
        <f t="shared" si="2"/>
        <v/>
      </c>
    </row>
    <row r="52" spans="2:11" x14ac:dyDescent="0.2">
      <c r="B52">
        <f>+'Fiscal Services'!A47</f>
        <v>130</v>
      </c>
      <c r="C52" t="str">
        <f>+'Fiscal Services'!B47</f>
        <v>UW MEDICINE/NORTHWEST HOSPITAL</v>
      </c>
      <c r="D52" s="6">
        <f>ROUND(SUM('Fiscal Services'!K47:L47),0)</f>
        <v>799359</v>
      </c>
      <c r="E52" s="6">
        <f>ROUND(+'Fiscal Services'!V47,0)</f>
        <v>22493</v>
      </c>
      <c r="F52" s="8">
        <f t="shared" si="0"/>
        <v>35.54</v>
      </c>
      <c r="G52" s="6">
        <f>ROUND(SUM('Fiscal Services'!K147:L147),0)</f>
        <v>1100861</v>
      </c>
      <c r="H52" s="6">
        <f>ROUND(+'Fiscal Services'!V147,0)</f>
        <v>23935</v>
      </c>
      <c r="I52" s="8">
        <f t="shared" si="1"/>
        <v>45.99</v>
      </c>
      <c r="J52" s="7"/>
      <c r="K52" s="9">
        <f t="shared" si="2"/>
        <v>0.29399999999999998</v>
      </c>
    </row>
    <row r="53" spans="2:11" x14ac:dyDescent="0.2">
      <c r="B53">
        <f>+'Fiscal Services'!A48</f>
        <v>131</v>
      </c>
      <c r="C53" t="str">
        <f>+'Fiscal Services'!B48</f>
        <v>OVERLAKE HOSPITAL MEDICAL CENTER</v>
      </c>
      <c r="D53" s="6">
        <f>ROUND(SUM('Fiscal Services'!K48:L48),0)</f>
        <v>2567550</v>
      </c>
      <c r="E53" s="6">
        <f>ROUND(+'Fiscal Services'!V48,0)</f>
        <v>38887</v>
      </c>
      <c r="F53" s="8">
        <f t="shared" si="0"/>
        <v>66.03</v>
      </c>
      <c r="G53" s="6">
        <f>ROUND(SUM('Fiscal Services'!K148:L148),0)</f>
        <v>2498550</v>
      </c>
      <c r="H53" s="6">
        <f>ROUND(+'Fiscal Services'!V148,0)</f>
        <v>36167</v>
      </c>
      <c r="I53" s="8">
        <f t="shared" si="1"/>
        <v>69.08</v>
      </c>
      <c r="J53" s="7"/>
      <c r="K53" s="9">
        <f t="shared" si="2"/>
        <v>4.6199999999999998E-2</v>
      </c>
    </row>
    <row r="54" spans="2:11" x14ac:dyDescent="0.2">
      <c r="B54">
        <f>+'Fiscal Services'!A49</f>
        <v>132</v>
      </c>
      <c r="C54" t="str">
        <f>+'Fiscal Services'!B49</f>
        <v>ST CLARE HOSPITAL</v>
      </c>
      <c r="D54" s="6">
        <f>ROUND(SUM('Fiscal Services'!K49:L49),0)</f>
        <v>508826</v>
      </c>
      <c r="E54" s="6">
        <f>ROUND(+'Fiscal Services'!V49,0)</f>
        <v>12826</v>
      </c>
      <c r="F54" s="8">
        <f t="shared" si="0"/>
        <v>39.67</v>
      </c>
      <c r="G54" s="6">
        <f>ROUND(SUM('Fiscal Services'!K149:L149),0)</f>
        <v>1470898</v>
      </c>
      <c r="H54" s="6">
        <f>ROUND(+'Fiscal Services'!V149,0)</f>
        <v>11781</v>
      </c>
      <c r="I54" s="8">
        <f t="shared" si="1"/>
        <v>124.85</v>
      </c>
      <c r="J54" s="7"/>
      <c r="K54" s="9">
        <f t="shared" si="2"/>
        <v>2.1472000000000002</v>
      </c>
    </row>
    <row r="55" spans="2:11" x14ac:dyDescent="0.2">
      <c r="B55">
        <f>+'Fiscal Services'!A50</f>
        <v>134</v>
      </c>
      <c r="C55" t="str">
        <f>+'Fiscal Services'!B50</f>
        <v>ISLAND HOSPITAL</v>
      </c>
      <c r="D55" s="6">
        <f>ROUND(SUM('Fiscal Services'!K50:L50),0)</f>
        <v>293535</v>
      </c>
      <c r="E55" s="6">
        <f>ROUND(+'Fiscal Services'!V50,0)</f>
        <v>9561</v>
      </c>
      <c r="F55" s="8">
        <f t="shared" si="0"/>
        <v>30.7</v>
      </c>
      <c r="G55" s="6">
        <f>ROUND(SUM('Fiscal Services'!K150:L150),0)</f>
        <v>339828</v>
      </c>
      <c r="H55" s="6">
        <f>ROUND(+'Fiscal Services'!V150,0)</f>
        <v>9429</v>
      </c>
      <c r="I55" s="8">
        <f t="shared" si="1"/>
        <v>36.04</v>
      </c>
      <c r="J55" s="7"/>
      <c r="K55" s="9">
        <f t="shared" si="2"/>
        <v>0.1739</v>
      </c>
    </row>
    <row r="56" spans="2:11" x14ac:dyDescent="0.2">
      <c r="B56">
        <f>+'Fiscal Services'!A51</f>
        <v>137</v>
      </c>
      <c r="C56" t="str">
        <f>+'Fiscal Services'!B51</f>
        <v>LINCOLN HOSPITAL</v>
      </c>
      <c r="D56" s="6">
        <f>ROUND(SUM('Fiscal Services'!K51:L51),0)</f>
        <v>547899</v>
      </c>
      <c r="E56" s="6">
        <f>ROUND(+'Fiscal Services'!V51,0)</f>
        <v>1220</v>
      </c>
      <c r="F56" s="8">
        <f t="shared" si="0"/>
        <v>449.1</v>
      </c>
      <c r="G56" s="6">
        <f>ROUND(SUM('Fiscal Services'!K151:L151),0)</f>
        <v>212062</v>
      </c>
      <c r="H56" s="6">
        <f>ROUND(+'Fiscal Services'!V151,0)</f>
        <v>1029</v>
      </c>
      <c r="I56" s="8">
        <f t="shared" si="1"/>
        <v>206.09</v>
      </c>
      <c r="J56" s="7"/>
      <c r="K56" s="9">
        <f t="shared" si="2"/>
        <v>-0.54110000000000003</v>
      </c>
    </row>
    <row r="57" spans="2:11" x14ac:dyDescent="0.2">
      <c r="B57">
        <f>+'Fiscal Services'!A52</f>
        <v>138</v>
      </c>
      <c r="C57" t="str">
        <f>+'Fiscal Services'!B52</f>
        <v>SWEDISH EDMONDS</v>
      </c>
      <c r="D57" s="6">
        <f>ROUND(SUM('Fiscal Services'!K52:L52),0)</f>
        <v>913701</v>
      </c>
      <c r="E57" s="6">
        <f>ROUND(+'Fiscal Services'!V52,0)</f>
        <v>9622</v>
      </c>
      <c r="F57" s="8">
        <f t="shared" si="0"/>
        <v>94.96</v>
      </c>
      <c r="G57" s="6">
        <f>ROUND(SUM('Fiscal Services'!K152:L152),0)</f>
        <v>1216562</v>
      </c>
      <c r="H57" s="6">
        <f>ROUND(+'Fiscal Services'!V152,0)</f>
        <v>17222</v>
      </c>
      <c r="I57" s="8">
        <f t="shared" si="1"/>
        <v>70.64</v>
      </c>
      <c r="J57" s="7"/>
      <c r="K57" s="9">
        <f t="shared" si="2"/>
        <v>-0.25609999999999999</v>
      </c>
    </row>
    <row r="58" spans="2:11" x14ac:dyDescent="0.2">
      <c r="B58">
        <f>+'Fiscal Services'!A53</f>
        <v>139</v>
      </c>
      <c r="C58" t="str">
        <f>+'Fiscal Services'!B53</f>
        <v>PROVIDENCE HOLY FAMILY HOSPITAL</v>
      </c>
      <c r="D58" s="6">
        <f>ROUND(SUM('Fiscal Services'!K53:L53),0)</f>
        <v>0</v>
      </c>
      <c r="E58" s="6">
        <f>ROUND(+'Fiscal Services'!V53,0)</f>
        <v>20054</v>
      </c>
      <c r="F58" s="8" t="str">
        <f t="shared" si="0"/>
        <v/>
      </c>
      <c r="G58" s="6">
        <f>ROUND(SUM('Fiscal Services'!K153:L153),0)</f>
        <v>0</v>
      </c>
      <c r="H58" s="6">
        <f>ROUND(+'Fiscal Services'!V153,0)</f>
        <v>18640</v>
      </c>
      <c r="I58" s="8" t="str">
        <f t="shared" si="1"/>
        <v/>
      </c>
      <c r="J58" s="7"/>
      <c r="K58" s="9" t="str">
        <f t="shared" si="2"/>
        <v/>
      </c>
    </row>
    <row r="59" spans="2:11" x14ac:dyDescent="0.2">
      <c r="B59">
        <f>+'Fiscal Services'!A54</f>
        <v>140</v>
      </c>
      <c r="C59" t="str">
        <f>+'Fiscal Services'!B54</f>
        <v>KITTITAS VALLEY HEALTHCARE</v>
      </c>
      <c r="D59" s="6">
        <f>ROUND(SUM('Fiscal Services'!K54:L54),0)</f>
        <v>152559</v>
      </c>
      <c r="E59" s="6">
        <f>ROUND(+'Fiscal Services'!V54,0)</f>
        <v>4943</v>
      </c>
      <c r="F59" s="8">
        <f t="shared" si="0"/>
        <v>30.86</v>
      </c>
      <c r="G59" s="6">
        <f>ROUND(SUM('Fiscal Services'!K154:L154),0)</f>
        <v>189257</v>
      </c>
      <c r="H59" s="6">
        <f>ROUND(+'Fiscal Services'!V154,0)</f>
        <v>5064</v>
      </c>
      <c r="I59" s="8">
        <f t="shared" si="1"/>
        <v>37.369999999999997</v>
      </c>
      <c r="J59" s="7"/>
      <c r="K59" s="9">
        <f t="shared" si="2"/>
        <v>0.21099999999999999</v>
      </c>
    </row>
    <row r="60" spans="2:11" x14ac:dyDescent="0.2">
      <c r="B60">
        <f>+'Fiscal Services'!A55</f>
        <v>141</v>
      </c>
      <c r="C60" t="str">
        <f>+'Fiscal Services'!B55</f>
        <v>DAYTON GENERAL HOSPITAL</v>
      </c>
      <c r="D60" s="6">
        <f>ROUND(SUM('Fiscal Services'!K55:L55),0)</f>
        <v>305358</v>
      </c>
      <c r="E60" s="6">
        <f>ROUND(+'Fiscal Services'!V55,0)</f>
        <v>122</v>
      </c>
      <c r="F60" s="8">
        <f t="shared" si="0"/>
        <v>2502.9299999999998</v>
      </c>
      <c r="G60" s="6">
        <f>ROUND(SUM('Fiscal Services'!K155:L155),0)</f>
        <v>0</v>
      </c>
      <c r="H60" s="6">
        <f>ROUND(+'Fiscal Services'!V155,0)</f>
        <v>0</v>
      </c>
      <c r="I60" s="8" t="str">
        <f t="shared" si="1"/>
        <v/>
      </c>
      <c r="J60" s="7"/>
      <c r="K60" s="9" t="str">
        <f t="shared" si="2"/>
        <v/>
      </c>
    </row>
    <row r="61" spans="2:11" x14ac:dyDescent="0.2">
      <c r="B61">
        <f>+'Fiscal Services'!A56</f>
        <v>142</v>
      </c>
      <c r="C61" t="str">
        <f>+'Fiscal Services'!B56</f>
        <v>HARRISON MEDICAL CENTER</v>
      </c>
      <c r="D61" s="6">
        <f>ROUND(SUM('Fiscal Services'!K56:L56),0)</f>
        <v>1761277</v>
      </c>
      <c r="E61" s="6">
        <f>ROUND(+'Fiscal Services'!V56,0)</f>
        <v>28256</v>
      </c>
      <c r="F61" s="8">
        <f t="shared" si="0"/>
        <v>62.33</v>
      </c>
      <c r="G61" s="6">
        <f>ROUND(SUM('Fiscal Services'!K156:L156),0)</f>
        <v>2569993</v>
      </c>
      <c r="H61" s="6">
        <f>ROUND(+'Fiscal Services'!V156,0)</f>
        <v>27923</v>
      </c>
      <c r="I61" s="8">
        <f t="shared" si="1"/>
        <v>92.04</v>
      </c>
      <c r="J61" s="7"/>
      <c r="K61" s="9">
        <f t="shared" si="2"/>
        <v>0.47670000000000001</v>
      </c>
    </row>
    <row r="62" spans="2:11" x14ac:dyDescent="0.2">
      <c r="B62">
        <f>+'Fiscal Services'!A57</f>
        <v>145</v>
      </c>
      <c r="C62" t="str">
        <f>+'Fiscal Services'!B57</f>
        <v>PEACEHEALTH ST JOSEPH HOSPITAL</v>
      </c>
      <c r="D62" s="6">
        <f>ROUND(SUM('Fiscal Services'!K57:L57),0)</f>
        <v>7718117</v>
      </c>
      <c r="E62" s="6">
        <f>ROUND(+'Fiscal Services'!V57,0)</f>
        <v>33112</v>
      </c>
      <c r="F62" s="8">
        <f t="shared" si="0"/>
        <v>233.09</v>
      </c>
      <c r="G62" s="6">
        <f>ROUND(SUM('Fiscal Services'!K157:L157),0)</f>
        <v>9068244</v>
      </c>
      <c r="H62" s="6">
        <f>ROUND(+'Fiscal Services'!V157,0)</f>
        <v>32561</v>
      </c>
      <c r="I62" s="8">
        <f t="shared" si="1"/>
        <v>278.5</v>
      </c>
      <c r="J62" s="7"/>
      <c r="K62" s="9">
        <f t="shared" si="2"/>
        <v>0.1948</v>
      </c>
    </row>
    <row r="63" spans="2:11" x14ac:dyDescent="0.2">
      <c r="B63">
        <f>+'Fiscal Services'!A58</f>
        <v>147</v>
      </c>
      <c r="C63" t="str">
        <f>+'Fiscal Services'!B58</f>
        <v>MID VALLEY HOSPITAL</v>
      </c>
      <c r="D63" s="6">
        <f>ROUND(SUM('Fiscal Services'!K58:L58),0)</f>
        <v>283851</v>
      </c>
      <c r="E63" s="6">
        <f>ROUND(+'Fiscal Services'!V58,0)</f>
        <v>2585</v>
      </c>
      <c r="F63" s="8">
        <f t="shared" si="0"/>
        <v>109.81</v>
      </c>
      <c r="G63" s="6">
        <f>ROUND(SUM('Fiscal Services'!K158:L158),0)</f>
        <v>289093</v>
      </c>
      <c r="H63" s="6">
        <f>ROUND(+'Fiscal Services'!V158,0)</f>
        <v>2557</v>
      </c>
      <c r="I63" s="8">
        <f t="shared" si="1"/>
        <v>113.06</v>
      </c>
      <c r="J63" s="7"/>
      <c r="K63" s="9">
        <f t="shared" si="2"/>
        <v>2.9600000000000001E-2</v>
      </c>
    </row>
    <row r="64" spans="2:11" x14ac:dyDescent="0.2">
      <c r="B64">
        <f>+'Fiscal Services'!A59</f>
        <v>148</v>
      </c>
      <c r="C64" t="str">
        <f>+'Fiscal Services'!B59</f>
        <v>KINDRED HOSPITAL SEATTLE - NORTHGATE</v>
      </c>
      <c r="D64" s="6">
        <f>ROUND(SUM('Fiscal Services'!K59:L59),0)</f>
        <v>952</v>
      </c>
      <c r="E64" s="6">
        <f>ROUND(+'Fiscal Services'!V59,0)</f>
        <v>1133</v>
      </c>
      <c r="F64" s="8">
        <f t="shared" si="0"/>
        <v>0.84</v>
      </c>
      <c r="G64" s="6">
        <f>ROUND(SUM('Fiscal Services'!K159:L159),0)</f>
        <v>0</v>
      </c>
      <c r="H64" s="6">
        <f>ROUND(+'Fiscal Services'!V159,0)</f>
        <v>898</v>
      </c>
      <c r="I64" s="8" t="str">
        <f t="shared" si="1"/>
        <v/>
      </c>
      <c r="J64" s="7"/>
      <c r="K64" s="9" t="str">
        <f t="shared" si="2"/>
        <v/>
      </c>
    </row>
    <row r="65" spans="2:11" x14ac:dyDescent="0.2">
      <c r="B65">
        <f>+'Fiscal Services'!A60</f>
        <v>150</v>
      </c>
      <c r="C65" t="str">
        <f>+'Fiscal Services'!B60</f>
        <v>COULEE MEDICAL CENTER</v>
      </c>
      <c r="D65" s="6">
        <f>ROUND(SUM('Fiscal Services'!K60:L60),0)</f>
        <v>229372</v>
      </c>
      <c r="E65" s="6">
        <f>ROUND(+'Fiscal Services'!V60,0)</f>
        <v>1419</v>
      </c>
      <c r="F65" s="8">
        <f t="shared" si="0"/>
        <v>161.63999999999999</v>
      </c>
      <c r="G65" s="6">
        <f>ROUND(SUM('Fiscal Services'!K160:L160),0)</f>
        <v>375837</v>
      </c>
      <c r="H65" s="6">
        <f>ROUND(+'Fiscal Services'!V160,0)</f>
        <v>1288</v>
      </c>
      <c r="I65" s="8">
        <f t="shared" si="1"/>
        <v>291.8</v>
      </c>
      <c r="J65" s="7"/>
      <c r="K65" s="9">
        <f t="shared" si="2"/>
        <v>0.80520000000000003</v>
      </c>
    </row>
    <row r="66" spans="2:11" x14ac:dyDescent="0.2">
      <c r="B66">
        <f>+'Fiscal Services'!A61</f>
        <v>152</v>
      </c>
      <c r="C66" t="str">
        <f>+'Fiscal Services'!B61</f>
        <v>MASON GENERAL HOSPITAL</v>
      </c>
      <c r="D66" s="6">
        <f>ROUND(SUM('Fiscal Services'!K61:L61),0)</f>
        <v>241797</v>
      </c>
      <c r="E66" s="6">
        <f>ROUND(+'Fiscal Services'!V61,0)</f>
        <v>4217</v>
      </c>
      <c r="F66" s="8">
        <f t="shared" si="0"/>
        <v>57.34</v>
      </c>
      <c r="G66" s="6">
        <f>ROUND(SUM('Fiscal Services'!K161:L161),0)</f>
        <v>233579</v>
      </c>
      <c r="H66" s="6">
        <f>ROUND(+'Fiscal Services'!V161,0)</f>
        <v>4287</v>
      </c>
      <c r="I66" s="8">
        <f t="shared" si="1"/>
        <v>54.49</v>
      </c>
      <c r="J66" s="7"/>
      <c r="K66" s="9">
        <f t="shared" si="2"/>
        <v>-4.9700000000000001E-2</v>
      </c>
    </row>
    <row r="67" spans="2:11" x14ac:dyDescent="0.2">
      <c r="B67">
        <f>+'Fiscal Services'!A62</f>
        <v>153</v>
      </c>
      <c r="C67" t="str">
        <f>+'Fiscal Services'!B62</f>
        <v>WHITMAN HOSPITAL AND MEDICAL CENTER</v>
      </c>
      <c r="D67" s="6">
        <f>ROUND(SUM('Fiscal Services'!K62:L62),0)</f>
        <v>347641</v>
      </c>
      <c r="E67" s="6">
        <f>ROUND(+'Fiscal Services'!V62,0)</f>
        <v>1426</v>
      </c>
      <c r="F67" s="8">
        <f t="shared" si="0"/>
        <v>243.79</v>
      </c>
      <c r="G67" s="6">
        <f>ROUND(SUM('Fiscal Services'!K162:L162),0)</f>
        <v>375897</v>
      </c>
      <c r="H67" s="6">
        <f>ROUND(+'Fiscal Services'!V162,0)</f>
        <v>1377</v>
      </c>
      <c r="I67" s="8">
        <f t="shared" si="1"/>
        <v>272.98</v>
      </c>
      <c r="J67" s="7"/>
      <c r="K67" s="9">
        <f t="shared" si="2"/>
        <v>0.1197</v>
      </c>
    </row>
    <row r="68" spans="2:11" x14ac:dyDescent="0.2">
      <c r="B68">
        <f>+'Fiscal Services'!A63</f>
        <v>155</v>
      </c>
      <c r="C68" t="str">
        <f>+'Fiscal Services'!B63</f>
        <v>UW MEDICINE/VALLEY MEDICAL CENTER</v>
      </c>
      <c r="D68" s="6">
        <f>ROUND(SUM('Fiscal Services'!K63:L63),0)</f>
        <v>997875</v>
      </c>
      <c r="E68" s="6">
        <f>ROUND(+'Fiscal Services'!V63,0)</f>
        <v>17416</v>
      </c>
      <c r="F68" s="8">
        <f t="shared" si="0"/>
        <v>57.3</v>
      </c>
      <c r="G68" s="6">
        <f>ROUND(SUM('Fiscal Services'!K163:L163),0)</f>
        <v>2773912</v>
      </c>
      <c r="H68" s="6">
        <f>ROUND(+'Fiscal Services'!V163,0)</f>
        <v>37373</v>
      </c>
      <c r="I68" s="8">
        <f t="shared" si="1"/>
        <v>74.22</v>
      </c>
      <c r="J68" s="7"/>
      <c r="K68" s="9">
        <f t="shared" si="2"/>
        <v>0.29530000000000001</v>
      </c>
    </row>
    <row r="69" spans="2:11" x14ac:dyDescent="0.2">
      <c r="B69">
        <f>+'Fiscal Services'!A64</f>
        <v>156</v>
      </c>
      <c r="C69" t="str">
        <f>+'Fiscal Services'!B64</f>
        <v>WHIDBEY GENERAL HOSPITAL</v>
      </c>
      <c r="D69" s="6">
        <f>ROUND(SUM('Fiscal Services'!K64:L64),0)</f>
        <v>655938</v>
      </c>
      <c r="E69" s="6">
        <f>ROUND(+'Fiscal Services'!V64,0)</f>
        <v>8294</v>
      </c>
      <c r="F69" s="8">
        <f t="shared" si="0"/>
        <v>79.09</v>
      </c>
      <c r="G69" s="6">
        <f>ROUND(SUM('Fiscal Services'!K164:L164),0)</f>
        <v>0</v>
      </c>
      <c r="H69" s="6">
        <f>ROUND(+'Fiscal Services'!V164,0)</f>
        <v>0</v>
      </c>
      <c r="I69" s="8" t="str">
        <f t="shared" si="1"/>
        <v/>
      </c>
      <c r="J69" s="7"/>
      <c r="K69" s="9" t="str">
        <f t="shared" si="2"/>
        <v/>
      </c>
    </row>
    <row r="70" spans="2:11" x14ac:dyDescent="0.2">
      <c r="B70">
        <f>+'Fiscal Services'!A65</f>
        <v>157</v>
      </c>
      <c r="C70" t="str">
        <f>+'Fiscal Services'!B65</f>
        <v>ST LUKES REHABILIATION INSTITUTE</v>
      </c>
      <c r="D70" s="6">
        <f>ROUND(SUM('Fiscal Services'!K65:L65),0)</f>
        <v>89804</v>
      </c>
      <c r="E70" s="6">
        <f>ROUND(+'Fiscal Services'!V65,0)</f>
        <v>2559</v>
      </c>
      <c r="F70" s="8">
        <f t="shared" si="0"/>
        <v>35.090000000000003</v>
      </c>
      <c r="G70" s="6">
        <f>ROUND(SUM('Fiscal Services'!K165:L165),0)</f>
        <v>97737</v>
      </c>
      <c r="H70" s="6">
        <f>ROUND(+'Fiscal Services'!V165,0)</f>
        <v>2467</v>
      </c>
      <c r="I70" s="8">
        <f t="shared" si="1"/>
        <v>39.619999999999997</v>
      </c>
      <c r="J70" s="7"/>
      <c r="K70" s="9">
        <f t="shared" si="2"/>
        <v>0.12909999999999999</v>
      </c>
    </row>
    <row r="71" spans="2:11" x14ac:dyDescent="0.2">
      <c r="B71">
        <f>+'Fiscal Services'!A66</f>
        <v>158</v>
      </c>
      <c r="C71" t="str">
        <f>+'Fiscal Services'!B66</f>
        <v>CASCADE MEDICAL CENTER</v>
      </c>
      <c r="D71" s="6">
        <f>ROUND(SUM('Fiscal Services'!K66:L66),0)</f>
        <v>62905</v>
      </c>
      <c r="E71" s="6">
        <f>ROUND(+'Fiscal Services'!V66,0)</f>
        <v>472</v>
      </c>
      <c r="F71" s="8">
        <f t="shared" si="0"/>
        <v>133.27000000000001</v>
      </c>
      <c r="G71" s="6">
        <f>ROUND(SUM('Fiscal Services'!K166:L166),0)</f>
        <v>45860</v>
      </c>
      <c r="H71" s="6">
        <f>ROUND(+'Fiscal Services'!V166,0)</f>
        <v>573</v>
      </c>
      <c r="I71" s="8">
        <f t="shared" si="1"/>
        <v>80.03</v>
      </c>
      <c r="J71" s="7"/>
      <c r="K71" s="9">
        <f t="shared" si="2"/>
        <v>-0.39950000000000002</v>
      </c>
    </row>
    <row r="72" spans="2:11" x14ac:dyDescent="0.2">
      <c r="B72">
        <f>+'Fiscal Services'!A67</f>
        <v>159</v>
      </c>
      <c r="C72" t="str">
        <f>+'Fiscal Services'!B67</f>
        <v>PROVIDENCE ST PETER HOSPITAL</v>
      </c>
      <c r="D72" s="6">
        <f>ROUND(SUM('Fiscal Services'!K67:L67),0)</f>
        <v>15833930</v>
      </c>
      <c r="E72" s="6">
        <f>ROUND(+'Fiscal Services'!V67,0)</f>
        <v>36893</v>
      </c>
      <c r="F72" s="8">
        <f t="shared" si="0"/>
        <v>429.19</v>
      </c>
      <c r="G72" s="6">
        <f>ROUND(SUM('Fiscal Services'!K167:L167),0)</f>
        <v>207561</v>
      </c>
      <c r="H72" s="6">
        <f>ROUND(+'Fiscal Services'!V167,0)</f>
        <v>33274</v>
      </c>
      <c r="I72" s="8">
        <f t="shared" si="1"/>
        <v>6.24</v>
      </c>
      <c r="J72" s="7"/>
      <c r="K72" s="9">
        <f t="shared" si="2"/>
        <v>-0.98550000000000004</v>
      </c>
    </row>
    <row r="73" spans="2:11" x14ac:dyDescent="0.2">
      <c r="B73">
        <f>+'Fiscal Services'!A68</f>
        <v>161</v>
      </c>
      <c r="C73" t="str">
        <f>+'Fiscal Services'!B68</f>
        <v>KADLEC REGIONAL MEDICAL CENTER</v>
      </c>
      <c r="D73" s="6">
        <f>ROUND(SUM('Fiscal Services'!K68:L68),0)</f>
        <v>2420714</v>
      </c>
      <c r="E73" s="6">
        <f>ROUND(+'Fiscal Services'!V68,0)</f>
        <v>31196</v>
      </c>
      <c r="F73" s="8">
        <f t="shared" si="0"/>
        <v>77.599999999999994</v>
      </c>
      <c r="G73" s="6">
        <f>ROUND(SUM('Fiscal Services'!K168:L168),0)</f>
        <v>3058970</v>
      </c>
      <c r="H73" s="6">
        <f>ROUND(+'Fiscal Services'!V168,0)</f>
        <v>35689</v>
      </c>
      <c r="I73" s="8">
        <f t="shared" si="1"/>
        <v>85.71</v>
      </c>
      <c r="J73" s="7"/>
      <c r="K73" s="9">
        <f t="shared" si="2"/>
        <v>0.1045</v>
      </c>
    </row>
    <row r="74" spans="2:11" x14ac:dyDescent="0.2">
      <c r="B74">
        <f>+'Fiscal Services'!A69</f>
        <v>162</v>
      </c>
      <c r="C74" t="str">
        <f>+'Fiscal Services'!B69</f>
        <v>PROVIDENCE SACRED HEART MEDICAL CENTER</v>
      </c>
      <c r="D74" s="6">
        <f>ROUND(SUM('Fiscal Services'!K69:L69),0)</f>
        <v>938</v>
      </c>
      <c r="E74" s="6">
        <f>ROUND(+'Fiscal Services'!V69,0)</f>
        <v>63456</v>
      </c>
      <c r="F74" s="8">
        <f t="shared" si="0"/>
        <v>0.01</v>
      </c>
      <c r="G74" s="6">
        <f>ROUND(SUM('Fiscal Services'!K169:L169),0)</f>
        <v>4050</v>
      </c>
      <c r="H74" s="6">
        <f>ROUND(+'Fiscal Services'!V169,0)</f>
        <v>61703</v>
      </c>
      <c r="I74" s="8">
        <f t="shared" si="1"/>
        <v>7.0000000000000007E-2</v>
      </c>
      <c r="J74" s="7"/>
      <c r="K74" s="9">
        <f t="shared" si="2"/>
        <v>6</v>
      </c>
    </row>
    <row r="75" spans="2:11" x14ac:dyDescent="0.2">
      <c r="B75">
        <f>+'Fiscal Services'!A70</f>
        <v>164</v>
      </c>
      <c r="C75" t="str">
        <f>+'Fiscal Services'!B70</f>
        <v>EVERGREENHEALTH MEDICAL CENTER</v>
      </c>
      <c r="D75" s="6">
        <f>ROUND(SUM('Fiscal Services'!K70:L70),0)</f>
        <v>1682203</v>
      </c>
      <c r="E75" s="6">
        <f>ROUND(+'Fiscal Services'!V70,0)</f>
        <v>32912</v>
      </c>
      <c r="F75" s="8">
        <f t="shared" ref="F75:F107" si="3">IF(D75=0,"",IF(E75=0,"",ROUND(D75/E75,2)))</f>
        <v>51.11</v>
      </c>
      <c r="G75" s="6">
        <f>ROUND(SUM('Fiscal Services'!K170:L170),0)</f>
        <v>1954159</v>
      </c>
      <c r="H75" s="6">
        <f>ROUND(+'Fiscal Services'!V170,0)</f>
        <v>33213</v>
      </c>
      <c r="I75" s="8">
        <f t="shared" ref="I75:I107" si="4">IF(G75=0,"",IF(H75=0,"",ROUND(G75/H75,2)))</f>
        <v>58.84</v>
      </c>
      <c r="J75" s="7"/>
      <c r="K75" s="9">
        <f t="shared" ref="K75:K107" si="5">IF(D75=0,"",IF(E75=0,"",IF(G75=0,"",IF(H75=0,"",ROUND(I75/F75-1,4)))))</f>
        <v>0.1512</v>
      </c>
    </row>
    <row r="76" spans="2:11" x14ac:dyDescent="0.2">
      <c r="B76">
        <f>+'Fiscal Services'!A71</f>
        <v>165</v>
      </c>
      <c r="C76" t="str">
        <f>+'Fiscal Services'!B71</f>
        <v>LAKE CHELAN COMMUNITY HOSPITAL</v>
      </c>
      <c r="D76" s="6">
        <f>ROUND(SUM('Fiscal Services'!K71:L71),0)</f>
        <v>65937</v>
      </c>
      <c r="E76" s="6">
        <f>ROUND(+'Fiscal Services'!V71,0)</f>
        <v>1504</v>
      </c>
      <c r="F76" s="8">
        <f t="shared" si="3"/>
        <v>43.84</v>
      </c>
      <c r="G76" s="6">
        <f>ROUND(SUM('Fiscal Services'!K171:L171),0)</f>
        <v>74449</v>
      </c>
      <c r="H76" s="6">
        <f>ROUND(+'Fiscal Services'!V171,0)</f>
        <v>1122</v>
      </c>
      <c r="I76" s="8">
        <f t="shared" si="4"/>
        <v>66.349999999999994</v>
      </c>
      <c r="J76" s="7"/>
      <c r="K76" s="9">
        <f t="shared" si="5"/>
        <v>0.51349999999999996</v>
      </c>
    </row>
    <row r="77" spans="2:11" x14ac:dyDescent="0.2">
      <c r="B77">
        <f>+'Fiscal Services'!A72</f>
        <v>167</v>
      </c>
      <c r="C77" t="str">
        <f>+'Fiscal Services'!B72</f>
        <v>FERRY COUNTY MEMORIAL HOSPITAL</v>
      </c>
      <c r="D77" s="6">
        <f>ROUND(SUM('Fiscal Services'!K72:L72),0)</f>
        <v>0</v>
      </c>
      <c r="E77" s="6">
        <f>ROUND(+'Fiscal Services'!V72,0)</f>
        <v>0</v>
      </c>
      <c r="F77" s="8" t="str">
        <f t="shared" si="3"/>
        <v/>
      </c>
      <c r="G77" s="6">
        <f>ROUND(SUM('Fiscal Services'!K172:L172),0)</f>
        <v>0</v>
      </c>
      <c r="H77" s="6">
        <f>ROUND(+'Fiscal Services'!V172,0)</f>
        <v>0</v>
      </c>
      <c r="I77" s="8" t="str">
        <f t="shared" si="4"/>
        <v/>
      </c>
      <c r="J77" s="7"/>
      <c r="K77" s="9" t="str">
        <f t="shared" si="5"/>
        <v/>
      </c>
    </row>
    <row r="78" spans="2:11" x14ac:dyDescent="0.2">
      <c r="B78">
        <f>+'Fiscal Services'!A73</f>
        <v>168</v>
      </c>
      <c r="C78" t="str">
        <f>+'Fiscal Services'!B73</f>
        <v>CENTRAL WASHINGTON HOSPITAL</v>
      </c>
      <c r="D78" s="6">
        <f>ROUND(SUM('Fiscal Services'!K73:L73),0)</f>
        <v>267081</v>
      </c>
      <c r="E78" s="6">
        <f>ROUND(+'Fiscal Services'!V73,0)</f>
        <v>19877</v>
      </c>
      <c r="F78" s="8">
        <f t="shared" si="3"/>
        <v>13.44</v>
      </c>
      <c r="G78" s="6">
        <f>ROUND(SUM('Fiscal Services'!K173:L173),0)</f>
        <v>402592</v>
      </c>
      <c r="H78" s="6">
        <f>ROUND(+'Fiscal Services'!V173,0)</f>
        <v>20242</v>
      </c>
      <c r="I78" s="8">
        <f t="shared" si="4"/>
        <v>19.89</v>
      </c>
      <c r="J78" s="7"/>
      <c r="K78" s="9">
        <f t="shared" si="5"/>
        <v>0.47989999999999999</v>
      </c>
    </row>
    <row r="79" spans="2:11" x14ac:dyDescent="0.2">
      <c r="B79">
        <f>+'Fiscal Services'!A74</f>
        <v>170</v>
      </c>
      <c r="C79" t="str">
        <f>+'Fiscal Services'!B74</f>
        <v>PEACEHEALTH SOUTHWEST MEDICAL CENTER</v>
      </c>
      <c r="D79" s="6">
        <f>ROUND(SUM('Fiscal Services'!K74:L74),0)</f>
        <v>581643</v>
      </c>
      <c r="E79" s="6">
        <f>ROUND(+'Fiscal Services'!V74,0)</f>
        <v>50767</v>
      </c>
      <c r="F79" s="8">
        <f t="shared" si="3"/>
        <v>11.46</v>
      </c>
      <c r="G79" s="6">
        <f>ROUND(SUM('Fiscal Services'!K174:L174),0)</f>
        <v>2388871</v>
      </c>
      <c r="H79" s="6">
        <f>ROUND(+'Fiscal Services'!V174,0)</f>
        <v>48533</v>
      </c>
      <c r="I79" s="8">
        <f t="shared" si="4"/>
        <v>49.22</v>
      </c>
      <c r="J79" s="7"/>
      <c r="K79" s="9">
        <f t="shared" si="5"/>
        <v>3.2949000000000002</v>
      </c>
    </row>
    <row r="80" spans="2:11" x14ac:dyDescent="0.2">
      <c r="B80">
        <f>+'Fiscal Services'!A75</f>
        <v>172</v>
      </c>
      <c r="C80" t="str">
        <f>+'Fiscal Services'!B75</f>
        <v>PULLMAN REGIONAL HOSPITAL</v>
      </c>
      <c r="D80" s="6">
        <f>ROUND(SUM('Fiscal Services'!K75:L75),0)</f>
        <v>109238</v>
      </c>
      <c r="E80" s="6">
        <f>ROUND(+'Fiscal Services'!V75,0)</f>
        <v>3623</v>
      </c>
      <c r="F80" s="8">
        <f t="shared" si="3"/>
        <v>30.15</v>
      </c>
      <c r="G80" s="6">
        <f>ROUND(SUM('Fiscal Services'!K175:L175),0)</f>
        <v>118689</v>
      </c>
      <c r="H80" s="6">
        <f>ROUND(+'Fiscal Services'!V175,0)</f>
        <v>3914</v>
      </c>
      <c r="I80" s="8">
        <f t="shared" si="4"/>
        <v>30.32</v>
      </c>
      <c r="J80" s="7"/>
      <c r="K80" s="9">
        <f t="shared" si="5"/>
        <v>5.5999999999999999E-3</v>
      </c>
    </row>
    <row r="81" spans="2:11" x14ac:dyDescent="0.2">
      <c r="B81">
        <f>+'Fiscal Services'!A76</f>
        <v>173</v>
      </c>
      <c r="C81" t="str">
        <f>+'Fiscal Services'!B76</f>
        <v>MORTON GENERAL HOSPITAL</v>
      </c>
      <c r="D81" s="6">
        <f>ROUND(SUM('Fiscal Services'!K76:L76),0)</f>
        <v>77871</v>
      </c>
      <c r="E81" s="6">
        <f>ROUND(+'Fiscal Services'!V76,0)</f>
        <v>1101</v>
      </c>
      <c r="F81" s="8">
        <f t="shared" si="3"/>
        <v>70.73</v>
      </c>
      <c r="G81" s="6">
        <f>ROUND(SUM('Fiscal Services'!K176:L176),0)</f>
        <v>72663</v>
      </c>
      <c r="H81" s="6">
        <f>ROUND(+'Fiscal Services'!V176,0)</f>
        <v>1070</v>
      </c>
      <c r="I81" s="8">
        <f t="shared" si="4"/>
        <v>67.91</v>
      </c>
      <c r="J81" s="7"/>
      <c r="K81" s="9">
        <f t="shared" si="5"/>
        <v>-3.9899999999999998E-2</v>
      </c>
    </row>
    <row r="82" spans="2:11" x14ac:dyDescent="0.2">
      <c r="B82">
        <f>+'Fiscal Services'!A77</f>
        <v>175</v>
      </c>
      <c r="C82" t="str">
        <f>+'Fiscal Services'!B77</f>
        <v>MARY BRIDGE CHILDRENS HEALTH CENTER</v>
      </c>
      <c r="D82" s="6">
        <f>ROUND(SUM('Fiscal Services'!K77:L77),0)</f>
        <v>0</v>
      </c>
      <c r="E82" s="6">
        <f>ROUND(+'Fiscal Services'!V77,0)</f>
        <v>9620</v>
      </c>
      <c r="F82" s="8" t="str">
        <f t="shared" si="3"/>
        <v/>
      </c>
      <c r="G82" s="6">
        <f>ROUND(SUM('Fiscal Services'!K177:L177),0)</f>
        <v>0</v>
      </c>
      <c r="H82" s="6">
        <f>ROUND(+'Fiscal Services'!V177,0)</f>
        <v>10786</v>
      </c>
      <c r="I82" s="8" t="str">
        <f t="shared" si="4"/>
        <v/>
      </c>
      <c r="J82" s="7"/>
      <c r="K82" s="9" t="str">
        <f t="shared" si="5"/>
        <v/>
      </c>
    </row>
    <row r="83" spans="2:11" x14ac:dyDescent="0.2">
      <c r="B83">
        <f>+'Fiscal Services'!A78</f>
        <v>176</v>
      </c>
      <c r="C83" t="str">
        <f>+'Fiscal Services'!B78</f>
        <v>TACOMA GENERAL/ALLENMORE HOSPITAL</v>
      </c>
      <c r="D83" s="6">
        <f>ROUND(SUM('Fiscal Services'!K78:L78),0)</f>
        <v>6826</v>
      </c>
      <c r="E83" s="6">
        <f>ROUND(+'Fiscal Services'!V78,0)</f>
        <v>48651</v>
      </c>
      <c r="F83" s="8">
        <f t="shared" si="3"/>
        <v>0.14000000000000001</v>
      </c>
      <c r="G83" s="6">
        <f>ROUND(SUM('Fiscal Services'!K178:L178),0)</f>
        <v>1266</v>
      </c>
      <c r="H83" s="6">
        <f>ROUND(+'Fiscal Services'!V178,0)</f>
        <v>41823</v>
      </c>
      <c r="I83" s="8">
        <f t="shared" si="4"/>
        <v>0.03</v>
      </c>
      <c r="J83" s="7"/>
      <c r="K83" s="9">
        <f t="shared" si="5"/>
        <v>-0.78569999999999995</v>
      </c>
    </row>
    <row r="84" spans="2:11" x14ac:dyDescent="0.2">
      <c r="B84">
        <f>+'Fiscal Services'!A79</f>
        <v>180</v>
      </c>
      <c r="C84" t="str">
        <f>+'Fiscal Services'!B79</f>
        <v>VALLEY HOSPITAL</v>
      </c>
      <c r="D84" s="6">
        <f>ROUND(SUM('Fiscal Services'!K79:L79),0)</f>
        <v>1162800</v>
      </c>
      <c r="E84" s="6">
        <f>ROUND(+'Fiscal Services'!V79,0)</f>
        <v>10946</v>
      </c>
      <c r="F84" s="8">
        <f t="shared" si="3"/>
        <v>106.23</v>
      </c>
      <c r="G84" s="6">
        <f>ROUND(SUM('Fiscal Services'!K179:L179),0)</f>
        <v>1202484</v>
      </c>
      <c r="H84" s="6">
        <f>ROUND(+'Fiscal Services'!V179,0)</f>
        <v>11479</v>
      </c>
      <c r="I84" s="8">
        <f t="shared" si="4"/>
        <v>104.76</v>
      </c>
      <c r="J84" s="7"/>
      <c r="K84" s="9">
        <f t="shared" si="5"/>
        <v>-1.38E-2</v>
      </c>
    </row>
    <row r="85" spans="2:11" x14ac:dyDescent="0.2">
      <c r="B85">
        <f>+'Fiscal Services'!A80</f>
        <v>183</v>
      </c>
      <c r="C85" t="str">
        <f>+'Fiscal Services'!B80</f>
        <v>MULTICARE AUBURN MEDICAL CENTER</v>
      </c>
      <c r="D85" s="6">
        <f>ROUND(SUM('Fiscal Services'!K80:L80),0)</f>
        <v>1750415</v>
      </c>
      <c r="E85" s="6">
        <f>ROUND(+'Fiscal Services'!V80,0)</f>
        <v>11784</v>
      </c>
      <c r="F85" s="8">
        <f t="shared" si="3"/>
        <v>148.54</v>
      </c>
      <c r="G85" s="6">
        <f>ROUND(SUM('Fiscal Services'!K180:L180),0)</f>
        <v>1890</v>
      </c>
      <c r="H85" s="6">
        <f>ROUND(+'Fiscal Services'!V180,0)</f>
        <v>10417</v>
      </c>
      <c r="I85" s="8">
        <f t="shared" si="4"/>
        <v>0.18</v>
      </c>
      <c r="J85" s="7"/>
      <c r="K85" s="9">
        <f t="shared" si="5"/>
        <v>-0.99880000000000002</v>
      </c>
    </row>
    <row r="86" spans="2:11" x14ac:dyDescent="0.2">
      <c r="B86">
        <f>+'Fiscal Services'!A81</f>
        <v>186</v>
      </c>
      <c r="C86" t="str">
        <f>+'Fiscal Services'!B81</f>
        <v>SUMMIT PACIFIC MEDICAL CENTER</v>
      </c>
      <c r="D86" s="6">
        <f>ROUND(SUM('Fiscal Services'!K81:L81),0)</f>
        <v>500081</v>
      </c>
      <c r="E86" s="6">
        <f>ROUND(+'Fiscal Services'!V81,0)</f>
        <v>1238</v>
      </c>
      <c r="F86" s="8">
        <f t="shared" si="3"/>
        <v>403.94</v>
      </c>
      <c r="G86" s="6">
        <f>ROUND(SUM('Fiscal Services'!K181:L181),0)</f>
        <v>482701</v>
      </c>
      <c r="H86" s="6">
        <f>ROUND(+'Fiscal Services'!V181,0)</f>
        <v>1042</v>
      </c>
      <c r="I86" s="8">
        <f t="shared" si="4"/>
        <v>463.24</v>
      </c>
      <c r="J86" s="7"/>
      <c r="K86" s="9">
        <f t="shared" si="5"/>
        <v>0.14680000000000001</v>
      </c>
    </row>
    <row r="87" spans="2:11" x14ac:dyDescent="0.2">
      <c r="B87">
        <f>+'Fiscal Services'!A82</f>
        <v>191</v>
      </c>
      <c r="C87" t="str">
        <f>+'Fiscal Services'!B82</f>
        <v>PROVIDENCE CENTRALIA HOSPITAL</v>
      </c>
      <c r="D87" s="6">
        <f>ROUND(SUM('Fiscal Services'!K82:L82),0)</f>
        <v>2646492</v>
      </c>
      <c r="E87" s="6">
        <f>ROUND(+'Fiscal Services'!V82,0)</f>
        <v>12024</v>
      </c>
      <c r="F87" s="8">
        <f t="shared" si="3"/>
        <v>220.1</v>
      </c>
      <c r="G87" s="6">
        <f>ROUND(SUM('Fiscal Services'!K182:L182),0)</f>
        <v>0</v>
      </c>
      <c r="H87" s="6">
        <f>ROUND(+'Fiscal Services'!V182,0)</f>
        <v>12339</v>
      </c>
      <c r="I87" s="8" t="str">
        <f t="shared" si="4"/>
        <v/>
      </c>
      <c r="J87" s="7"/>
      <c r="K87" s="9" t="str">
        <f t="shared" si="5"/>
        <v/>
      </c>
    </row>
    <row r="88" spans="2:11" x14ac:dyDescent="0.2">
      <c r="B88">
        <f>+'Fiscal Services'!A83</f>
        <v>193</v>
      </c>
      <c r="C88" t="str">
        <f>+'Fiscal Services'!B83</f>
        <v>PROVIDENCE MOUNT CARMEL HOSPITAL</v>
      </c>
      <c r="D88" s="6">
        <f>ROUND(SUM('Fiscal Services'!K83:L83),0)</f>
        <v>1290</v>
      </c>
      <c r="E88" s="6">
        <f>ROUND(+'Fiscal Services'!V83,0)</f>
        <v>3409</v>
      </c>
      <c r="F88" s="8">
        <f t="shared" si="3"/>
        <v>0.38</v>
      </c>
      <c r="G88" s="6">
        <f>ROUND(SUM('Fiscal Services'!K183:L183),0)</f>
        <v>617</v>
      </c>
      <c r="H88" s="6">
        <f>ROUND(+'Fiscal Services'!V183,0)</f>
        <v>3543</v>
      </c>
      <c r="I88" s="8">
        <f t="shared" si="4"/>
        <v>0.17</v>
      </c>
      <c r="J88" s="7"/>
      <c r="K88" s="9">
        <f t="shared" si="5"/>
        <v>-0.55259999999999998</v>
      </c>
    </row>
    <row r="89" spans="2:11" x14ac:dyDescent="0.2">
      <c r="B89">
        <f>+'Fiscal Services'!A84</f>
        <v>194</v>
      </c>
      <c r="C89" t="str">
        <f>+'Fiscal Services'!B84</f>
        <v>PROVIDENCE ST JOSEPHS HOSPITAL</v>
      </c>
      <c r="D89" s="6">
        <f>ROUND(SUM('Fiscal Services'!K84:L84),0)</f>
        <v>0</v>
      </c>
      <c r="E89" s="6">
        <f>ROUND(+'Fiscal Services'!V84,0)</f>
        <v>1183</v>
      </c>
      <c r="F89" s="8" t="str">
        <f t="shared" si="3"/>
        <v/>
      </c>
      <c r="G89" s="6">
        <f>ROUND(SUM('Fiscal Services'!K184:L184),0)</f>
        <v>0</v>
      </c>
      <c r="H89" s="6">
        <f>ROUND(+'Fiscal Services'!V184,0)</f>
        <v>1316</v>
      </c>
      <c r="I89" s="8" t="str">
        <f t="shared" si="4"/>
        <v/>
      </c>
      <c r="J89" s="7"/>
      <c r="K89" s="9" t="str">
        <f t="shared" si="5"/>
        <v/>
      </c>
    </row>
    <row r="90" spans="2:11" x14ac:dyDescent="0.2">
      <c r="B90">
        <f>+'Fiscal Services'!A85</f>
        <v>195</v>
      </c>
      <c r="C90" t="str">
        <f>+'Fiscal Services'!B85</f>
        <v>SNOQUALMIE VALLEY HOSPITAL</v>
      </c>
      <c r="D90" s="6">
        <f>ROUND(SUM('Fiscal Services'!K85:L85),0)</f>
        <v>418</v>
      </c>
      <c r="E90" s="6">
        <f>ROUND(+'Fiscal Services'!V85,0)</f>
        <v>2523</v>
      </c>
      <c r="F90" s="8">
        <f t="shared" si="3"/>
        <v>0.17</v>
      </c>
      <c r="G90" s="6">
        <f>ROUND(SUM('Fiscal Services'!K185:L185),0)</f>
        <v>1673</v>
      </c>
      <c r="H90" s="6">
        <f>ROUND(+'Fiscal Services'!V185,0)</f>
        <v>1874</v>
      </c>
      <c r="I90" s="8">
        <f t="shared" si="4"/>
        <v>0.89</v>
      </c>
      <c r="J90" s="7"/>
      <c r="K90" s="9">
        <f t="shared" si="5"/>
        <v>4.2352999999999996</v>
      </c>
    </row>
    <row r="91" spans="2:11" x14ac:dyDescent="0.2">
      <c r="B91">
        <f>+'Fiscal Services'!A86</f>
        <v>197</v>
      </c>
      <c r="C91" t="str">
        <f>+'Fiscal Services'!B86</f>
        <v>CAPITAL MEDICAL CENTER</v>
      </c>
      <c r="D91" s="6">
        <f>ROUND(SUM('Fiscal Services'!K86:L86),0)</f>
        <v>1847016</v>
      </c>
      <c r="E91" s="6">
        <f>ROUND(+'Fiscal Services'!V86,0)</f>
        <v>10176</v>
      </c>
      <c r="F91" s="8">
        <f t="shared" si="3"/>
        <v>181.51</v>
      </c>
      <c r="G91" s="6">
        <f>ROUND(SUM('Fiscal Services'!K186:L186),0)</f>
        <v>1940256</v>
      </c>
      <c r="H91" s="6">
        <f>ROUND(+'Fiscal Services'!V186,0)</f>
        <v>10620</v>
      </c>
      <c r="I91" s="8">
        <f t="shared" si="4"/>
        <v>182.7</v>
      </c>
      <c r="J91" s="7"/>
      <c r="K91" s="9">
        <f t="shared" si="5"/>
        <v>6.6E-3</v>
      </c>
    </row>
    <row r="92" spans="2:11" x14ac:dyDescent="0.2">
      <c r="B92">
        <f>+'Fiscal Services'!A87</f>
        <v>198</v>
      </c>
      <c r="C92" t="str">
        <f>+'Fiscal Services'!B87</f>
        <v>SUNNYSIDE COMMUNITY HOSPITAL</v>
      </c>
      <c r="D92" s="6">
        <f>ROUND(SUM('Fiscal Services'!K87:L87),0)</f>
        <v>231980</v>
      </c>
      <c r="E92" s="6">
        <f>ROUND(+'Fiscal Services'!V87,0)</f>
        <v>3877</v>
      </c>
      <c r="F92" s="8">
        <f t="shared" si="3"/>
        <v>59.83</v>
      </c>
      <c r="G92" s="6">
        <f>ROUND(SUM('Fiscal Services'!K187:L187),0)</f>
        <v>0</v>
      </c>
      <c r="H92" s="6">
        <f>ROUND(+'Fiscal Services'!V187,0)</f>
        <v>0</v>
      </c>
      <c r="I92" s="8" t="str">
        <f t="shared" si="4"/>
        <v/>
      </c>
      <c r="J92" s="7"/>
      <c r="K92" s="9" t="str">
        <f t="shared" si="5"/>
        <v/>
      </c>
    </row>
    <row r="93" spans="2:11" x14ac:dyDescent="0.2">
      <c r="B93">
        <f>+'Fiscal Services'!A88</f>
        <v>199</v>
      </c>
      <c r="C93" t="str">
        <f>+'Fiscal Services'!B88</f>
        <v>TOPPENISH COMMUNITY HOSPITAL</v>
      </c>
      <c r="D93" s="6">
        <f>ROUND(SUM('Fiscal Services'!K88:L88),0)</f>
        <v>0</v>
      </c>
      <c r="E93" s="6">
        <f>ROUND(+'Fiscal Services'!V88,0)</f>
        <v>2956</v>
      </c>
      <c r="F93" s="8" t="str">
        <f t="shared" si="3"/>
        <v/>
      </c>
      <c r="G93" s="6">
        <f>ROUND(SUM('Fiscal Services'!K188:L188),0)</f>
        <v>0</v>
      </c>
      <c r="H93" s="6">
        <f>ROUND(+'Fiscal Services'!V188,0)</f>
        <v>2554</v>
      </c>
      <c r="I93" s="8" t="str">
        <f t="shared" si="4"/>
        <v/>
      </c>
      <c r="J93" s="7"/>
      <c r="K93" s="9" t="str">
        <f t="shared" si="5"/>
        <v/>
      </c>
    </row>
    <row r="94" spans="2:11" x14ac:dyDescent="0.2">
      <c r="B94">
        <f>+'Fiscal Services'!A89</f>
        <v>201</v>
      </c>
      <c r="C94" t="str">
        <f>+'Fiscal Services'!B89</f>
        <v>ST FRANCIS COMMUNITY HOSPITAL</v>
      </c>
      <c r="D94" s="6">
        <f>ROUND(SUM('Fiscal Services'!K89:L89),0)</f>
        <v>827936</v>
      </c>
      <c r="E94" s="6">
        <f>ROUND(+'Fiscal Services'!V89,0)</f>
        <v>16708</v>
      </c>
      <c r="F94" s="8">
        <f t="shared" si="3"/>
        <v>49.55</v>
      </c>
      <c r="G94" s="6">
        <f>ROUND(SUM('Fiscal Services'!K189:L189),0)</f>
        <v>2495483</v>
      </c>
      <c r="H94" s="6">
        <f>ROUND(+'Fiscal Services'!V189,0)</f>
        <v>15975</v>
      </c>
      <c r="I94" s="8">
        <f t="shared" si="4"/>
        <v>156.21</v>
      </c>
      <c r="J94" s="7"/>
      <c r="K94" s="9">
        <f t="shared" si="5"/>
        <v>2.1526000000000001</v>
      </c>
    </row>
    <row r="95" spans="2:11" x14ac:dyDescent="0.2">
      <c r="B95">
        <f>+'Fiscal Services'!A90</f>
        <v>202</v>
      </c>
      <c r="C95" t="str">
        <f>+'Fiscal Services'!B90</f>
        <v>REGIONAL HOSPITAL</v>
      </c>
      <c r="D95" s="6">
        <f>ROUND(SUM('Fiscal Services'!K90:L90),0)</f>
        <v>124634</v>
      </c>
      <c r="E95" s="6">
        <f>ROUND(+'Fiscal Services'!V90,0)</f>
        <v>694</v>
      </c>
      <c r="F95" s="8">
        <f t="shared" si="3"/>
        <v>179.59</v>
      </c>
      <c r="G95" s="6">
        <f>ROUND(SUM('Fiscal Services'!K190:L190),0)</f>
        <v>108686</v>
      </c>
      <c r="H95" s="6">
        <f>ROUND(+'Fiscal Services'!V190,0)</f>
        <v>707</v>
      </c>
      <c r="I95" s="8">
        <f t="shared" si="4"/>
        <v>153.72999999999999</v>
      </c>
      <c r="J95" s="7"/>
      <c r="K95" s="9">
        <f t="shared" si="5"/>
        <v>-0.14399999999999999</v>
      </c>
    </row>
    <row r="96" spans="2:11" x14ac:dyDescent="0.2">
      <c r="B96">
        <f>+'Fiscal Services'!A91</f>
        <v>204</v>
      </c>
      <c r="C96" t="str">
        <f>+'Fiscal Services'!B91</f>
        <v>SEATTLE CANCER CARE ALLIANCE</v>
      </c>
      <c r="D96" s="6">
        <f>ROUND(SUM('Fiscal Services'!K91:L91),0)</f>
        <v>1004373</v>
      </c>
      <c r="E96" s="6">
        <f>ROUND(+'Fiscal Services'!V91,0)</f>
        <v>14038</v>
      </c>
      <c r="F96" s="8">
        <f t="shared" si="3"/>
        <v>71.55</v>
      </c>
      <c r="G96" s="6">
        <f>ROUND(SUM('Fiscal Services'!K191:L191),0)</f>
        <v>1072851</v>
      </c>
      <c r="H96" s="6">
        <f>ROUND(+'Fiscal Services'!V191,0)</f>
        <v>13817</v>
      </c>
      <c r="I96" s="8">
        <f t="shared" si="4"/>
        <v>77.650000000000006</v>
      </c>
      <c r="J96" s="7"/>
      <c r="K96" s="9">
        <f t="shared" si="5"/>
        <v>8.5300000000000001E-2</v>
      </c>
    </row>
    <row r="97" spans="2:11" x14ac:dyDescent="0.2">
      <c r="B97">
        <f>+'Fiscal Services'!A92</f>
        <v>205</v>
      </c>
      <c r="C97" t="str">
        <f>+'Fiscal Services'!B92</f>
        <v>WENATCHEE VALLEY HOSPITAL</v>
      </c>
      <c r="D97" s="6">
        <f>ROUND(SUM('Fiscal Services'!K92:L92),0)</f>
        <v>373091</v>
      </c>
      <c r="E97" s="6">
        <f>ROUND(+'Fiscal Services'!V92,0)</f>
        <v>0</v>
      </c>
      <c r="F97" s="8" t="str">
        <f t="shared" si="3"/>
        <v/>
      </c>
      <c r="G97" s="6">
        <f>ROUND(SUM('Fiscal Services'!K192:L192),0)</f>
        <v>268614</v>
      </c>
      <c r="H97" s="6">
        <f>ROUND(+'Fiscal Services'!V192,0)</f>
        <v>12549</v>
      </c>
      <c r="I97" s="8">
        <f t="shared" si="4"/>
        <v>21.41</v>
      </c>
      <c r="J97" s="7"/>
      <c r="K97" s="9" t="str">
        <f t="shared" si="5"/>
        <v/>
      </c>
    </row>
    <row r="98" spans="2:11" x14ac:dyDescent="0.2">
      <c r="B98">
        <f>+'Fiscal Services'!A93</f>
        <v>206</v>
      </c>
      <c r="C98" t="str">
        <f>+'Fiscal Services'!B93</f>
        <v>PEACEHEALTH UNITED GENERAL MEDICAL CENTER</v>
      </c>
      <c r="D98" s="6">
        <f>ROUND(SUM('Fiscal Services'!K93:L93),0)</f>
        <v>82669</v>
      </c>
      <c r="E98" s="6">
        <f>ROUND(+'Fiscal Services'!V93,0)</f>
        <v>3520</v>
      </c>
      <c r="F98" s="8">
        <f t="shared" si="3"/>
        <v>23.49</v>
      </c>
      <c r="G98" s="6">
        <f>ROUND(SUM('Fiscal Services'!K193:L193),0)</f>
        <v>195272</v>
      </c>
      <c r="H98" s="6">
        <f>ROUND(+'Fiscal Services'!V193,0)</f>
        <v>3615</v>
      </c>
      <c r="I98" s="8">
        <f t="shared" si="4"/>
        <v>54.02</v>
      </c>
      <c r="J98" s="7"/>
      <c r="K98" s="9">
        <f t="shared" si="5"/>
        <v>1.2997000000000001</v>
      </c>
    </row>
    <row r="99" spans="2:11" x14ac:dyDescent="0.2">
      <c r="B99">
        <f>+'Fiscal Services'!A94</f>
        <v>207</v>
      </c>
      <c r="C99" t="str">
        <f>+'Fiscal Services'!B94</f>
        <v>SKAGIT VALLEY HOSPITAL</v>
      </c>
      <c r="D99" s="6">
        <f>ROUND(SUM('Fiscal Services'!K94:L94),0)</f>
        <v>820421</v>
      </c>
      <c r="E99" s="6">
        <f>ROUND(+'Fiscal Services'!V94,0)</f>
        <v>21062</v>
      </c>
      <c r="F99" s="8">
        <f t="shared" si="3"/>
        <v>38.950000000000003</v>
      </c>
      <c r="G99" s="6">
        <f>ROUND(SUM('Fiscal Services'!K194:L194),0)</f>
        <v>1231856</v>
      </c>
      <c r="H99" s="6">
        <f>ROUND(+'Fiscal Services'!V194,0)</f>
        <v>20806</v>
      </c>
      <c r="I99" s="8">
        <f t="shared" si="4"/>
        <v>59.21</v>
      </c>
      <c r="J99" s="7"/>
      <c r="K99" s="9">
        <f t="shared" si="5"/>
        <v>0.5202</v>
      </c>
    </row>
    <row r="100" spans="2:11" x14ac:dyDescent="0.2">
      <c r="B100">
        <f>+'Fiscal Services'!A95</f>
        <v>208</v>
      </c>
      <c r="C100" t="str">
        <f>+'Fiscal Services'!B95</f>
        <v>LEGACY SALMON CREEK HOSPITAL</v>
      </c>
      <c r="D100" s="6">
        <f>ROUND(SUM('Fiscal Services'!K95:L95),0)</f>
        <v>4067332</v>
      </c>
      <c r="E100" s="6">
        <f>ROUND(+'Fiscal Services'!V95,0)</f>
        <v>18153</v>
      </c>
      <c r="F100" s="8">
        <f t="shared" si="3"/>
        <v>224.06</v>
      </c>
      <c r="G100" s="6">
        <f>ROUND(SUM('Fiscal Services'!K195:L195),0)</f>
        <v>4674723</v>
      </c>
      <c r="H100" s="6">
        <f>ROUND(+'Fiscal Services'!V195,0)</f>
        <v>18334</v>
      </c>
      <c r="I100" s="8">
        <f t="shared" si="4"/>
        <v>254.98</v>
      </c>
      <c r="J100" s="7"/>
      <c r="K100" s="9">
        <f t="shared" si="5"/>
        <v>0.13800000000000001</v>
      </c>
    </row>
    <row r="101" spans="2:11" x14ac:dyDescent="0.2">
      <c r="B101">
        <f>+'Fiscal Services'!A96</f>
        <v>209</v>
      </c>
      <c r="C101" t="str">
        <f>+'Fiscal Services'!B96</f>
        <v>ST ANTHONY HOSPITAL</v>
      </c>
      <c r="D101" s="6">
        <f>ROUND(SUM('Fiscal Services'!K96:L96),0)</f>
        <v>305561</v>
      </c>
      <c r="E101" s="6">
        <f>ROUND(+'Fiscal Services'!V96,0)</f>
        <v>9478</v>
      </c>
      <c r="F101" s="8">
        <f t="shared" si="3"/>
        <v>32.24</v>
      </c>
      <c r="G101" s="6">
        <f>ROUND(SUM('Fiscal Services'!K196:L196),0)</f>
        <v>940219</v>
      </c>
      <c r="H101" s="6">
        <f>ROUND(+'Fiscal Services'!V196,0)</f>
        <v>9231</v>
      </c>
      <c r="I101" s="8">
        <f t="shared" si="4"/>
        <v>101.85</v>
      </c>
      <c r="J101" s="7"/>
      <c r="K101" s="9">
        <f t="shared" si="5"/>
        <v>2.1591</v>
      </c>
    </row>
    <row r="102" spans="2:11" x14ac:dyDescent="0.2">
      <c r="B102">
        <f>+'Fiscal Services'!A97</f>
        <v>210</v>
      </c>
      <c r="C102" t="str">
        <f>+'Fiscal Services'!B97</f>
        <v>SWEDISH MEDICAL CENTER - ISSAQUAH CAMPUS</v>
      </c>
      <c r="D102" s="6">
        <f>ROUND(SUM('Fiscal Services'!K97:L97),0)</f>
        <v>2279</v>
      </c>
      <c r="E102" s="6">
        <f>ROUND(+'Fiscal Services'!V97,0)</f>
        <v>10561</v>
      </c>
      <c r="F102" s="8">
        <f t="shared" si="3"/>
        <v>0.22</v>
      </c>
      <c r="G102" s="6">
        <f>ROUND(SUM('Fiscal Services'!K197:L197),0)</f>
        <v>61</v>
      </c>
      <c r="H102" s="6">
        <f>ROUND(+'Fiscal Services'!V197,0)</f>
        <v>12277</v>
      </c>
      <c r="I102" s="8">
        <f t="shared" si="4"/>
        <v>0</v>
      </c>
      <c r="J102" s="7"/>
      <c r="K102" s="9">
        <f t="shared" si="5"/>
        <v>-1</v>
      </c>
    </row>
    <row r="103" spans="2:11" x14ac:dyDescent="0.2">
      <c r="B103">
        <f>+'Fiscal Services'!A98</f>
        <v>211</v>
      </c>
      <c r="C103" t="str">
        <f>+'Fiscal Services'!B98</f>
        <v>PEACEHEALTH PEACE ISLAND MEDICAL CENTER</v>
      </c>
      <c r="D103" s="6">
        <f>ROUND(SUM('Fiscal Services'!K98:L98),0)</f>
        <v>2279</v>
      </c>
      <c r="E103" s="6">
        <f>ROUND(+'Fiscal Services'!V98,0)</f>
        <v>0</v>
      </c>
      <c r="F103" s="8" t="str">
        <f t="shared" si="3"/>
        <v/>
      </c>
      <c r="G103" s="6">
        <f>ROUND(SUM('Fiscal Services'!K198:L198),0)</f>
        <v>0</v>
      </c>
      <c r="H103" s="6">
        <f>ROUND(+'Fiscal Services'!V198,0)</f>
        <v>433</v>
      </c>
      <c r="I103" s="8" t="str">
        <f t="shared" si="4"/>
        <v/>
      </c>
      <c r="J103" s="7"/>
      <c r="K103" s="9" t="str">
        <f t="shared" si="5"/>
        <v/>
      </c>
    </row>
    <row r="104" spans="2:11" x14ac:dyDescent="0.2">
      <c r="B104">
        <f>+'Fiscal Services'!A99</f>
        <v>904</v>
      </c>
      <c r="C104" t="str">
        <f>+'Fiscal Services'!B99</f>
        <v>BHC FAIRFAX HOSPITAL</v>
      </c>
      <c r="D104" s="6">
        <f>ROUND(SUM('Fiscal Services'!K99:L99),0)</f>
        <v>50884</v>
      </c>
      <c r="E104" s="6">
        <f>ROUND(+'Fiscal Services'!V99,0)</f>
        <v>2399</v>
      </c>
      <c r="F104" s="8">
        <f t="shared" si="3"/>
        <v>21.21</v>
      </c>
      <c r="G104" s="6">
        <f>ROUND(SUM('Fiscal Services'!K199:L199),0)</f>
        <v>40292</v>
      </c>
      <c r="H104" s="6">
        <f>ROUND(+'Fiscal Services'!V199,0)</f>
        <v>2354</v>
      </c>
      <c r="I104" s="8">
        <f t="shared" si="4"/>
        <v>17.12</v>
      </c>
      <c r="J104" s="7"/>
      <c r="K104" s="9">
        <f t="shared" si="5"/>
        <v>-0.1928</v>
      </c>
    </row>
    <row r="105" spans="2:11" x14ac:dyDescent="0.2">
      <c r="B105">
        <f>+'Fiscal Services'!A100</f>
        <v>915</v>
      </c>
      <c r="C105" t="str">
        <f>+'Fiscal Services'!B100</f>
        <v>LOURDES COUNSELING CENTER</v>
      </c>
      <c r="D105" s="6">
        <f>ROUND(SUM('Fiscal Services'!K100:L100),0)</f>
        <v>22</v>
      </c>
      <c r="E105" s="6">
        <f>ROUND(+'Fiscal Services'!V100,0)</f>
        <v>846</v>
      </c>
      <c r="F105" s="8">
        <f t="shared" si="3"/>
        <v>0.03</v>
      </c>
      <c r="G105" s="6">
        <f>ROUND(SUM('Fiscal Services'!K200:L200),0)</f>
        <v>490</v>
      </c>
      <c r="H105" s="6">
        <f>ROUND(+'Fiscal Services'!V200,0)</f>
        <v>744</v>
      </c>
      <c r="I105" s="8">
        <f t="shared" si="4"/>
        <v>0.66</v>
      </c>
      <c r="J105" s="7"/>
      <c r="K105" s="9">
        <f t="shared" si="5"/>
        <v>21</v>
      </c>
    </row>
    <row r="106" spans="2:11" x14ac:dyDescent="0.2">
      <c r="B106">
        <f>+'Fiscal Services'!A101</f>
        <v>919</v>
      </c>
      <c r="C106" t="str">
        <f>+'Fiscal Services'!B101</f>
        <v>NAVOS</v>
      </c>
      <c r="D106" s="6">
        <f>ROUND(SUM('Fiscal Services'!K101:L101),0)</f>
        <v>1032</v>
      </c>
      <c r="E106" s="6">
        <f>ROUND(+'Fiscal Services'!V101,0)</f>
        <v>962</v>
      </c>
      <c r="F106" s="8">
        <f t="shared" si="3"/>
        <v>1.07</v>
      </c>
      <c r="G106" s="6">
        <f>ROUND(SUM('Fiscal Services'!K201:L201),0)</f>
        <v>1043</v>
      </c>
      <c r="H106" s="6">
        <f>ROUND(+'Fiscal Services'!V201,0)</f>
        <v>1090</v>
      </c>
      <c r="I106" s="8">
        <f t="shared" si="4"/>
        <v>0.96</v>
      </c>
      <c r="J106" s="7"/>
      <c r="K106" s="9">
        <f t="shared" si="5"/>
        <v>-0.1028</v>
      </c>
    </row>
    <row r="107" spans="2:11" x14ac:dyDescent="0.2">
      <c r="B107">
        <f>+'Fiscal Services'!A102</f>
        <v>921</v>
      </c>
      <c r="C107" t="str">
        <f>+'Fiscal Services'!B102</f>
        <v>Cascade Behavioral Health</v>
      </c>
      <c r="D107" s="6">
        <f>ROUND(SUM('Fiscal Services'!K102:L102),0)</f>
        <v>0</v>
      </c>
      <c r="E107" s="6" t="e">
        <f>ROUND(+'Fiscal Services'!V102,0)</f>
        <v>#VALUE!</v>
      </c>
      <c r="F107" s="8" t="str">
        <f t="shared" si="3"/>
        <v/>
      </c>
      <c r="G107" s="6">
        <f>ROUND(SUM('Fiscal Services'!K202:L202),0)</f>
        <v>0</v>
      </c>
      <c r="H107" s="6">
        <f>ROUND(+'Fiscal Services'!V202,0)</f>
        <v>93</v>
      </c>
      <c r="I107" s="8" t="str">
        <f t="shared" si="4"/>
        <v/>
      </c>
      <c r="J107" s="7"/>
      <c r="K107" s="9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F26" sqref="F26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5" width="8.21875" bestFit="1" customWidth="1"/>
    <col min="6" max="6" width="9" bestFit="1" customWidth="1"/>
    <col min="7" max="7" width="11.44140625" bestFit="1" customWidth="1"/>
    <col min="8" max="8" width="6.88671875" bestFit="1" customWidth="1"/>
    <col min="9" max="9" width="9" bestFit="1" customWidth="1"/>
    <col min="10" max="10" width="2.6640625" customWidth="1"/>
    <col min="11" max="11" width="10" bestFit="1" customWidth="1"/>
  </cols>
  <sheetData>
    <row r="1" spans="1:11" x14ac:dyDescent="0.2">
      <c r="A1" s="3" t="s">
        <v>18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476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40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4">
        <f>'Fiscal Services'!D5</f>
        <v>2012</v>
      </c>
      <c r="F7" s="2">
        <f>+E7</f>
        <v>2012</v>
      </c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D8" s="1" t="s">
        <v>19</v>
      </c>
      <c r="F8" s="1" t="s">
        <v>2</v>
      </c>
      <c r="G8" s="1" t="s">
        <v>19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20</v>
      </c>
      <c r="E9" s="1" t="s">
        <v>4</v>
      </c>
      <c r="F9" s="1" t="s">
        <v>4</v>
      </c>
      <c r="G9" s="1" t="s">
        <v>20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+'Fiscal Services'!A5</f>
        <v>1</v>
      </c>
      <c r="C10" t="str">
        <f>+'Fiscal Services'!B5</f>
        <v>SWEDISH MEDICAL CENTER - FIRST HILL</v>
      </c>
      <c r="D10" s="6">
        <f>ROUND(SUM('Fiscal Services'!M5:N5),0)</f>
        <v>239842</v>
      </c>
      <c r="E10" s="6">
        <f>ROUND(+'Fiscal Services'!V5,0)</f>
        <v>69385</v>
      </c>
      <c r="F10" s="8">
        <f>IF(D10=0,"",IF(E10=0,"",ROUND(D10/E10,2)))</f>
        <v>3.46</v>
      </c>
      <c r="G10" s="6">
        <f>ROUND(SUM('Fiscal Services'!M105:N105),0)</f>
        <v>37897067</v>
      </c>
      <c r="H10" s="6">
        <f>ROUND(+'Fiscal Services'!V105,0)</f>
        <v>67759</v>
      </c>
      <c r="I10" s="8">
        <f>IF(G10=0,"",IF(H10=0,"",ROUND(G10/H10,2)))</f>
        <v>559.29</v>
      </c>
      <c r="J10" s="7"/>
      <c r="K10" s="9">
        <f>IF(D10=0,"",IF(E10=0,"",IF(G10=0,"",IF(H10=0,"",ROUND(I10/F10-1,4)))))</f>
        <v>160.64449999999999</v>
      </c>
    </row>
    <row r="11" spans="1:11" x14ac:dyDescent="0.2">
      <c r="B11">
        <f>+'Fiscal Services'!A6</f>
        <v>3</v>
      </c>
      <c r="C11" t="str">
        <f>+'Fiscal Services'!B6</f>
        <v>SWEDISH MEDICAL CENTER - CHERRY HILL</v>
      </c>
      <c r="D11" s="6">
        <f>ROUND(SUM('Fiscal Services'!M6:N6),0)</f>
        <v>152284</v>
      </c>
      <c r="E11" s="6">
        <f>ROUND(+'Fiscal Services'!V6,0)</f>
        <v>24129</v>
      </c>
      <c r="F11" s="8">
        <f t="shared" ref="F11:F74" si="0">IF(D11=0,"",IF(E11=0,"",ROUND(D11/E11,2)))</f>
        <v>6.31</v>
      </c>
      <c r="G11" s="6">
        <f>ROUND(SUM('Fiscal Services'!M106:N106),0)</f>
        <v>22200403</v>
      </c>
      <c r="H11" s="6">
        <f>ROUND(+'Fiscal Services'!V106,0)</f>
        <v>28415</v>
      </c>
      <c r="I11" s="8">
        <f t="shared" ref="I11:I74" si="1">IF(G11=0,"",IF(H11=0,"",ROUND(G11/H11,2)))</f>
        <v>781.29</v>
      </c>
      <c r="J11" s="7"/>
      <c r="K11" s="9">
        <f t="shared" ref="K11:K74" si="2">IF(D11=0,"",IF(E11=0,"",IF(G11=0,"",IF(H11=0,"",ROUND(I11/F11-1,4)))))</f>
        <v>122.8177</v>
      </c>
    </row>
    <row r="12" spans="1:11" x14ac:dyDescent="0.2">
      <c r="B12">
        <f>+'Fiscal Services'!A7</f>
        <v>8</v>
      </c>
      <c r="C12" t="str">
        <f>+'Fiscal Services'!B7</f>
        <v>KLICKITAT VALLEY HEALTH</v>
      </c>
      <c r="D12" s="6">
        <f>ROUND(SUM('Fiscal Services'!M7:N7),0)</f>
        <v>7451</v>
      </c>
      <c r="E12" s="6">
        <f>ROUND(+'Fiscal Services'!V7,0)</f>
        <v>1777</v>
      </c>
      <c r="F12" s="8">
        <f t="shared" si="0"/>
        <v>4.1900000000000004</v>
      </c>
      <c r="G12" s="6">
        <f>ROUND(SUM('Fiscal Services'!M107:N107),0)</f>
        <v>5669</v>
      </c>
      <c r="H12" s="6">
        <f>ROUND(+'Fiscal Services'!V107,0)</f>
        <v>1281</v>
      </c>
      <c r="I12" s="8">
        <f t="shared" si="1"/>
        <v>4.43</v>
      </c>
      <c r="J12" s="7"/>
      <c r="K12" s="9">
        <f t="shared" si="2"/>
        <v>5.7299999999999997E-2</v>
      </c>
    </row>
    <row r="13" spans="1:11" x14ac:dyDescent="0.2">
      <c r="B13">
        <f>+'Fiscal Services'!A8</f>
        <v>10</v>
      </c>
      <c r="C13" t="str">
        <f>+'Fiscal Services'!B8</f>
        <v>VIRGINIA MASON MEDICAL CENTER</v>
      </c>
      <c r="D13" s="6">
        <f>ROUND(SUM('Fiscal Services'!M8:N8),0)</f>
        <v>1150522</v>
      </c>
      <c r="E13" s="6">
        <f>ROUND(+'Fiscal Services'!V8,0)</f>
        <v>72231</v>
      </c>
      <c r="F13" s="8">
        <f t="shared" si="0"/>
        <v>15.93</v>
      </c>
      <c r="G13" s="6">
        <f>ROUND(SUM('Fiscal Services'!M108:N108),0)</f>
        <v>1154994</v>
      </c>
      <c r="H13" s="6">
        <f>ROUND(+'Fiscal Services'!V108,0)</f>
        <v>70317</v>
      </c>
      <c r="I13" s="8">
        <f t="shared" si="1"/>
        <v>16.43</v>
      </c>
      <c r="J13" s="7"/>
      <c r="K13" s="9">
        <f t="shared" si="2"/>
        <v>3.1399999999999997E-2</v>
      </c>
    </row>
    <row r="14" spans="1:11" x14ac:dyDescent="0.2">
      <c r="B14">
        <f>+'Fiscal Services'!A9</f>
        <v>14</v>
      </c>
      <c r="C14" t="str">
        <f>+'Fiscal Services'!B9</f>
        <v>SEATTLE CHILDRENS HOSPITAL</v>
      </c>
      <c r="D14" s="6">
        <f>ROUND(SUM('Fiscal Services'!M9:N9),0)</f>
        <v>892705</v>
      </c>
      <c r="E14" s="6">
        <f>ROUND(+'Fiscal Services'!V9,0)</f>
        <v>30610</v>
      </c>
      <c r="F14" s="8">
        <f t="shared" si="0"/>
        <v>29.16</v>
      </c>
      <c r="G14" s="6">
        <f>ROUND(SUM('Fiscal Services'!M109:N109),0)</f>
        <v>935787</v>
      </c>
      <c r="H14" s="6">
        <f>ROUND(+'Fiscal Services'!V109,0)</f>
        <v>31340</v>
      </c>
      <c r="I14" s="8">
        <f t="shared" si="1"/>
        <v>29.86</v>
      </c>
      <c r="J14" s="7"/>
      <c r="K14" s="9">
        <f t="shared" si="2"/>
        <v>2.4E-2</v>
      </c>
    </row>
    <row r="15" spans="1:11" x14ac:dyDescent="0.2">
      <c r="B15">
        <f>+'Fiscal Services'!A10</f>
        <v>20</v>
      </c>
      <c r="C15" t="str">
        <f>+'Fiscal Services'!B10</f>
        <v>GROUP HEALTH CENTRAL HOSPITAL</v>
      </c>
      <c r="D15" s="6">
        <f>ROUND(SUM('Fiscal Services'!M10:N10),0)</f>
        <v>0</v>
      </c>
      <c r="E15" s="6">
        <f>ROUND(+'Fiscal Services'!V10,0)</f>
        <v>1260</v>
      </c>
      <c r="F15" s="8" t="str">
        <f t="shared" si="0"/>
        <v/>
      </c>
      <c r="G15" s="6">
        <f>ROUND(SUM('Fiscal Services'!M110:N110),0)</f>
        <v>0</v>
      </c>
      <c r="H15" s="6">
        <f>ROUND(+'Fiscal Services'!V110,0)</f>
        <v>1104</v>
      </c>
      <c r="I15" s="8" t="str">
        <f t="shared" si="1"/>
        <v/>
      </c>
      <c r="J15" s="7"/>
      <c r="K15" s="9" t="str">
        <f t="shared" si="2"/>
        <v/>
      </c>
    </row>
    <row r="16" spans="1:11" x14ac:dyDescent="0.2">
      <c r="B16">
        <f>+'Fiscal Services'!A11</f>
        <v>21</v>
      </c>
      <c r="C16" t="str">
        <f>+'Fiscal Services'!B11</f>
        <v>NEWPORT HOSPITAL AND HEALTH SERVICES</v>
      </c>
      <c r="D16" s="6">
        <f>ROUND(SUM('Fiscal Services'!M11:N11),0)</f>
        <v>40307</v>
      </c>
      <c r="E16" s="6">
        <f>ROUND(+'Fiscal Services'!V11,0)</f>
        <v>1991</v>
      </c>
      <c r="F16" s="8">
        <f t="shared" si="0"/>
        <v>20.239999999999998</v>
      </c>
      <c r="G16" s="6">
        <f>ROUND(SUM('Fiscal Services'!M111:N111),0)</f>
        <v>41026</v>
      </c>
      <c r="H16" s="6">
        <f>ROUND(+'Fiscal Services'!V111,0)</f>
        <v>1924</v>
      </c>
      <c r="I16" s="8">
        <f t="shared" si="1"/>
        <v>21.32</v>
      </c>
      <c r="J16" s="7"/>
      <c r="K16" s="9">
        <f t="shared" si="2"/>
        <v>5.3400000000000003E-2</v>
      </c>
    </row>
    <row r="17" spans="2:11" x14ac:dyDescent="0.2">
      <c r="B17">
        <f>+'Fiscal Services'!A12</f>
        <v>22</v>
      </c>
      <c r="C17" t="str">
        <f>+'Fiscal Services'!B12</f>
        <v>LOURDES MEDICAL CENTER</v>
      </c>
      <c r="D17" s="6">
        <f>ROUND(SUM('Fiscal Services'!M12:N12),0)</f>
        <v>21153</v>
      </c>
      <c r="E17" s="6">
        <f>ROUND(+'Fiscal Services'!V12,0)</f>
        <v>5695</v>
      </c>
      <c r="F17" s="8">
        <f t="shared" si="0"/>
        <v>3.71</v>
      </c>
      <c r="G17" s="6">
        <f>ROUND(SUM('Fiscal Services'!M112:N112),0)</f>
        <v>20133</v>
      </c>
      <c r="H17" s="6">
        <f>ROUND(+'Fiscal Services'!V112,0)</f>
        <v>7861</v>
      </c>
      <c r="I17" s="8">
        <f t="shared" si="1"/>
        <v>2.56</v>
      </c>
      <c r="J17" s="7"/>
      <c r="K17" s="9">
        <f t="shared" si="2"/>
        <v>-0.31</v>
      </c>
    </row>
    <row r="18" spans="2:11" x14ac:dyDescent="0.2">
      <c r="B18">
        <f>+'Fiscal Services'!A13</f>
        <v>23</v>
      </c>
      <c r="C18" t="str">
        <f>+'Fiscal Services'!B13</f>
        <v>THREE RIVERS HOSPITAL</v>
      </c>
      <c r="D18" s="6">
        <f>ROUND(SUM('Fiscal Services'!M13:N13),0)</f>
        <v>38255</v>
      </c>
      <c r="E18" s="6">
        <f>ROUND(+'Fiscal Services'!V13,0)</f>
        <v>875</v>
      </c>
      <c r="F18" s="8">
        <f t="shared" si="0"/>
        <v>43.72</v>
      </c>
      <c r="G18" s="6">
        <f>ROUND(SUM('Fiscal Services'!M113:N113),0)</f>
        <v>36482</v>
      </c>
      <c r="H18" s="6">
        <f>ROUND(+'Fiscal Services'!V113,0)</f>
        <v>943</v>
      </c>
      <c r="I18" s="8">
        <f t="shared" si="1"/>
        <v>38.69</v>
      </c>
      <c r="J18" s="7"/>
      <c r="K18" s="9">
        <f t="shared" si="2"/>
        <v>-0.11509999999999999</v>
      </c>
    </row>
    <row r="19" spans="2:11" x14ac:dyDescent="0.2">
      <c r="B19">
        <f>+'Fiscal Services'!A14</f>
        <v>26</v>
      </c>
      <c r="C19" t="str">
        <f>+'Fiscal Services'!B14</f>
        <v>PEACEHEALTH ST JOHN MEDICAL CENTER</v>
      </c>
      <c r="D19" s="6">
        <f>ROUND(SUM('Fiscal Services'!M14:N14),0)</f>
        <v>126382</v>
      </c>
      <c r="E19" s="6">
        <f>ROUND(+'Fiscal Services'!V14,0)</f>
        <v>22828</v>
      </c>
      <c r="F19" s="8">
        <f t="shared" si="0"/>
        <v>5.54</v>
      </c>
      <c r="G19" s="6">
        <f>ROUND(SUM('Fiscal Services'!M114:N114),0)</f>
        <v>40123</v>
      </c>
      <c r="H19" s="6">
        <f>ROUND(+'Fiscal Services'!V114,0)</f>
        <v>21531</v>
      </c>
      <c r="I19" s="8">
        <f t="shared" si="1"/>
        <v>1.86</v>
      </c>
      <c r="J19" s="7"/>
      <c r="K19" s="9">
        <f t="shared" si="2"/>
        <v>-0.6643</v>
      </c>
    </row>
    <row r="20" spans="2:11" x14ac:dyDescent="0.2">
      <c r="B20">
        <f>+'Fiscal Services'!A15</f>
        <v>29</v>
      </c>
      <c r="C20" t="str">
        <f>+'Fiscal Services'!B15</f>
        <v>HARBORVIEW MEDICAL CENTER</v>
      </c>
      <c r="D20" s="6">
        <f>ROUND(SUM('Fiscal Services'!M15:N15),0)</f>
        <v>4680614</v>
      </c>
      <c r="E20" s="6">
        <f>ROUND(+'Fiscal Services'!V15,0)</f>
        <v>43704</v>
      </c>
      <c r="F20" s="8">
        <f t="shared" si="0"/>
        <v>107.1</v>
      </c>
      <c r="G20" s="6">
        <f>ROUND(SUM('Fiscal Services'!M115:N115),0)</f>
        <v>3923000</v>
      </c>
      <c r="H20" s="6">
        <f>ROUND(+'Fiscal Services'!V115,0)</f>
        <v>42448</v>
      </c>
      <c r="I20" s="8">
        <f t="shared" si="1"/>
        <v>92.42</v>
      </c>
      <c r="J20" s="7"/>
      <c r="K20" s="9">
        <f t="shared" si="2"/>
        <v>-0.1371</v>
      </c>
    </row>
    <row r="21" spans="2:11" x14ac:dyDescent="0.2">
      <c r="B21">
        <f>+'Fiscal Services'!A16</f>
        <v>32</v>
      </c>
      <c r="C21" t="str">
        <f>+'Fiscal Services'!B16</f>
        <v>ST JOSEPH MEDICAL CENTER</v>
      </c>
      <c r="D21" s="6">
        <f>ROUND(SUM('Fiscal Services'!M16:N16),0)</f>
        <v>393053</v>
      </c>
      <c r="E21" s="6">
        <f>ROUND(+'Fiscal Services'!V16,0)</f>
        <v>45992</v>
      </c>
      <c r="F21" s="8">
        <f t="shared" si="0"/>
        <v>8.5500000000000007</v>
      </c>
      <c r="G21" s="6">
        <f>ROUND(SUM('Fiscal Services'!M116:N116),0)</f>
        <v>443776</v>
      </c>
      <c r="H21" s="6">
        <f>ROUND(+'Fiscal Services'!V116,0)</f>
        <v>43782</v>
      </c>
      <c r="I21" s="8">
        <f t="shared" si="1"/>
        <v>10.14</v>
      </c>
      <c r="J21" s="7"/>
      <c r="K21" s="9">
        <f t="shared" si="2"/>
        <v>0.186</v>
      </c>
    </row>
    <row r="22" spans="2:11" x14ac:dyDescent="0.2">
      <c r="B22">
        <f>+'Fiscal Services'!A17</f>
        <v>35</v>
      </c>
      <c r="C22" t="str">
        <f>+'Fiscal Services'!B17</f>
        <v>ST ELIZABETH HOSPITAL</v>
      </c>
      <c r="D22" s="6">
        <f>ROUND(SUM('Fiscal Services'!M17:N17),0)</f>
        <v>121357</v>
      </c>
      <c r="E22" s="6">
        <f>ROUND(+'Fiscal Services'!V17,0)</f>
        <v>3807</v>
      </c>
      <c r="F22" s="8">
        <f t="shared" si="0"/>
        <v>31.88</v>
      </c>
      <c r="G22" s="6">
        <f>ROUND(SUM('Fiscal Services'!M117:N117),0)</f>
        <v>133096</v>
      </c>
      <c r="H22" s="6">
        <f>ROUND(+'Fiscal Services'!V117,0)</f>
        <v>3457</v>
      </c>
      <c r="I22" s="8">
        <f t="shared" si="1"/>
        <v>38.5</v>
      </c>
      <c r="J22" s="7"/>
      <c r="K22" s="9">
        <f t="shared" si="2"/>
        <v>0.2077</v>
      </c>
    </row>
    <row r="23" spans="2:11" x14ac:dyDescent="0.2">
      <c r="B23">
        <f>+'Fiscal Services'!A18</f>
        <v>37</v>
      </c>
      <c r="C23" t="str">
        <f>+'Fiscal Services'!B18</f>
        <v>DEACONESS HOSPITAL</v>
      </c>
      <c r="D23" s="6">
        <f>ROUND(SUM('Fiscal Services'!M18:N18),0)</f>
        <v>1420</v>
      </c>
      <c r="E23" s="6">
        <f>ROUND(+'Fiscal Services'!V18,0)</f>
        <v>24589</v>
      </c>
      <c r="F23" s="8">
        <f t="shared" si="0"/>
        <v>0.06</v>
      </c>
      <c r="G23" s="6">
        <f>ROUND(SUM('Fiscal Services'!M118:N118),0)</f>
        <v>2159</v>
      </c>
      <c r="H23" s="6">
        <f>ROUND(+'Fiscal Services'!V118,0)</f>
        <v>23505</v>
      </c>
      <c r="I23" s="8">
        <f t="shared" si="1"/>
        <v>0.09</v>
      </c>
      <c r="J23" s="7"/>
      <c r="K23" s="9">
        <f t="shared" si="2"/>
        <v>0.5</v>
      </c>
    </row>
    <row r="24" spans="2:11" x14ac:dyDescent="0.2">
      <c r="B24">
        <f>+'Fiscal Services'!A19</f>
        <v>38</v>
      </c>
      <c r="C24" t="str">
        <f>+'Fiscal Services'!B19</f>
        <v>OLYMPIC MEDICAL CENTER</v>
      </c>
      <c r="D24" s="6">
        <f>ROUND(SUM('Fiscal Services'!M19:N19),0)</f>
        <v>216342</v>
      </c>
      <c r="E24" s="6">
        <f>ROUND(+'Fiscal Services'!V19,0)</f>
        <v>12477</v>
      </c>
      <c r="F24" s="8">
        <f t="shared" si="0"/>
        <v>17.34</v>
      </c>
      <c r="G24" s="6">
        <f>ROUND(SUM('Fiscal Services'!M119:N119),0)</f>
        <v>223725</v>
      </c>
      <c r="H24" s="6">
        <f>ROUND(+'Fiscal Services'!V119,0)</f>
        <v>12980</v>
      </c>
      <c r="I24" s="8">
        <f t="shared" si="1"/>
        <v>17.239999999999998</v>
      </c>
      <c r="J24" s="7"/>
      <c r="K24" s="9">
        <f t="shared" si="2"/>
        <v>-5.7999999999999996E-3</v>
      </c>
    </row>
    <row r="25" spans="2:11" x14ac:dyDescent="0.2">
      <c r="B25">
        <f>+'Fiscal Services'!A20</f>
        <v>39</v>
      </c>
      <c r="C25" t="str">
        <f>+'Fiscal Services'!B20</f>
        <v>TRIOS HEALTH</v>
      </c>
      <c r="D25" s="6">
        <f>ROUND(SUM('Fiscal Services'!M20:N20),0)</f>
        <v>224627</v>
      </c>
      <c r="E25" s="6">
        <f>ROUND(+'Fiscal Services'!V20,0)</f>
        <v>13397</v>
      </c>
      <c r="F25" s="8">
        <f t="shared" si="0"/>
        <v>16.77</v>
      </c>
      <c r="G25" s="6">
        <f>ROUND(SUM('Fiscal Services'!M120:N120),0)</f>
        <v>204392</v>
      </c>
      <c r="H25" s="6">
        <f>ROUND(+'Fiscal Services'!V120,0)</f>
        <v>13307</v>
      </c>
      <c r="I25" s="8">
        <f t="shared" si="1"/>
        <v>15.36</v>
      </c>
      <c r="J25" s="7"/>
      <c r="K25" s="9">
        <f t="shared" si="2"/>
        <v>-8.4099999999999994E-2</v>
      </c>
    </row>
    <row r="26" spans="2:11" x14ac:dyDescent="0.2">
      <c r="B26">
        <f>+'Fiscal Services'!A21</f>
        <v>43</v>
      </c>
      <c r="C26" t="str">
        <f>+'Fiscal Services'!B21</f>
        <v>WALLA WALLA GENERAL HOSPITAL</v>
      </c>
      <c r="D26" s="6">
        <f>ROUND(SUM('Fiscal Services'!M21:N21),0)</f>
        <v>0</v>
      </c>
      <c r="E26" s="6">
        <f>ROUND(+'Fiscal Services'!V21,0)</f>
        <v>0</v>
      </c>
      <c r="F26" s="8" t="str">
        <f t="shared" si="0"/>
        <v/>
      </c>
      <c r="G26" s="6">
        <f>ROUND(SUM('Fiscal Services'!M121:N121),0)</f>
        <v>0</v>
      </c>
      <c r="H26" s="6">
        <f>ROUND(+'Fiscal Services'!V121,0)</f>
        <v>0</v>
      </c>
      <c r="I26" s="8" t="str">
        <f t="shared" si="1"/>
        <v/>
      </c>
      <c r="J26" s="7"/>
      <c r="K26" s="9" t="str">
        <f t="shared" si="2"/>
        <v/>
      </c>
    </row>
    <row r="27" spans="2:11" x14ac:dyDescent="0.2">
      <c r="B27">
        <f>+'Fiscal Services'!A22</f>
        <v>45</v>
      </c>
      <c r="C27" t="str">
        <f>+'Fiscal Services'!B22</f>
        <v>COLUMBIA BASIN HOSPITAL</v>
      </c>
      <c r="D27" s="6">
        <f>ROUND(SUM('Fiscal Services'!M22:N22),0)</f>
        <v>38396</v>
      </c>
      <c r="E27" s="6">
        <f>ROUND(+'Fiscal Services'!V22,0)</f>
        <v>1016</v>
      </c>
      <c r="F27" s="8">
        <f t="shared" si="0"/>
        <v>37.79</v>
      </c>
      <c r="G27" s="6">
        <f>ROUND(SUM('Fiscal Services'!M122:N122),0)</f>
        <v>51433</v>
      </c>
      <c r="H27" s="6">
        <f>ROUND(+'Fiscal Services'!V122,0)</f>
        <v>1075</v>
      </c>
      <c r="I27" s="8">
        <f t="shared" si="1"/>
        <v>47.84</v>
      </c>
      <c r="J27" s="7"/>
      <c r="K27" s="9">
        <f t="shared" si="2"/>
        <v>0.26590000000000003</v>
      </c>
    </row>
    <row r="28" spans="2:11" x14ac:dyDescent="0.2">
      <c r="B28">
        <f>+'Fiscal Services'!A23</f>
        <v>46</v>
      </c>
      <c r="C28" t="str">
        <f>+'Fiscal Services'!B23</f>
        <v>PMH MEDICAL CENTER</v>
      </c>
      <c r="D28" s="6">
        <f>ROUND(SUM('Fiscal Services'!M23:N23),0)</f>
        <v>36630</v>
      </c>
      <c r="E28" s="6">
        <f>ROUND(+'Fiscal Services'!V23,0)</f>
        <v>2055</v>
      </c>
      <c r="F28" s="8">
        <f t="shared" si="0"/>
        <v>17.82</v>
      </c>
      <c r="G28" s="6">
        <f>ROUND(SUM('Fiscal Services'!M123:N123),0)</f>
        <v>35285</v>
      </c>
      <c r="H28" s="6">
        <f>ROUND(+'Fiscal Services'!V123,0)</f>
        <v>2094</v>
      </c>
      <c r="I28" s="8">
        <f t="shared" si="1"/>
        <v>16.850000000000001</v>
      </c>
      <c r="J28" s="7"/>
      <c r="K28" s="9">
        <f t="shared" si="2"/>
        <v>-5.4399999999999997E-2</v>
      </c>
    </row>
    <row r="29" spans="2:11" x14ac:dyDescent="0.2">
      <c r="B29">
        <f>+'Fiscal Services'!A24</f>
        <v>50</v>
      </c>
      <c r="C29" t="str">
        <f>+'Fiscal Services'!B24</f>
        <v>PROVIDENCE ST MARY MEDICAL CENTER</v>
      </c>
      <c r="D29" s="6">
        <f>ROUND(SUM('Fiscal Services'!M24:N24),0)</f>
        <v>197327</v>
      </c>
      <c r="E29" s="6">
        <f>ROUND(+'Fiscal Services'!V24,0)</f>
        <v>23451</v>
      </c>
      <c r="F29" s="8">
        <f t="shared" si="0"/>
        <v>8.41</v>
      </c>
      <c r="G29" s="6">
        <f>ROUND(SUM('Fiscal Services'!M124:N124),0)</f>
        <v>183841</v>
      </c>
      <c r="H29" s="6">
        <f>ROUND(+'Fiscal Services'!V124,0)</f>
        <v>9836</v>
      </c>
      <c r="I29" s="8">
        <f t="shared" si="1"/>
        <v>18.690000000000001</v>
      </c>
      <c r="J29" s="7"/>
      <c r="K29" s="9">
        <f t="shared" si="2"/>
        <v>1.2223999999999999</v>
      </c>
    </row>
    <row r="30" spans="2:11" x14ac:dyDescent="0.2">
      <c r="B30">
        <f>+'Fiscal Services'!A25</f>
        <v>54</v>
      </c>
      <c r="C30" t="str">
        <f>+'Fiscal Services'!B25</f>
        <v>FORKS COMMUNITY HOSPITAL</v>
      </c>
      <c r="D30" s="6">
        <f>ROUND(SUM('Fiscal Services'!M25:N25),0)</f>
        <v>0</v>
      </c>
      <c r="E30" s="6">
        <f>ROUND(+'Fiscal Services'!V25,0)</f>
        <v>0</v>
      </c>
      <c r="F30" s="8" t="str">
        <f t="shared" si="0"/>
        <v/>
      </c>
      <c r="G30" s="6">
        <f>ROUND(SUM('Fiscal Services'!M125:N125),0)</f>
        <v>0</v>
      </c>
      <c r="H30" s="6">
        <f>ROUND(+'Fiscal Services'!V125,0)</f>
        <v>0</v>
      </c>
      <c r="I30" s="8" t="str">
        <f t="shared" si="1"/>
        <v/>
      </c>
      <c r="J30" s="7"/>
      <c r="K30" s="9" t="str">
        <f t="shared" si="2"/>
        <v/>
      </c>
    </row>
    <row r="31" spans="2:11" x14ac:dyDescent="0.2">
      <c r="B31">
        <f>+'Fiscal Services'!A26</f>
        <v>56</v>
      </c>
      <c r="C31" t="str">
        <f>+'Fiscal Services'!B26</f>
        <v>WILLAPA HARBOR HOSPITAL</v>
      </c>
      <c r="D31" s="6">
        <f>ROUND(SUM('Fiscal Services'!M26:N26),0)</f>
        <v>22652</v>
      </c>
      <c r="E31" s="6">
        <f>ROUND(+'Fiscal Services'!V26,0)</f>
        <v>1945</v>
      </c>
      <c r="F31" s="8">
        <f t="shared" si="0"/>
        <v>11.65</v>
      </c>
      <c r="G31" s="6">
        <f>ROUND(SUM('Fiscal Services'!M126:N126),0)</f>
        <v>32759</v>
      </c>
      <c r="H31" s="6">
        <f>ROUND(+'Fiscal Services'!V126,0)</f>
        <v>1010</v>
      </c>
      <c r="I31" s="8">
        <f t="shared" si="1"/>
        <v>32.43</v>
      </c>
      <c r="J31" s="7"/>
      <c r="K31" s="9">
        <f t="shared" si="2"/>
        <v>1.7837000000000001</v>
      </c>
    </row>
    <row r="32" spans="2:11" x14ac:dyDescent="0.2">
      <c r="B32">
        <f>+'Fiscal Services'!A27</f>
        <v>58</v>
      </c>
      <c r="C32" t="str">
        <f>+'Fiscal Services'!B27</f>
        <v>YAKIMA VALLEY MEMORIAL HOSPITAL</v>
      </c>
      <c r="D32" s="6">
        <f>ROUND(SUM('Fiscal Services'!M27:N27),0)</f>
        <v>136712</v>
      </c>
      <c r="E32" s="6">
        <f>ROUND(+'Fiscal Services'!V27,0)</f>
        <v>34726</v>
      </c>
      <c r="F32" s="8">
        <f t="shared" si="0"/>
        <v>3.94</v>
      </c>
      <c r="G32" s="6">
        <f>ROUND(SUM('Fiscal Services'!M127:N127),0)</f>
        <v>180183</v>
      </c>
      <c r="H32" s="6">
        <f>ROUND(+'Fiscal Services'!V127,0)</f>
        <v>33150</v>
      </c>
      <c r="I32" s="8">
        <f t="shared" si="1"/>
        <v>5.44</v>
      </c>
      <c r="J32" s="7"/>
      <c r="K32" s="9">
        <f t="shared" si="2"/>
        <v>0.38069999999999998</v>
      </c>
    </row>
    <row r="33" spans="2:11" x14ac:dyDescent="0.2">
      <c r="B33">
        <f>+'Fiscal Services'!A28</f>
        <v>63</v>
      </c>
      <c r="C33" t="str">
        <f>+'Fiscal Services'!B28</f>
        <v>GRAYS HARBOR COMMUNITY HOSPITAL</v>
      </c>
      <c r="D33" s="6">
        <f>ROUND(SUM('Fiscal Services'!M28:N28),0)</f>
        <v>73612</v>
      </c>
      <c r="E33" s="6">
        <f>ROUND(+'Fiscal Services'!V28,0)</f>
        <v>11451</v>
      </c>
      <c r="F33" s="8">
        <f t="shared" si="0"/>
        <v>6.43</v>
      </c>
      <c r="G33" s="6">
        <f>ROUND(SUM('Fiscal Services'!M128:N128),0)</f>
        <v>87537</v>
      </c>
      <c r="H33" s="6">
        <f>ROUND(+'Fiscal Services'!V128,0)</f>
        <v>10592</v>
      </c>
      <c r="I33" s="8">
        <f t="shared" si="1"/>
        <v>8.26</v>
      </c>
      <c r="J33" s="7"/>
      <c r="K33" s="9">
        <f t="shared" si="2"/>
        <v>0.28460000000000002</v>
      </c>
    </row>
    <row r="34" spans="2:11" x14ac:dyDescent="0.2">
      <c r="B34">
        <f>+'Fiscal Services'!A29</f>
        <v>78</v>
      </c>
      <c r="C34" t="str">
        <f>+'Fiscal Services'!B29</f>
        <v>SAMARITAN HEALTHCARE</v>
      </c>
      <c r="D34" s="6">
        <f>ROUND(SUM('Fiscal Services'!M29:N29),0)</f>
        <v>93000</v>
      </c>
      <c r="E34" s="6">
        <f>ROUND(+'Fiscal Services'!V29,0)</f>
        <v>5725</v>
      </c>
      <c r="F34" s="8">
        <f t="shared" si="0"/>
        <v>16.239999999999998</v>
      </c>
      <c r="G34" s="6">
        <f>ROUND(SUM('Fiscal Services'!M129:N129),0)</f>
        <v>101232</v>
      </c>
      <c r="H34" s="6">
        <f>ROUND(+'Fiscal Services'!V129,0)</f>
        <v>5653</v>
      </c>
      <c r="I34" s="8">
        <f t="shared" si="1"/>
        <v>17.91</v>
      </c>
      <c r="J34" s="7"/>
      <c r="K34" s="9">
        <f t="shared" si="2"/>
        <v>0.1028</v>
      </c>
    </row>
    <row r="35" spans="2:11" x14ac:dyDescent="0.2">
      <c r="B35">
        <f>+'Fiscal Services'!A30</f>
        <v>79</v>
      </c>
      <c r="C35" t="str">
        <f>+'Fiscal Services'!B30</f>
        <v>OCEAN BEACH HOSPITAL</v>
      </c>
      <c r="D35" s="6">
        <f>ROUND(SUM('Fiscal Services'!M30:N30),0)</f>
        <v>0</v>
      </c>
      <c r="E35" s="6">
        <f>ROUND(+'Fiscal Services'!V30,0)</f>
        <v>0</v>
      </c>
      <c r="F35" s="8" t="str">
        <f t="shared" si="0"/>
        <v/>
      </c>
      <c r="G35" s="6">
        <f>ROUND(SUM('Fiscal Services'!M130:N130),0)</f>
        <v>4206</v>
      </c>
      <c r="H35" s="6">
        <f>ROUND(+'Fiscal Services'!V130,0)</f>
        <v>1211</v>
      </c>
      <c r="I35" s="8">
        <f t="shared" si="1"/>
        <v>3.47</v>
      </c>
      <c r="J35" s="7"/>
      <c r="K35" s="9" t="str">
        <f t="shared" si="2"/>
        <v/>
      </c>
    </row>
    <row r="36" spans="2:11" x14ac:dyDescent="0.2">
      <c r="B36">
        <f>+'Fiscal Services'!A31</f>
        <v>80</v>
      </c>
      <c r="C36" t="str">
        <f>+'Fiscal Services'!B31</f>
        <v>ODESSA MEMORIAL HEALTHCARE CENTER</v>
      </c>
      <c r="D36" s="6">
        <f>ROUND(SUM('Fiscal Services'!M31:N31),0)</f>
        <v>221586</v>
      </c>
      <c r="E36" s="6">
        <f>ROUND(+'Fiscal Services'!V31,0)</f>
        <v>103</v>
      </c>
      <c r="F36" s="8">
        <f t="shared" si="0"/>
        <v>2151.3200000000002</v>
      </c>
      <c r="G36" s="6">
        <f>ROUND(SUM('Fiscal Services'!M131:N131),0)</f>
        <v>369963</v>
      </c>
      <c r="H36" s="6">
        <f>ROUND(+'Fiscal Services'!V131,0)</f>
        <v>103</v>
      </c>
      <c r="I36" s="8">
        <f t="shared" si="1"/>
        <v>3591.87</v>
      </c>
      <c r="J36" s="7"/>
      <c r="K36" s="9">
        <f t="shared" si="2"/>
        <v>0.66959999999999997</v>
      </c>
    </row>
    <row r="37" spans="2:11" x14ac:dyDescent="0.2">
      <c r="B37">
        <f>+'Fiscal Services'!A32</f>
        <v>81</v>
      </c>
      <c r="C37" t="str">
        <f>+'Fiscal Services'!B32</f>
        <v>MULTICARE GOOD SAMARITAN</v>
      </c>
      <c r="D37" s="6">
        <f>ROUND(SUM('Fiscal Services'!M32:N32),0)</f>
        <v>0</v>
      </c>
      <c r="E37" s="6">
        <f>ROUND(+'Fiscal Services'!V32,0)</f>
        <v>28945</v>
      </c>
      <c r="F37" s="8" t="str">
        <f t="shared" si="0"/>
        <v/>
      </c>
      <c r="G37" s="6">
        <f>ROUND(SUM('Fiscal Services'!M132:N132),0)</f>
        <v>42975</v>
      </c>
      <c r="H37" s="6">
        <f>ROUND(+'Fiscal Services'!V132,0)</f>
        <v>30512</v>
      </c>
      <c r="I37" s="8">
        <f t="shared" si="1"/>
        <v>1.41</v>
      </c>
      <c r="J37" s="7"/>
      <c r="K37" s="9" t="str">
        <f t="shared" si="2"/>
        <v/>
      </c>
    </row>
    <row r="38" spans="2:11" x14ac:dyDescent="0.2">
      <c r="B38">
        <f>+'Fiscal Services'!A33</f>
        <v>82</v>
      </c>
      <c r="C38" t="str">
        <f>+'Fiscal Services'!B33</f>
        <v>GARFIELD COUNTY MEMORIAL HOSPITAL</v>
      </c>
      <c r="D38" s="6">
        <f>ROUND(SUM('Fiscal Services'!M33:N33),0)</f>
        <v>1339</v>
      </c>
      <c r="E38" s="6">
        <f>ROUND(+'Fiscal Services'!V33,0)</f>
        <v>130</v>
      </c>
      <c r="F38" s="8">
        <f t="shared" si="0"/>
        <v>10.3</v>
      </c>
      <c r="G38" s="6">
        <f>ROUND(SUM('Fiscal Services'!M133:N133),0)</f>
        <v>1204</v>
      </c>
      <c r="H38" s="6">
        <f>ROUND(+'Fiscal Services'!V133,0)</f>
        <v>131</v>
      </c>
      <c r="I38" s="8">
        <f t="shared" si="1"/>
        <v>9.19</v>
      </c>
      <c r="J38" s="7"/>
      <c r="K38" s="9">
        <f t="shared" si="2"/>
        <v>-0.10780000000000001</v>
      </c>
    </row>
    <row r="39" spans="2:11" x14ac:dyDescent="0.2">
      <c r="B39">
        <f>+'Fiscal Services'!A34</f>
        <v>84</v>
      </c>
      <c r="C39" t="str">
        <f>+'Fiscal Services'!B34</f>
        <v>PROVIDENCE REGIONAL MEDICAL CENTER EVERETT</v>
      </c>
      <c r="D39" s="6">
        <f>ROUND(SUM('Fiscal Services'!M34:N34),0)</f>
        <v>135330</v>
      </c>
      <c r="E39" s="6">
        <f>ROUND(+'Fiscal Services'!V34,0)</f>
        <v>75807</v>
      </c>
      <c r="F39" s="8">
        <f t="shared" si="0"/>
        <v>1.79</v>
      </c>
      <c r="G39" s="6">
        <f>ROUND(SUM('Fiscal Services'!M134:N134),0)</f>
        <v>133395</v>
      </c>
      <c r="H39" s="6">
        <f>ROUND(+'Fiscal Services'!V134,0)</f>
        <v>49191</v>
      </c>
      <c r="I39" s="8">
        <f t="shared" si="1"/>
        <v>2.71</v>
      </c>
      <c r="J39" s="7"/>
      <c r="K39" s="9">
        <f t="shared" si="2"/>
        <v>0.51400000000000001</v>
      </c>
    </row>
    <row r="40" spans="2:11" x14ac:dyDescent="0.2">
      <c r="B40">
        <f>+'Fiscal Services'!A35</f>
        <v>85</v>
      </c>
      <c r="C40" t="str">
        <f>+'Fiscal Services'!B35</f>
        <v>JEFFERSON HEALTHCARE</v>
      </c>
      <c r="D40" s="6">
        <f>ROUND(SUM('Fiscal Services'!M35:N35),0)</f>
        <v>85854</v>
      </c>
      <c r="E40" s="6">
        <f>ROUND(+'Fiscal Services'!V35,0)</f>
        <v>4691</v>
      </c>
      <c r="F40" s="8">
        <f t="shared" si="0"/>
        <v>18.3</v>
      </c>
      <c r="G40" s="6">
        <f>ROUND(SUM('Fiscal Services'!M135:N135),0)</f>
        <v>137273</v>
      </c>
      <c r="H40" s="6">
        <f>ROUND(+'Fiscal Services'!V135,0)</f>
        <v>4845</v>
      </c>
      <c r="I40" s="8">
        <f t="shared" si="1"/>
        <v>28.33</v>
      </c>
      <c r="J40" s="7"/>
      <c r="K40" s="9">
        <f t="shared" si="2"/>
        <v>0.54810000000000003</v>
      </c>
    </row>
    <row r="41" spans="2:11" x14ac:dyDescent="0.2">
      <c r="B41">
        <f>+'Fiscal Services'!A36</f>
        <v>96</v>
      </c>
      <c r="C41" t="str">
        <f>+'Fiscal Services'!B36</f>
        <v>SKYLINE HOSPITAL</v>
      </c>
      <c r="D41" s="6">
        <f>ROUND(SUM('Fiscal Services'!M36:N36),0)</f>
        <v>5950</v>
      </c>
      <c r="E41" s="6">
        <f>ROUND(+'Fiscal Services'!V36,0)</f>
        <v>1282</v>
      </c>
      <c r="F41" s="8">
        <f t="shared" si="0"/>
        <v>4.6399999999999997</v>
      </c>
      <c r="G41" s="6">
        <f>ROUND(SUM('Fiscal Services'!M136:N136),0)</f>
        <v>6510</v>
      </c>
      <c r="H41" s="6">
        <f>ROUND(+'Fiscal Services'!V136,0)</f>
        <v>1213</v>
      </c>
      <c r="I41" s="8">
        <f t="shared" si="1"/>
        <v>5.37</v>
      </c>
      <c r="J41" s="7"/>
      <c r="K41" s="9">
        <f t="shared" si="2"/>
        <v>0.1573</v>
      </c>
    </row>
    <row r="42" spans="2:11" x14ac:dyDescent="0.2">
      <c r="B42">
        <f>+'Fiscal Services'!A37</f>
        <v>102</v>
      </c>
      <c r="C42" t="str">
        <f>+'Fiscal Services'!B37</f>
        <v>YAKIMA REGIONAL MEDICAL AND CARDIAC CENTER</v>
      </c>
      <c r="D42" s="6">
        <f>ROUND(SUM('Fiscal Services'!M37:N37),0)</f>
        <v>107747</v>
      </c>
      <c r="E42" s="6">
        <f>ROUND(+'Fiscal Services'!V37,0)</f>
        <v>13611</v>
      </c>
      <c r="F42" s="8">
        <f t="shared" si="0"/>
        <v>7.92</v>
      </c>
      <c r="G42" s="6">
        <f>ROUND(SUM('Fiscal Services'!M137:N137),0)</f>
        <v>105165</v>
      </c>
      <c r="H42" s="6">
        <f>ROUND(+'Fiscal Services'!V137,0)</f>
        <v>12486</v>
      </c>
      <c r="I42" s="8">
        <f t="shared" si="1"/>
        <v>8.42</v>
      </c>
      <c r="J42" s="7"/>
      <c r="K42" s="9">
        <f t="shared" si="2"/>
        <v>6.3100000000000003E-2</v>
      </c>
    </row>
    <row r="43" spans="2:11" x14ac:dyDescent="0.2">
      <c r="B43">
        <f>+'Fiscal Services'!A38</f>
        <v>104</v>
      </c>
      <c r="C43" t="str">
        <f>+'Fiscal Services'!B38</f>
        <v>VALLEY GENERAL HOSPITAL</v>
      </c>
      <c r="D43" s="6">
        <f>ROUND(SUM('Fiscal Services'!M38:N38),0)</f>
        <v>0</v>
      </c>
      <c r="E43" s="6">
        <f>ROUND(+'Fiscal Services'!V38,0)</f>
        <v>0</v>
      </c>
      <c r="F43" s="8" t="str">
        <f t="shared" si="0"/>
        <v/>
      </c>
      <c r="G43" s="6">
        <f>ROUND(SUM('Fiscal Services'!M138:N138),0)</f>
        <v>0</v>
      </c>
      <c r="H43" s="6">
        <f>ROUND(+'Fiscal Services'!V138,0)</f>
        <v>0</v>
      </c>
      <c r="I43" s="8" t="str">
        <f t="shared" si="1"/>
        <v/>
      </c>
      <c r="J43" s="7"/>
      <c r="K43" s="9" t="str">
        <f t="shared" si="2"/>
        <v/>
      </c>
    </row>
    <row r="44" spans="2:11" x14ac:dyDescent="0.2">
      <c r="B44">
        <f>+'Fiscal Services'!A39</f>
        <v>106</v>
      </c>
      <c r="C44" t="str">
        <f>+'Fiscal Services'!B39</f>
        <v>CASCADE VALLEY HOSPITAL</v>
      </c>
      <c r="D44" s="6">
        <f>ROUND(SUM('Fiscal Services'!M39:N39),0)</f>
        <v>93574</v>
      </c>
      <c r="E44" s="6">
        <f>ROUND(+'Fiscal Services'!V39,0)</f>
        <v>4364</v>
      </c>
      <c r="F44" s="8">
        <f t="shared" si="0"/>
        <v>21.44</v>
      </c>
      <c r="G44" s="6">
        <f>ROUND(SUM('Fiscal Services'!M139:N139),0)</f>
        <v>93453</v>
      </c>
      <c r="H44" s="6">
        <f>ROUND(+'Fiscal Services'!V139,0)</f>
        <v>3957</v>
      </c>
      <c r="I44" s="8">
        <f t="shared" si="1"/>
        <v>23.62</v>
      </c>
      <c r="J44" s="7"/>
      <c r="K44" s="9">
        <f t="shared" si="2"/>
        <v>0.1017</v>
      </c>
    </row>
    <row r="45" spans="2:11" x14ac:dyDescent="0.2">
      <c r="B45">
        <f>+'Fiscal Services'!A40</f>
        <v>107</v>
      </c>
      <c r="C45" t="str">
        <f>+'Fiscal Services'!B40</f>
        <v>NORTH VALLEY HOSPITAL</v>
      </c>
      <c r="D45" s="6">
        <f>ROUND(SUM('Fiscal Services'!M40:N40),0)</f>
        <v>35687</v>
      </c>
      <c r="E45" s="6">
        <f>ROUND(+'Fiscal Services'!V40,0)</f>
        <v>2329</v>
      </c>
      <c r="F45" s="8">
        <f t="shared" si="0"/>
        <v>15.32</v>
      </c>
      <c r="G45" s="6">
        <f>ROUND(SUM('Fiscal Services'!M140:N140),0)</f>
        <v>29808</v>
      </c>
      <c r="H45" s="6">
        <f>ROUND(+'Fiscal Services'!V140,0)</f>
        <v>2549</v>
      </c>
      <c r="I45" s="8">
        <f t="shared" si="1"/>
        <v>11.69</v>
      </c>
      <c r="J45" s="7"/>
      <c r="K45" s="9">
        <f t="shared" si="2"/>
        <v>-0.2369</v>
      </c>
    </row>
    <row r="46" spans="2:11" x14ac:dyDescent="0.2">
      <c r="B46">
        <f>+'Fiscal Services'!A41</f>
        <v>108</v>
      </c>
      <c r="C46" t="str">
        <f>+'Fiscal Services'!B41</f>
        <v>TRI-STATE MEMORIAL HOSPITAL</v>
      </c>
      <c r="D46" s="6">
        <f>ROUND(SUM('Fiscal Services'!M41:N41),0)</f>
        <v>151223</v>
      </c>
      <c r="E46" s="6">
        <f>ROUND(+'Fiscal Services'!V41,0)</f>
        <v>5258</v>
      </c>
      <c r="F46" s="8">
        <f t="shared" si="0"/>
        <v>28.76</v>
      </c>
      <c r="G46" s="6">
        <f>ROUND(SUM('Fiscal Services'!M141:N141),0)</f>
        <v>151239</v>
      </c>
      <c r="H46" s="6">
        <f>ROUND(+'Fiscal Services'!V141,0)</f>
        <v>5633</v>
      </c>
      <c r="I46" s="8">
        <f t="shared" si="1"/>
        <v>26.85</v>
      </c>
      <c r="J46" s="7"/>
      <c r="K46" s="9">
        <f t="shared" si="2"/>
        <v>-6.6400000000000001E-2</v>
      </c>
    </row>
    <row r="47" spans="2:11" x14ac:dyDescent="0.2">
      <c r="B47">
        <f>+'Fiscal Services'!A42</f>
        <v>111</v>
      </c>
      <c r="C47" t="str">
        <f>+'Fiscal Services'!B42</f>
        <v>EAST ADAMS RURAL HEALTHCARE</v>
      </c>
      <c r="D47" s="6">
        <f>ROUND(SUM('Fiscal Services'!M42:N42),0)</f>
        <v>5980</v>
      </c>
      <c r="E47" s="6">
        <f>ROUND(+'Fiscal Services'!V42,0)</f>
        <v>285</v>
      </c>
      <c r="F47" s="8">
        <f t="shared" si="0"/>
        <v>20.98</v>
      </c>
      <c r="G47" s="6">
        <f>ROUND(SUM('Fiscal Services'!M142:N142),0)</f>
        <v>5400</v>
      </c>
      <c r="H47" s="6">
        <f>ROUND(+'Fiscal Services'!V142,0)</f>
        <v>318</v>
      </c>
      <c r="I47" s="8">
        <f t="shared" si="1"/>
        <v>16.98</v>
      </c>
      <c r="J47" s="7"/>
      <c r="K47" s="9">
        <f t="shared" si="2"/>
        <v>-0.19070000000000001</v>
      </c>
    </row>
    <row r="48" spans="2:11" x14ac:dyDescent="0.2">
      <c r="B48">
        <f>+'Fiscal Services'!A43</f>
        <v>125</v>
      </c>
      <c r="C48" t="str">
        <f>+'Fiscal Services'!B43</f>
        <v>OTHELLO COMMUNITY HOSPITAL</v>
      </c>
      <c r="D48" s="6">
        <f>ROUND(SUM('Fiscal Services'!M43:N43),0)</f>
        <v>0</v>
      </c>
      <c r="E48" s="6">
        <f>ROUND(+'Fiscal Services'!V43,0)</f>
        <v>0</v>
      </c>
      <c r="F48" s="8" t="str">
        <f t="shared" si="0"/>
        <v/>
      </c>
      <c r="G48" s="6">
        <f>ROUND(SUM('Fiscal Services'!M143:N143),0)</f>
        <v>0</v>
      </c>
      <c r="H48" s="6">
        <f>ROUND(+'Fiscal Services'!V143,0)</f>
        <v>0</v>
      </c>
      <c r="I48" s="8" t="str">
        <f t="shared" si="1"/>
        <v/>
      </c>
      <c r="J48" s="7"/>
      <c r="K48" s="9" t="str">
        <f t="shared" si="2"/>
        <v/>
      </c>
    </row>
    <row r="49" spans="2:11" x14ac:dyDescent="0.2">
      <c r="B49">
        <f>+'Fiscal Services'!A44</f>
        <v>126</v>
      </c>
      <c r="C49" t="str">
        <f>+'Fiscal Services'!B44</f>
        <v>HIGHLINE MEDICAL CENTER</v>
      </c>
      <c r="D49" s="6">
        <f>ROUND(SUM('Fiscal Services'!M44:N44),0)</f>
        <v>566563</v>
      </c>
      <c r="E49" s="6">
        <f>ROUND(+'Fiscal Services'!V44,0)</f>
        <v>17455</v>
      </c>
      <c r="F49" s="8">
        <f t="shared" si="0"/>
        <v>32.46</v>
      </c>
      <c r="G49" s="6">
        <f>ROUND(SUM('Fiscal Services'!M144:N144),0)</f>
        <v>236330</v>
      </c>
      <c r="H49" s="6">
        <f>ROUND(+'Fiscal Services'!V144,0)</f>
        <v>9121</v>
      </c>
      <c r="I49" s="8">
        <f t="shared" si="1"/>
        <v>25.91</v>
      </c>
      <c r="J49" s="7"/>
      <c r="K49" s="9">
        <f t="shared" si="2"/>
        <v>-0.20180000000000001</v>
      </c>
    </row>
    <row r="50" spans="2:11" x14ac:dyDescent="0.2">
      <c r="B50">
        <f>+'Fiscal Services'!A45</f>
        <v>128</v>
      </c>
      <c r="C50" t="str">
        <f>+'Fiscal Services'!B45</f>
        <v>UNIVERSITY OF WASHINGTON MEDICAL CENTER</v>
      </c>
      <c r="D50" s="6">
        <f>ROUND(SUM('Fiscal Services'!M45:N45),0)</f>
        <v>1656917</v>
      </c>
      <c r="E50" s="6">
        <f>ROUND(+'Fiscal Services'!V45,0)</f>
        <v>50232</v>
      </c>
      <c r="F50" s="8">
        <f t="shared" si="0"/>
        <v>32.99</v>
      </c>
      <c r="G50" s="6">
        <f>ROUND(SUM('Fiscal Services'!M145:N145),0)</f>
        <v>1659951</v>
      </c>
      <c r="H50" s="6">
        <f>ROUND(+'Fiscal Services'!V145,0)</f>
        <v>51747</v>
      </c>
      <c r="I50" s="8">
        <f t="shared" si="1"/>
        <v>32.08</v>
      </c>
      <c r="J50" s="7"/>
      <c r="K50" s="9">
        <f t="shared" si="2"/>
        <v>-2.76E-2</v>
      </c>
    </row>
    <row r="51" spans="2:11" x14ac:dyDescent="0.2">
      <c r="B51">
        <f>+'Fiscal Services'!A46</f>
        <v>129</v>
      </c>
      <c r="C51" t="str">
        <f>+'Fiscal Services'!B46</f>
        <v>QUINCY VALLEY MEDICAL CENTER</v>
      </c>
      <c r="D51" s="6">
        <f>ROUND(SUM('Fiscal Services'!M46:N46),0)</f>
        <v>7397</v>
      </c>
      <c r="E51" s="6">
        <f>ROUND(+'Fiscal Services'!V46,0)</f>
        <v>391</v>
      </c>
      <c r="F51" s="8">
        <f t="shared" si="0"/>
        <v>18.920000000000002</v>
      </c>
      <c r="G51" s="6">
        <f>ROUND(SUM('Fiscal Services'!M146:N146),0)</f>
        <v>0</v>
      </c>
      <c r="H51" s="6">
        <f>ROUND(+'Fiscal Services'!V146,0)</f>
        <v>0</v>
      </c>
      <c r="I51" s="8" t="str">
        <f t="shared" si="1"/>
        <v/>
      </c>
      <c r="J51" s="7"/>
      <c r="K51" s="9" t="str">
        <f t="shared" si="2"/>
        <v/>
      </c>
    </row>
    <row r="52" spans="2:11" x14ac:dyDescent="0.2">
      <c r="B52">
        <f>+'Fiscal Services'!A47</f>
        <v>130</v>
      </c>
      <c r="C52" t="str">
        <f>+'Fiscal Services'!B47</f>
        <v>UW MEDICINE/NORTHWEST HOSPITAL</v>
      </c>
      <c r="D52" s="6">
        <f>ROUND(SUM('Fiscal Services'!M47:N47),0)</f>
        <v>347854</v>
      </c>
      <c r="E52" s="6">
        <f>ROUND(+'Fiscal Services'!V47,0)</f>
        <v>22493</v>
      </c>
      <c r="F52" s="8">
        <f t="shared" si="0"/>
        <v>15.46</v>
      </c>
      <c r="G52" s="6">
        <f>ROUND(SUM('Fiscal Services'!M147:N147),0)</f>
        <v>358957</v>
      </c>
      <c r="H52" s="6">
        <f>ROUND(+'Fiscal Services'!V147,0)</f>
        <v>23935</v>
      </c>
      <c r="I52" s="8">
        <f t="shared" si="1"/>
        <v>15</v>
      </c>
      <c r="J52" s="7"/>
      <c r="K52" s="9">
        <f t="shared" si="2"/>
        <v>-2.98E-2</v>
      </c>
    </row>
    <row r="53" spans="2:11" x14ac:dyDescent="0.2">
      <c r="B53">
        <f>+'Fiscal Services'!A48</f>
        <v>131</v>
      </c>
      <c r="C53" t="str">
        <f>+'Fiscal Services'!B48</f>
        <v>OVERLAKE HOSPITAL MEDICAL CENTER</v>
      </c>
      <c r="D53" s="6">
        <f>ROUND(SUM('Fiscal Services'!M48:N48),0)</f>
        <v>502200</v>
      </c>
      <c r="E53" s="6">
        <f>ROUND(+'Fiscal Services'!V48,0)</f>
        <v>38887</v>
      </c>
      <c r="F53" s="8">
        <f t="shared" si="0"/>
        <v>12.91</v>
      </c>
      <c r="G53" s="6">
        <f>ROUND(SUM('Fiscal Services'!M148:N148),0)</f>
        <v>486066</v>
      </c>
      <c r="H53" s="6">
        <f>ROUND(+'Fiscal Services'!V148,0)</f>
        <v>36167</v>
      </c>
      <c r="I53" s="8">
        <f t="shared" si="1"/>
        <v>13.44</v>
      </c>
      <c r="J53" s="7"/>
      <c r="K53" s="9">
        <f t="shared" si="2"/>
        <v>4.1099999999999998E-2</v>
      </c>
    </row>
    <row r="54" spans="2:11" x14ac:dyDescent="0.2">
      <c r="B54">
        <f>+'Fiscal Services'!A49</f>
        <v>132</v>
      </c>
      <c r="C54" t="str">
        <f>+'Fiscal Services'!B49</f>
        <v>ST CLARE HOSPITAL</v>
      </c>
      <c r="D54" s="6">
        <f>ROUND(SUM('Fiscal Services'!M49:N49),0)</f>
        <v>83926</v>
      </c>
      <c r="E54" s="6">
        <f>ROUND(+'Fiscal Services'!V49,0)</f>
        <v>12826</v>
      </c>
      <c r="F54" s="8">
        <f t="shared" si="0"/>
        <v>6.54</v>
      </c>
      <c r="G54" s="6">
        <f>ROUND(SUM('Fiscal Services'!M149:N149),0)</f>
        <v>96178</v>
      </c>
      <c r="H54" s="6">
        <f>ROUND(+'Fiscal Services'!V149,0)</f>
        <v>11781</v>
      </c>
      <c r="I54" s="8">
        <f t="shared" si="1"/>
        <v>8.16</v>
      </c>
      <c r="J54" s="7"/>
      <c r="K54" s="9">
        <f t="shared" si="2"/>
        <v>0.2477</v>
      </c>
    </row>
    <row r="55" spans="2:11" x14ac:dyDescent="0.2">
      <c r="B55">
        <f>+'Fiscal Services'!A50</f>
        <v>134</v>
      </c>
      <c r="C55" t="str">
        <f>+'Fiscal Services'!B50</f>
        <v>ISLAND HOSPITAL</v>
      </c>
      <c r="D55" s="6">
        <f>ROUND(SUM('Fiscal Services'!M50:N50),0)</f>
        <v>267511</v>
      </c>
      <c r="E55" s="6">
        <f>ROUND(+'Fiscal Services'!V50,0)</f>
        <v>9561</v>
      </c>
      <c r="F55" s="8">
        <f t="shared" si="0"/>
        <v>27.98</v>
      </c>
      <c r="G55" s="6">
        <f>ROUND(SUM('Fiscal Services'!M150:N150),0)</f>
        <v>276453</v>
      </c>
      <c r="H55" s="6">
        <f>ROUND(+'Fiscal Services'!V150,0)</f>
        <v>9429</v>
      </c>
      <c r="I55" s="8">
        <f t="shared" si="1"/>
        <v>29.32</v>
      </c>
      <c r="J55" s="7"/>
      <c r="K55" s="9">
        <f t="shared" si="2"/>
        <v>4.7899999999999998E-2</v>
      </c>
    </row>
    <row r="56" spans="2:11" x14ac:dyDescent="0.2">
      <c r="B56">
        <f>+'Fiscal Services'!A51</f>
        <v>137</v>
      </c>
      <c r="C56" t="str">
        <f>+'Fiscal Services'!B51</f>
        <v>LINCOLN HOSPITAL</v>
      </c>
      <c r="D56" s="6">
        <f>ROUND(SUM('Fiscal Services'!M51:N51),0)</f>
        <v>24122</v>
      </c>
      <c r="E56" s="6">
        <f>ROUND(+'Fiscal Services'!V51,0)</f>
        <v>1220</v>
      </c>
      <c r="F56" s="8">
        <f t="shared" si="0"/>
        <v>19.77</v>
      </c>
      <c r="G56" s="6">
        <f>ROUND(SUM('Fiscal Services'!M151:N151),0)</f>
        <v>10187</v>
      </c>
      <c r="H56" s="6">
        <f>ROUND(+'Fiscal Services'!V151,0)</f>
        <v>1029</v>
      </c>
      <c r="I56" s="8">
        <f t="shared" si="1"/>
        <v>9.9</v>
      </c>
      <c r="J56" s="7"/>
      <c r="K56" s="9">
        <f t="shared" si="2"/>
        <v>-0.49919999999999998</v>
      </c>
    </row>
    <row r="57" spans="2:11" x14ac:dyDescent="0.2">
      <c r="B57">
        <f>+'Fiscal Services'!A52</f>
        <v>138</v>
      </c>
      <c r="C57" t="str">
        <f>+'Fiscal Services'!B52</f>
        <v>SWEDISH EDMONDS</v>
      </c>
      <c r="D57" s="6">
        <f>ROUND(SUM('Fiscal Services'!M52:N52),0)</f>
        <v>1099302</v>
      </c>
      <c r="E57" s="6">
        <f>ROUND(+'Fiscal Services'!V52,0)</f>
        <v>9622</v>
      </c>
      <c r="F57" s="8">
        <f t="shared" si="0"/>
        <v>114.25</v>
      </c>
      <c r="G57" s="6">
        <f>ROUND(SUM('Fiscal Services'!M152:N152),0)</f>
        <v>2273667</v>
      </c>
      <c r="H57" s="6">
        <f>ROUND(+'Fiscal Services'!V152,0)</f>
        <v>17222</v>
      </c>
      <c r="I57" s="8">
        <f t="shared" si="1"/>
        <v>132.02000000000001</v>
      </c>
      <c r="J57" s="7"/>
      <c r="K57" s="9">
        <f t="shared" si="2"/>
        <v>0.1555</v>
      </c>
    </row>
    <row r="58" spans="2:11" x14ac:dyDescent="0.2">
      <c r="B58">
        <f>+'Fiscal Services'!A53</f>
        <v>139</v>
      </c>
      <c r="C58" t="str">
        <f>+'Fiscal Services'!B53</f>
        <v>PROVIDENCE HOLY FAMILY HOSPITAL</v>
      </c>
      <c r="D58" s="6">
        <f>ROUND(SUM('Fiscal Services'!M53:N53),0)</f>
        <v>73265</v>
      </c>
      <c r="E58" s="6">
        <f>ROUND(+'Fiscal Services'!V53,0)</f>
        <v>20054</v>
      </c>
      <c r="F58" s="8">
        <f t="shared" si="0"/>
        <v>3.65</v>
      </c>
      <c r="G58" s="6">
        <f>ROUND(SUM('Fiscal Services'!M153:N153),0)</f>
        <v>76631</v>
      </c>
      <c r="H58" s="6">
        <f>ROUND(+'Fiscal Services'!V153,0)</f>
        <v>18640</v>
      </c>
      <c r="I58" s="8">
        <f t="shared" si="1"/>
        <v>4.1100000000000003</v>
      </c>
      <c r="J58" s="7"/>
      <c r="K58" s="9">
        <f t="shared" si="2"/>
        <v>0.126</v>
      </c>
    </row>
    <row r="59" spans="2:11" x14ac:dyDescent="0.2">
      <c r="B59">
        <f>+'Fiscal Services'!A54</f>
        <v>140</v>
      </c>
      <c r="C59" t="str">
        <f>+'Fiscal Services'!B54</f>
        <v>KITTITAS VALLEY HEALTHCARE</v>
      </c>
      <c r="D59" s="6">
        <f>ROUND(SUM('Fiscal Services'!M54:N54),0)</f>
        <v>65994</v>
      </c>
      <c r="E59" s="6">
        <f>ROUND(+'Fiscal Services'!V54,0)</f>
        <v>4943</v>
      </c>
      <c r="F59" s="8">
        <f t="shared" si="0"/>
        <v>13.35</v>
      </c>
      <c r="G59" s="6">
        <f>ROUND(SUM('Fiscal Services'!M154:N154),0)</f>
        <v>59826</v>
      </c>
      <c r="H59" s="6">
        <f>ROUND(+'Fiscal Services'!V154,0)</f>
        <v>5064</v>
      </c>
      <c r="I59" s="8">
        <f t="shared" si="1"/>
        <v>11.81</v>
      </c>
      <c r="J59" s="7"/>
      <c r="K59" s="9">
        <f t="shared" si="2"/>
        <v>-0.1154</v>
      </c>
    </row>
    <row r="60" spans="2:11" x14ac:dyDescent="0.2">
      <c r="B60">
        <f>+'Fiscal Services'!A55</f>
        <v>141</v>
      </c>
      <c r="C60" t="str">
        <f>+'Fiscal Services'!B55</f>
        <v>DAYTON GENERAL HOSPITAL</v>
      </c>
      <c r="D60" s="6">
        <f>ROUND(SUM('Fiscal Services'!M55:N55),0)</f>
        <v>18024</v>
      </c>
      <c r="E60" s="6">
        <f>ROUND(+'Fiscal Services'!V55,0)</f>
        <v>122</v>
      </c>
      <c r="F60" s="8">
        <f t="shared" si="0"/>
        <v>147.74</v>
      </c>
      <c r="G60" s="6">
        <f>ROUND(SUM('Fiscal Services'!M155:N155),0)</f>
        <v>0</v>
      </c>
      <c r="H60" s="6">
        <f>ROUND(+'Fiscal Services'!V155,0)</f>
        <v>0</v>
      </c>
      <c r="I60" s="8" t="str">
        <f t="shared" si="1"/>
        <v/>
      </c>
      <c r="J60" s="7"/>
      <c r="K60" s="9" t="str">
        <f t="shared" si="2"/>
        <v/>
      </c>
    </row>
    <row r="61" spans="2:11" x14ac:dyDescent="0.2">
      <c r="B61">
        <f>+'Fiscal Services'!A56</f>
        <v>142</v>
      </c>
      <c r="C61" t="str">
        <f>+'Fiscal Services'!B56</f>
        <v>HARRISON MEDICAL CENTER</v>
      </c>
      <c r="D61" s="6">
        <f>ROUND(SUM('Fiscal Services'!M56:N56),0)</f>
        <v>209838</v>
      </c>
      <c r="E61" s="6">
        <f>ROUND(+'Fiscal Services'!V56,0)</f>
        <v>28256</v>
      </c>
      <c r="F61" s="8">
        <f t="shared" si="0"/>
        <v>7.43</v>
      </c>
      <c r="G61" s="6">
        <f>ROUND(SUM('Fiscal Services'!M156:N156),0)</f>
        <v>222188</v>
      </c>
      <c r="H61" s="6">
        <f>ROUND(+'Fiscal Services'!V156,0)</f>
        <v>27923</v>
      </c>
      <c r="I61" s="8">
        <f t="shared" si="1"/>
        <v>7.96</v>
      </c>
      <c r="J61" s="7"/>
      <c r="K61" s="9">
        <f t="shared" si="2"/>
        <v>7.1300000000000002E-2</v>
      </c>
    </row>
    <row r="62" spans="2:11" x14ac:dyDescent="0.2">
      <c r="B62">
        <f>+'Fiscal Services'!A57</f>
        <v>145</v>
      </c>
      <c r="C62" t="str">
        <f>+'Fiscal Services'!B57</f>
        <v>PEACEHEALTH ST JOSEPH HOSPITAL</v>
      </c>
      <c r="D62" s="6">
        <f>ROUND(SUM('Fiscal Services'!M57:N57),0)</f>
        <v>231637</v>
      </c>
      <c r="E62" s="6">
        <f>ROUND(+'Fiscal Services'!V57,0)</f>
        <v>33112</v>
      </c>
      <c r="F62" s="8">
        <f t="shared" si="0"/>
        <v>7</v>
      </c>
      <c r="G62" s="6">
        <f>ROUND(SUM('Fiscal Services'!M157:N157),0)</f>
        <v>263160</v>
      </c>
      <c r="H62" s="6">
        <f>ROUND(+'Fiscal Services'!V157,0)</f>
        <v>32561</v>
      </c>
      <c r="I62" s="8">
        <f t="shared" si="1"/>
        <v>8.08</v>
      </c>
      <c r="J62" s="7"/>
      <c r="K62" s="9">
        <f t="shared" si="2"/>
        <v>0.15429999999999999</v>
      </c>
    </row>
    <row r="63" spans="2:11" x14ac:dyDescent="0.2">
      <c r="B63">
        <f>+'Fiscal Services'!A58</f>
        <v>147</v>
      </c>
      <c r="C63" t="str">
        <f>+'Fiscal Services'!B58</f>
        <v>MID VALLEY HOSPITAL</v>
      </c>
      <c r="D63" s="6">
        <f>ROUND(SUM('Fiscal Services'!M58:N58),0)</f>
        <v>48372</v>
      </c>
      <c r="E63" s="6">
        <f>ROUND(+'Fiscal Services'!V58,0)</f>
        <v>2585</v>
      </c>
      <c r="F63" s="8">
        <f t="shared" si="0"/>
        <v>18.71</v>
      </c>
      <c r="G63" s="6">
        <f>ROUND(SUM('Fiscal Services'!M158:N158),0)</f>
        <v>54799</v>
      </c>
      <c r="H63" s="6">
        <f>ROUND(+'Fiscal Services'!V158,0)</f>
        <v>2557</v>
      </c>
      <c r="I63" s="8">
        <f t="shared" si="1"/>
        <v>21.43</v>
      </c>
      <c r="J63" s="7"/>
      <c r="K63" s="9">
        <f t="shared" si="2"/>
        <v>0.1454</v>
      </c>
    </row>
    <row r="64" spans="2:11" x14ac:dyDescent="0.2">
      <c r="B64">
        <f>+'Fiscal Services'!A59</f>
        <v>148</v>
      </c>
      <c r="C64" t="str">
        <f>+'Fiscal Services'!B59</f>
        <v>KINDRED HOSPITAL SEATTLE - NORTHGATE</v>
      </c>
      <c r="D64" s="6">
        <f>ROUND(SUM('Fiscal Services'!M59:N59),0)</f>
        <v>18507</v>
      </c>
      <c r="E64" s="6">
        <f>ROUND(+'Fiscal Services'!V59,0)</f>
        <v>1133</v>
      </c>
      <c r="F64" s="8">
        <f t="shared" si="0"/>
        <v>16.329999999999998</v>
      </c>
      <c r="G64" s="6">
        <f>ROUND(SUM('Fiscal Services'!M159:N159),0)</f>
        <v>18495</v>
      </c>
      <c r="H64" s="6">
        <f>ROUND(+'Fiscal Services'!V159,0)</f>
        <v>898</v>
      </c>
      <c r="I64" s="8">
        <f t="shared" si="1"/>
        <v>20.6</v>
      </c>
      <c r="J64" s="7"/>
      <c r="K64" s="9">
        <f t="shared" si="2"/>
        <v>0.26150000000000001</v>
      </c>
    </row>
    <row r="65" spans="2:11" x14ac:dyDescent="0.2">
      <c r="B65">
        <f>+'Fiscal Services'!A60</f>
        <v>150</v>
      </c>
      <c r="C65" t="str">
        <f>+'Fiscal Services'!B60</f>
        <v>COULEE MEDICAL CENTER</v>
      </c>
      <c r="D65" s="6">
        <f>ROUND(SUM('Fiscal Services'!M60:N60),0)</f>
        <v>150776</v>
      </c>
      <c r="E65" s="6">
        <f>ROUND(+'Fiscal Services'!V60,0)</f>
        <v>1419</v>
      </c>
      <c r="F65" s="8">
        <f t="shared" si="0"/>
        <v>106.26</v>
      </c>
      <c r="G65" s="6">
        <f>ROUND(SUM('Fiscal Services'!M160:N160),0)</f>
        <v>42571</v>
      </c>
      <c r="H65" s="6">
        <f>ROUND(+'Fiscal Services'!V160,0)</f>
        <v>1288</v>
      </c>
      <c r="I65" s="8">
        <f t="shared" si="1"/>
        <v>33.049999999999997</v>
      </c>
      <c r="J65" s="7"/>
      <c r="K65" s="9">
        <f t="shared" si="2"/>
        <v>-0.68899999999999995</v>
      </c>
    </row>
    <row r="66" spans="2:11" x14ac:dyDescent="0.2">
      <c r="B66">
        <f>+'Fiscal Services'!A61</f>
        <v>152</v>
      </c>
      <c r="C66" t="str">
        <f>+'Fiscal Services'!B61</f>
        <v>MASON GENERAL HOSPITAL</v>
      </c>
      <c r="D66" s="6">
        <f>ROUND(SUM('Fiscal Services'!M61:N61),0)</f>
        <v>244082</v>
      </c>
      <c r="E66" s="6">
        <f>ROUND(+'Fiscal Services'!V61,0)</f>
        <v>4217</v>
      </c>
      <c r="F66" s="8">
        <f t="shared" si="0"/>
        <v>57.88</v>
      </c>
      <c r="G66" s="6">
        <f>ROUND(SUM('Fiscal Services'!M161:N161),0)</f>
        <v>319971</v>
      </c>
      <c r="H66" s="6">
        <f>ROUND(+'Fiscal Services'!V161,0)</f>
        <v>4287</v>
      </c>
      <c r="I66" s="8">
        <f t="shared" si="1"/>
        <v>74.64</v>
      </c>
      <c r="J66" s="7"/>
      <c r="K66" s="9">
        <f t="shared" si="2"/>
        <v>0.28960000000000002</v>
      </c>
    </row>
    <row r="67" spans="2:11" x14ac:dyDescent="0.2">
      <c r="B67">
        <f>+'Fiscal Services'!A62</f>
        <v>153</v>
      </c>
      <c r="C67" t="str">
        <f>+'Fiscal Services'!B62</f>
        <v>WHITMAN HOSPITAL AND MEDICAL CENTER</v>
      </c>
      <c r="D67" s="6">
        <f>ROUND(SUM('Fiscal Services'!M62:N62),0)</f>
        <v>34470</v>
      </c>
      <c r="E67" s="6">
        <f>ROUND(+'Fiscal Services'!V62,0)</f>
        <v>1426</v>
      </c>
      <c r="F67" s="8">
        <f t="shared" si="0"/>
        <v>24.17</v>
      </c>
      <c r="G67" s="6">
        <f>ROUND(SUM('Fiscal Services'!M162:N162),0)</f>
        <v>33145</v>
      </c>
      <c r="H67" s="6">
        <f>ROUND(+'Fiscal Services'!V162,0)</f>
        <v>1377</v>
      </c>
      <c r="I67" s="8">
        <f t="shared" si="1"/>
        <v>24.07</v>
      </c>
      <c r="J67" s="7"/>
      <c r="K67" s="9">
        <f t="shared" si="2"/>
        <v>-4.1000000000000003E-3</v>
      </c>
    </row>
    <row r="68" spans="2:11" x14ac:dyDescent="0.2">
      <c r="B68">
        <f>+'Fiscal Services'!A63</f>
        <v>155</v>
      </c>
      <c r="C68" t="str">
        <f>+'Fiscal Services'!B63</f>
        <v>UW MEDICINE/VALLEY MEDICAL CENTER</v>
      </c>
      <c r="D68" s="6">
        <f>ROUND(SUM('Fiscal Services'!M63:N63),0)</f>
        <v>70787</v>
      </c>
      <c r="E68" s="6">
        <f>ROUND(+'Fiscal Services'!V63,0)</f>
        <v>17416</v>
      </c>
      <c r="F68" s="8">
        <f t="shared" si="0"/>
        <v>4.0599999999999996</v>
      </c>
      <c r="G68" s="6">
        <f>ROUND(SUM('Fiscal Services'!M163:N163),0)</f>
        <v>190982</v>
      </c>
      <c r="H68" s="6">
        <f>ROUND(+'Fiscal Services'!V163,0)</f>
        <v>37373</v>
      </c>
      <c r="I68" s="8">
        <f t="shared" si="1"/>
        <v>5.1100000000000003</v>
      </c>
      <c r="J68" s="7"/>
      <c r="K68" s="9">
        <f t="shared" si="2"/>
        <v>0.2586</v>
      </c>
    </row>
    <row r="69" spans="2:11" x14ac:dyDescent="0.2">
      <c r="B69">
        <f>+'Fiscal Services'!A64</f>
        <v>156</v>
      </c>
      <c r="C69" t="str">
        <f>+'Fiscal Services'!B64</f>
        <v>WHIDBEY GENERAL HOSPITAL</v>
      </c>
      <c r="D69" s="6">
        <f>ROUND(SUM('Fiscal Services'!M64:N64),0)</f>
        <v>89071</v>
      </c>
      <c r="E69" s="6">
        <f>ROUND(+'Fiscal Services'!V64,0)</f>
        <v>8294</v>
      </c>
      <c r="F69" s="8">
        <f t="shared" si="0"/>
        <v>10.74</v>
      </c>
      <c r="G69" s="6">
        <f>ROUND(SUM('Fiscal Services'!M164:N164),0)</f>
        <v>0</v>
      </c>
      <c r="H69" s="6">
        <f>ROUND(+'Fiscal Services'!V164,0)</f>
        <v>0</v>
      </c>
      <c r="I69" s="8" t="str">
        <f t="shared" si="1"/>
        <v/>
      </c>
      <c r="J69" s="7"/>
      <c r="K69" s="9" t="str">
        <f t="shared" si="2"/>
        <v/>
      </c>
    </row>
    <row r="70" spans="2:11" x14ac:dyDescent="0.2">
      <c r="B70">
        <f>+'Fiscal Services'!A65</f>
        <v>157</v>
      </c>
      <c r="C70" t="str">
        <f>+'Fiscal Services'!B65</f>
        <v>ST LUKES REHABILIATION INSTITUTE</v>
      </c>
      <c r="D70" s="6">
        <f>ROUND(SUM('Fiscal Services'!M65:N65),0)</f>
        <v>15901</v>
      </c>
      <c r="E70" s="6">
        <f>ROUND(+'Fiscal Services'!V65,0)</f>
        <v>2559</v>
      </c>
      <c r="F70" s="8">
        <f t="shared" si="0"/>
        <v>6.21</v>
      </c>
      <c r="G70" s="6">
        <f>ROUND(SUM('Fiscal Services'!M165:N165),0)</f>
        <v>17164</v>
      </c>
      <c r="H70" s="6">
        <f>ROUND(+'Fiscal Services'!V165,0)</f>
        <v>2467</v>
      </c>
      <c r="I70" s="8">
        <f t="shared" si="1"/>
        <v>6.96</v>
      </c>
      <c r="J70" s="7"/>
      <c r="K70" s="9">
        <f t="shared" si="2"/>
        <v>0.1208</v>
      </c>
    </row>
    <row r="71" spans="2:11" x14ac:dyDescent="0.2">
      <c r="B71">
        <f>+'Fiscal Services'!A66</f>
        <v>158</v>
      </c>
      <c r="C71" t="str">
        <f>+'Fiscal Services'!B66</f>
        <v>CASCADE MEDICAL CENTER</v>
      </c>
      <c r="D71" s="6">
        <f>ROUND(SUM('Fiscal Services'!M66:N66),0)</f>
        <v>69893</v>
      </c>
      <c r="E71" s="6">
        <f>ROUND(+'Fiscal Services'!V66,0)</f>
        <v>472</v>
      </c>
      <c r="F71" s="8">
        <f t="shared" si="0"/>
        <v>148.08000000000001</v>
      </c>
      <c r="G71" s="6">
        <f>ROUND(SUM('Fiscal Services'!M166:N166),0)</f>
        <v>69798</v>
      </c>
      <c r="H71" s="6">
        <f>ROUND(+'Fiscal Services'!V166,0)</f>
        <v>573</v>
      </c>
      <c r="I71" s="8">
        <f t="shared" si="1"/>
        <v>121.81</v>
      </c>
      <c r="J71" s="7"/>
      <c r="K71" s="9">
        <f t="shared" si="2"/>
        <v>-0.1774</v>
      </c>
    </row>
    <row r="72" spans="2:11" x14ac:dyDescent="0.2">
      <c r="B72">
        <f>+'Fiscal Services'!A67</f>
        <v>159</v>
      </c>
      <c r="C72" t="str">
        <f>+'Fiscal Services'!B67</f>
        <v>PROVIDENCE ST PETER HOSPITAL</v>
      </c>
      <c r="D72" s="6">
        <f>ROUND(SUM('Fiscal Services'!M67:N67),0)</f>
        <v>203592</v>
      </c>
      <c r="E72" s="6">
        <f>ROUND(+'Fiscal Services'!V67,0)</f>
        <v>36893</v>
      </c>
      <c r="F72" s="8">
        <f t="shared" si="0"/>
        <v>5.52</v>
      </c>
      <c r="G72" s="6">
        <f>ROUND(SUM('Fiscal Services'!M167:N167),0)</f>
        <v>192490</v>
      </c>
      <c r="H72" s="6">
        <f>ROUND(+'Fiscal Services'!V167,0)</f>
        <v>33274</v>
      </c>
      <c r="I72" s="8">
        <f t="shared" si="1"/>
        <v>5.78</v>
      </c>
      <c r="J72" s="7"/>
      <c r="K72" s="9">
        <f t="shared" si="2"/>
        <v>4.7100000000000003E-2</v>
      </c>
    </row>
    <row r="73" spans="2:11" x14ac:dyDescent="0.2">
      <c r="B73">
        <f>+'Fiscal Services'!A68</f>
        <v>161</v>
      </c>
      <c r="C73" t="str">
        <f>+'Fiscal Services'!B68</f>
        <v>KADLEC REGIONAL MEDICAL CENTER</v>
      </c>
      <c r="D73" s="6">
        <f>ROUND(SUM('Fiscal Services'!M68:N68),0)</f>
        <v>184847</v>
      </c>
      <c r="E73" s="6">
        <f>ROUND(+'Fiscal Services'!V68,0)</f>
        <v>31196</v>
      </c>
      <c r="F73" s="8">
        <f t="shared" si="0"/>
        <v>5.93</v>
      </c>
      <c r="G73" s="6">
        <f>ROUND(SUM('Fiscal Services'!M168:N168),0)</f>
        <v>183003</v>
      </c>
      <c r="H73" s="6">
        <f>ROUND(+'Fiscal Services'!V168,0)</f>
        <v>35689</v>
      </c>
      <c r="I73" s="8">
        <f t="shared" si="1"/>
        <v>5.13</v>
      </c>
      <c r="J73" s="7"/>
      <c r="K73" s="9">
        <f t="shared" si="2"/>
        <v>-0.13489999999999999</v>
      </c>
    </row>
    <row r="74" spans="2:11" x14ac:dyDescent="0.2">
      <c r="B74">
        <f>+'Fiscal Services'!A69</f>
        <v>162</v>
      </c>
      <c r="C74" t="str">
        <f>+'Fiscal Services'!B69</f>
        <v>PROVIDENCE SACRED HEART MEDICAL CENTER</v>
      </c>
      <c r="D74" s="6">
        <f>ROUND(SUM('Fiscal Services'!M69:N69),0)</f>
        <v>540704</v>
      </c>
      <c r="E74" s="6">
        <f>ROUND(+'Fiscal Services'!V69,0)</f>
        <v>63456</v>
      </c>
      <c r="F74" s="8">
        <f t="shared" si="0"/>
        <v>8.52</v>
      </c>
      <c r="G74" s="6">
        <f>ROUND(SUM('Fiscal Services'!M169:N169),0)</f>
        <v>536963</v>
      </c>
      <c r="H74" s="6">
        <f>ROUND(+'Fiscal Services'!V169,0)</f>
        <v>61703</v>
      </c>
      <c r="I74" s="8">
        <f t="shared" si="1"/>
        <v>8.6999999999999993</v>
      </c>
      <c r="J74" s="7"/>
      <c r="K74" s="9">
        <f t="shared" si="2"/>
        <v>2.1100000000000001E-2</v>
      </c>
    </row>
    <row r="75" spans="2:11" x14ac:dyDescent="0.2">
      <c r="B75">
        <f>+'Fiscal Services'!A70</f>
        <v>164</v>
      </c>
      <c r="C75" t="str">
        <f>+'Fiscal Services'!B70</f>
        <v>EVERGREENHEALTH MEDICAL CENTER</v>
      </c>
      <c r="D75" s="6">
        <f>ROUND(SUM('Fiscal Services'!M70:N70),0)</f>
        <v>334365</v>
      </c>
      <c r="E75" s="6">
        <f>ROUND(+'Fiscal Services'!V70,0)</f>
        <v>32912</v>
      </c>
      <c r="F75" s="8">
        <f t="shared" ref="F75:F107" si="3">IF(D75=0,"",IF(E75=0,"",ROUND(D75/E75,2)))</f>
        <v>10.16</v>
      </c>
      <c r="G75" s="6">
        <f>ROUND(SUM('Fiscal Services'!M170:N170),0)</f>
        <v>342788</v>
      </c>
      <c r="H75" s="6">
        <f>ROUND(+'Fiscal Services'!V170,0)</f>
        <v>33213</v>
      </c>
      <c r="I75" s="8">
        <f t="shared" ref="I75:I107" si="4">IF(G75=0,"",IF(H75=0,"",ROUND(G75/H75,2)))</f>
        <v>10.32</v>
      </c>
      <c r="J75" s="7"/>
      <c r="K75" s="9">
        <f t="shared" ref="K75:K107" si="5">IF(D75=0,"",IF(E75=0,"",IF(G75=0,"",IF(H75=0,"",ROUND(I75/F75-1,4)))))</f>
        <v>1.5699999999999999E-2</v>
      </c>
    </row>
    <row r="76" spans="2:11" x14ac:dyDescent="0.2">
      <c r="B76">
        <f>+'Fiscal Services'!A71</f>
        <v>165</v>
      </c>
      <c r="C76" t="str">
        <f>+'Fiscal Services'!B71</f>
        <v>LAKE CHELAN COMMUNITY HOSPITAL</v>
      </c>
      <c r="D76" s="6">
        <f>ROUND(SUM('Fiscal Services'!M71:N71),0)</f>
        <v>38677</v>
      </c>
      <c r="E76" s="6">
        <f>ROUND(+'Fiscal Services'!V71,0)</f>
        <v>1504</v>
      </c>
      <c r="F76" s="8">
        <f t="shared" si="3"/>
        <v>25.72</v>
      </c>
      <c r="G76" s="6">
        <f>ROUND(SUM('Fiscal Services'!M171:N171),0)</f>
        <v>38224</v>
      </c>
      <c r="H76" s="6">
        <f>ROUND(+'Fiscal Services'!V171,0)</f>
        <v>1122</v>
      </c>
      <c r="I76" s="8">
        <f t="shared" si="4"/>
        <v>34.07</v>
      </c>
      <c r="J76" s="7"/>
      <c r="K76" s="9">
        <f t="shared" si="5"/>
        <v>0.32469999999999999</v>
      </c>
    </row>
    <row r="77" spans="2:11" x14ac:dyDescent="0.2">
      <c r="B77">
        <f>+'Fiscal Services'!A72</f>
        <v>167</v>
      </c>
      <c r="C77" t="str">
        <f>+'Fiscal Services'!B72</f>
        <v>FERRY COUNTY MEMORIAL HOSPITAL</v>
      </c>
      <c r="D77" s="6">
        <f>ROUND(SUM('Fiscal Services'!M72:N72),0)</f>
        <v>0</v>
      </c>
      <c r="E77" s="6">
        <f>ROUND(+'Fiscal Services'!V72,0)</f>
        <v>0</v>
      </c>
      <c r="F77" s="8" t="str">
        <f t="shared" si="3"/>
        <v/>
      </c>
      <c r="G77" s="6">
        <f>ROUND(SUM('Fiscal Services'!M172:N172),0)</f>
        <v>0</v>
      </c>
      <c r="H77" s="6">
        <f>ROUND(+'Fiscal Services'!V172,0)</f>
        <v>0</v>
      </c>
      <c r="I77" s="8" t="str">
        <f t="shared" si="4"/>
        <v/>
      </c>
      <c r="J77" s="7"/>
      <c r="K77" s="9" t="str">
        <f t="shared" si="5"/>
        <v/>
      </c>
    </row>
    <row r="78" spans="2:11" x14ac:dyDescent="0.2">
      <c r="B78">
        <f>+'Fiscal Services'!A73</f>
        <v>168</v>
      </c>
      <c r="C78" t="str">
        <f>+'Fiscal Services'!B73</f>
        <v>CENTRAL WASHINGTON HOSPITAL</v>
      </c>
      <c r="D78" s="6">
        <f>ROUND(SUM('Fiscal Services'!M73:N73),0)</f>
        <v>285452</v>
      </c>
      <c r="E78" s="6">
        <f>ROUND(+'Fiscal Services'!V73,0)</f>
        <v>19877</v>
      </c>
      <c r="F78" s="8">
        <f t="shared" si="3"/>
        <v>14.36</v>
      </c>
      <c r="G78" s="6">
        <f>ROUND(SUM('Fiscal Services'!M173:N173),0)</f>
        <v>291836</v>
      </c>
      <c r="H78" s="6">
        <f>ROUND(+'Fiscal Services'!V173,0)</f>
        <v>20242</v>
      </c>
      <c r="I78" s="8">
        <f t="shared" si="4"/>
        <v>14.42</v>
      </c>
      <c r="J78" s="7"/>
      <c r="K78" s="9">
        <f t="shared" si="5"/>
        <v>4.1999999999999997E-3</v>
      </c>
    </row>
    <row r="79" spans="2:11" x14ac:dyDescent="0.2">
      <c r="B79">
        <f>+'Fiscal Services'!A74</f>
        <v>170</v>
      </c>
      <c r="C79" t="str">
        <f>+'Fiscal Services'!B74</f>
        <v>PEACEHEALTH SOUTHWEST MEDICAL CENTER</v>
      </c>
      <c r="D79" s="6">
        <f>ROUND(SUM('Fiscal Services'!M74:N74),0)</f>
        <v>165288</v>
      </c>
      <c r="E79" s="6">
        <f>ROUND(+'Fiscal Services'!V74,0)</f>
        <v>50767</v>
      </c>
      <c r="F79" s="8">
        <f t="shared" si="3"/>
        <v>3.26</v>
      </c>
      <c r="G79" s="6">
        <f>ROUND(SUM('Fiscal Services'!M174:N174),0)</f>
        <v>226008</v>
      </c>
      <c r="H79" s="6">
        <f>ROUND(+'Fiscal Services'!V174,0)</f>
        <v>48533</v>
      </c>
      <c r="I79" s="8">
        <f t="shared" si="4"/>
        <v>4.66</v>
      </c>
      <c r="J79" s="7"/>
      <c r="K79" s="9">
        <f t="shared" si="5"/>
        <v>0.4294</v>
      </c>
    </row>
    <row r="80" spans="2:11" x14ac:dyDescent="0.2">
      <c r="B80">
        <f>+'Fiscal Services'!A75</f>
        <v>172</v>
      </c>
      <c r="C80" t="str">
        <f>+'Fiscal Services'!B75</f>
        <v>PULLMAN REGIONAL HOSPITAL</v>
      </c>
      <c r="D80" s="6">
        <f>ROUND(SUM('Fiscal Services'!M75:N75),0)</f>
        <v>73069</v>
      </c>
      <c r="E80" s="6">
        <f>ROUND(+'Fiscal Services'!V75,0)</f>
        <v>3623</v>
      </c>
      <c r="F80" s="8">
        <f t="shared" si="3"/>
        <v>20.170000000000002</v>
      </c>
      <c r="G80" s="6">
        <f>ROUND(SUM('Fiscal Services'!M175:N175),0)</f>
        <v>74844</v>
      </c>
      <c r="H80" s="6">
        <f>ROUND(+'Fiscal Services'!V175,0)</f>
        <v>3914</v>
      </c>
      <c r="I80" s="8">
        <f t="shared" si="4"/>
        <v>19.12</v>
      </c>
      <c r="J80" s="7"/>
      <c r="K80" s="9">
        <f t="shared" si="5"/>
        <v>-5.21E-2</v>
      </c>
    </row>
    <row r="81" spans="2:11" x14ac:dyDescent="0.2">
      <c r="B81">
        <f>+'Fiscal Services'!A76</f>
        <v>173</v>
      </c>
      <c r="C81" t="str">
        <f>+'Fiscal Services'!B76</f>
        <v>MORTON GENERAL HOSPITAL</v>
      </c>
      <c r="D81" s="6">
        <f>ROUND(SUM('Fiscal Services'!M76:N76),0)</f>
        <v>92377</v>
      </c>
      <c r="E81" s="6">
        <f>ROUND(+'Fiscal Services'!V76,0)</f>
        <v>1101</v>
      </c>
      <c r="F81" s="8">
        <f t="shared" si="3"/>
        <v>83.9</v>
      </c>
      <c r="G81" s="6">
        <f>ROUND(SUM('Fiscal Services'!M176:N176),0)</f>
        <v>96503</v>
      </c>
      <c r="H81" s="6">
        <f>ROUND(+'Fiscal Services'!V176,0)</f>
        <v>1070</v>
      </c>
      <c r="I81" s="8">
        <f t="shared" si="4"/>
        <v>90.19</v>
      </c>
      <c r="J81" s="7"/>
      <c r="K81" s="9">
        <f t="shared" si="5"/>
        <v>7.4999999999999997E-2</v>
      </c>
    </row>
    <row r="82" spans="2:11" x14ac:dyDescent="0.2">
      <c r="B82">
        <f>+'Fiscal Services'!A77</f>
        <v>175</v>
      </c>
      <c r="C82" t="str">
        <f>+'Fiscal Services'!B77</f>
        <v>MARY BRIDGE CHILDRENS HEALTH CENTER</v>
      </c>
      <c r="D82" s="6">
        <f>ROUND(SUM('Fiscal Services'!M77:N77),0)</f>
        <v>0</v>
      </c>
      <c r="E82" s="6">
        <f>ROUND(+'Fiscal Services'!V77,0)</f>
        <v>9620</v>
      </c>
      <c r="F82" s="8" t="str">
        <f t="shared" si="3"/>
        <v/>
      </c>
      <c r="G82" s="6">
        <f>ROUND(SUM('Fiscal Services'!M177:N177),0)</f>
        <v>0</v>
      </c>
      <c r="H82" s="6">
        <f>ROUND(+'Fiscal Services'!V177,0)</f>
        <v>10786</v>
      </c>
      <c r="I82" s="8" t="str">
        <f t="shared" si="4"/>
        <v/>
      </c>
      <c r="J82" s="7"/>
      <c r="K82" s="9" t="str">
        <f t="shared" si="5"/>
        <v/>
      </c>
    </row>
    <row r="83" spans="2:11" x14ac:dyDescent="0.2">
      <c r="B83">
        <f>+'Fiscal Services'!A78</f>
        <v>176</v>
      </c>
      <c r="C83" t="str">
        <f>+'Fiscal Services'!B78</f>
        <v>TACOMA GENERAL/ALLENMORE HOSPITAL</v>
      </c>
      <c r="D83" s="6">
        <f>ROUND(SUM('Fiscal Services'!M78:N78),0)</f>
        <v>17959</v>
      </c>
      <c r="E83" s="6">
        <f>ROUND(+'Fiscal Services'!V78,0)</f>
        <v>48651</v>
      </c>
      <c r="F83" s="8">
        <f t="shared" si="3"/>
        <v>0.37</v>
      </c>
      <c r="G83" s="6">
        <f>ROUND(SUM('Fiscal Services'!M178:N178),0)</f>
        <v>25893</v>
      </c>
      <c r="H83" s="6">
        <f>ROUND(+'Fiscal Services'!V178,0)</f>
        <v>41823</v>
      </c>
      <c r="I83" s="8">
        <f t="shared" si="4"/>
        <v>0.62</v>
      </c>
      <c r="J83" s="7"/>
      <c r="K83" s="9">
        <f t="shared" si="5"/>
        <v>0.67569999999999997</v>
      </c>
    </row>
    <row r="84" spans="2:11" x14ac:dyDescent="0.2">
      <c r="B84">
        <f>+'Fiscal Services'!A79</f>
        <v>180</v>
      </c>
      <c r="C84" t="str">
        <f>+'Fiscal Services'!B79</f>
        <v>VALLEY HOSPITAL</v>
      </c>
      <c r="D84" s="6">
        <f>ROUND(SUM('Fiscal Services'!M79:N79),0)</f>
        <v>100</v>
      </c>
      <c r="E84" s="6">
        <f>ROUND(+'Fiscal Services'!V79,0)</f>
        <v>10946</v>
      </c>
      <c r="F84" s="8">
        <f t="shared" si="3"/>
        <v>0.01</v>
      </c>
      <c r="G84" s="6">
        <f>ROUND(SUM('Fiscal Services'!M179:N179),0)</f>
        <v>2243</v>
      </c>
      <c r="H84" s="6">
        <f>ROUND(+'Fiscal Services'!V179,0)</f>
        <v>11479</v>
      </c>
      <c r="I84" s="8">
        <f t="shared" si="4"/>
        <v>0.2</v>
      </c>
      <c r="J84" s="7"/>
      <c r="K84" s="9">
        <f t="shared" si="5"/>
        <v>19</v>
      </c>
    </row>
    <row r="85" spans="2:11" x14ac:dyDescent="0.2">
      <c r="B85">
        <f>+'Fiscal Services'!A80</f>
        <v>183</v>
      </c>
      <c r="C85" t="str">
        <f>+'Fiscal Services'!B80</f>
        <v>MULTICARE AUBURN MEDICAL CENTER</v>
      </c>
      <c r="D85" s="6">
        <f>ROUND(SUM('Fiscal Services'!M80:N80),0)</f>
        <v>119822</v>
      </c>
      <c r="E85" s="6">
        <f>ROUND(+'Fiscal Services'!V80,0)</f>
        <v>11784</v>
      </c>
      <c r="F85" s="8">
        <f t="shared" si="3"/>
        <v>10.17</v>
      </c>
      <c r="G85" s="6">
        <f>ROUND(SUM('Fiscal Services'!M180:N180),0)</f>
        <v>0</v>
      </c>
      <c r="H85" s="6">
        <f>ROUND(+'Fiscal Services'!V180,0)</f>
        <v>10417</v>
      </c>
      <c r="I85" s="8" t="str">
        <f t="shared" si="4"/>
        <v/>
      </c>
      <c r="J85" s="7"/>
      <c r="K85" s="9" t="str">
        <f t="shared" si="5"/>
        <v/>
      </c>
    </row>
    <row r="86" spans="2:11" x14ac:dyDescent="0.2">
      <c r="B86">
        <f>+'Fiscal Services'!A81</f>
        <v>186</v>
      </c>
      <c r="C86" t="str">
        <f>+'Fiscal Services'!B81</f>
        <v>SUMMIT PACIFIC MEDICAL CENTER</v>
      </c>
      <c r="D86" s="6">
        <f>ROUND(SUM('Fiscal Services'!M81:N81),0)</f>
        <v>4069</v>
      </c>
      <c r="E86" s="6">
        <f>ROUND(+'Fiscal Services'!V81,0)</f>
        <v>1238</v>
      </c>
      <c r="F86" s="8">
        <f t="shared" si="3"/>
        <v>3.29</v>
      </c>
      <c r="G86" s="6">
        <f>ROUND(SUM('Fiscal Services'!M181:N181),0)</f>
        <v>21200</v>
      </c>
      <c r="H86" s="6">
        <f>ROUND(+'Fiscal Services'!V181,0)</f>
        <v>1042</v>
      </c>
      <c r="I86" s="8">
        <f t="shared" si="4"/>
        <v>20.350000000000001</v>
      </c>
      <c r="J86" s="7"/>
      <c r="K86" s="9">
        <f t="shared" si="5"/>
        <v>5.1853999999999996</v>
      </c>
    </row>
    <row r="87" spans="2:11" x14ac:dyDescent="0.2">
      <c r="B87">
        <f>+'Fiscal Services'!A82</f>
        <v>191</v>
      </c>
      <c r="C87" t="str">
        <f>+'Fiscal Services'!B82</f>
        <v>PROVIDENCE CENTRALIA HOSPITAL</v>
      </c>
      <c r="D87" s="6">
        <f>ROUND(SUM('Fiscal Services'!M82:N82),0)</f>
        <v>89204</v>
      </c>
      <c r="E87" s="6">
        <f>ROUND(+'Fiscal Services'!V82,0)</f>
        <v>12024</v>
      </c>
      <c r="F87" s="8">
        <f t="shared" si="3"/>
        <v>7.42</v>
      </c>
      <c r="G87" s="6">
        <f>ROUND(SUM('Fiscal Services'!M182:N182),0)</f>
        <v>0</v>
      </c>
      <c r="H87" s="6">
        <f>ROUND(+'Fiscal Services'!V182,0)</f>
        <v>12339</v>
      </c>
      <c r="I87" s="8" t="str">
        <f t="shared" si="4"/>
        <v/>
      </c>
      <c r="J87" s="7"/>
      <c r="K87" s="9" t="str">
        <f t="shared" si="5"/>
        <v/>
      </c>
    </row>
    <row r="88" spans="2:11" x14ac:dyDescent="0.2">
      <c r="B88">
        <f>+'Fiscal Services'!A83</f>
        <v>193</v>
      </c>
      <c r="C88" t="str">
        <f>+'Fiscal Services'!B83</f>
        <v>PROVIDENCE MOUNT CARMEL HOSPITAL</v>
      </c>
      <c r="D88" s="6">
        <f>ROUND(SUM('Fiscal Services'!M83:N83),0)</f>
        <v>43384</v>
      </c>
      <c r="E88" s="6">
        <f>ROUND(+'Fiscal Services'!V83,0)</f>
        <v>3409</v>
      </c>
      <c r="F88" s="8">
        <f t="shared" si="3"/>
        <v>12.73</v>
      </c>
      <c r="G88" s="6">
        <f>ROUND(SUM('Fiscal Services'!M183:N183),0)</f>
        <v>44285</v>
      </c>
      <c r="H88" s="6">
        <f>ROUND(+'Fiscal Services'!V183,0)</f>
        <v>3543</v>
      </c>
      <c r="I88" s="8">
        <f t="shared" si="4"/>
        <v>12.5</v>
      </c>
      <c r="J88" s="7"/>
      <c r="K88" s="9">
        <f t="shared" si="5"/>
        <v>-1.8100000000000002E-2</v>
      </c>
    </row>
    <row r="89" spans="2:11" x14ac:dyDescent="0.2">
      <c r="B89">
        <f>+'Fiscal Services'!A84</f>
        <v>194</v>
      </c>
      <c r="C89" t="str">
        <f>+'Fiscal Services'!B84</f>
        <v>PROVIDENCE ST JOSEPHS HOSPITAL</v>
      </c>
      <c r="D89" s="6">
        <f>ROUND(SUM('Fiscal Services'!M84:N84),0)</f>
        <v>0</v>
      </c>
      <c r="E89" s="6">
        <f>ROUND(+'Fiscal Services'!V84,0)</f>
        <v>1183</v>
      </c>
      <c r="F89" s="8" t="str">
        <f t="shared" si="3"/>
        <v/>
      </c>
      <c r="G89" s="6">
        <f>ROUND(SUM('Fiscal Services'!M184:N184),0)</f>
        <v>10144</v>
      </c>
      <c r="H89" s="6">
        <f>ROUND(+'Fiscal Services'!V184,0)</f>
        <v>1316</v>
      </c>
      <c r="I89" s="8">
        <f t="shared" si="4"/>
        <v>7.71</v>
      </c>
      <c r="J89" s="7"/>
      <c r="K89" s="9" t="str">
        <f t="shared" si="5"/>
        <v/>
      </c>
    </row>
    <row r="90" spans="2:11" x14ac:dyDescent="0.2">
      <c r="B90">
        <f>+'Fiscal Services'!A85</f>
        <v>195</v>
      </c>
      <c r="C90" t="str">
        <f>+'Fiscal Services'!B85</f>
        <v>SNOQUALMIE VALLEY HOSPITAL</v>
      </c>
      <c r="D90" s="6">
        <f>ROUND(SUM('Fiscal Services'!M85:N85),0)</f>
        <v>13396</v>
      </c>
      <c r="E90" s="6">
        <f>ROUND(+'Fiscal Services'!V85,0)</f>
        <v>2523</v>
      </c>
      <c r="F90" s="8">
        <f t="shared" si="3"/>
        <v>5.31</v>
      </c>
      <c r="G90" s="6">
        <f>ROUND(SUM('Fiscal Services'!M185:N185),0)</f>
        <v>16315</v>
      </c>
      <c r="H90" s="6">
        <f>ROUND(+'Fiscal Services'!V185,0)</f>
        <v>1874</v>
      </c>
      <c r="I90" s="8">
        <f t="shared" si="4"/>
        <v>8.7100000000000009</v>
      </c>
      <c r="J90" s="7"/>
      <c r="K90" s="9">
        <f t="shared" si="5"/>
        <v>0.64029999999999998</v>
      </c>
    </row>
    <row r="91" spans="2:11" x14ac:dyDescent="0.2">
      <c r="B91">
        <f>+'Fiscal Services'!A86</f>
        <v>197</v>
      </c>
      <c r="C91" t="str">
        <f>+'Fiscal Services'!B86</f>
        <v>CAPITAL MEDICAL CENTER</v>
      </c>
      <c r="D91" s="6">
        <f>ROUND(SUM('Fiscal Services'!M86:N86),0)</f>
        <v>88434</v>
      </c>
      <c r="E91" s="6">
        <f>ROUND(+'Fiscal Services'!V86,0)</f>
        <v>10176</v>
      </c>
      <c r="F91" s="8">
        <f t="shared" si="3"/>
        <v>8.69</v>
      </c>
      <c r="G91" s="6">
        <f>ROUND(SUM('Fiscal Services'!M186:N186),0)</f>
        <v>99311</v>
      </c>
      <c r="H91" s="6">
        <f>ROUND(+'Fiscal Services'!V186,0)</f>
        <v>10620</v>
      </c>
      <c r="I91" s="8">
        <f t="shared" si="4"/>
        <v>9.35</v>
      </c>
      <c r="J91" s="7"/>
      <c r="K91" s="9">
        <f t="shared" si="5"/>
        <v>7.5899999999999995E-2</v>
      </c>
    </row>
    <row r="92" spans="2:11" x14ac:dyDescent="0.2">
      <c r="B92">
        <f>+'Fiscal Services'!A87</f>
        <v>198</v>
      </c>
      <c r="C92" t="str">
        <f>+'Fiscal Services'!B87</f>
        <v>SUNNYSIDE COMMUNITY HOSPITAL</v>
      </c>
      <c r="D92" s="6">
        <f>ROUND(SUM('Fiscal Services'!M87:N87),0)</f>
        <v>98765</v>
      </c>
      <c r="E92" s="6">
        <f>ROUND(+'Fiscal Services'!V87,0)</f>
        <v>3877</v>
      </c>
      <c r="F92" s="8">
        <f t="shared" si="3"/>
        <v>25.47</v>
      </c>
      <c r="G92" s="6">
        <f>ROUND(SUM('Fiscal Services'!M187:N187),0)</f>
        <v>0</v>
      </c>
      <c r="H92" s="6">
        <f>ROUND(+'Fiscal Services'!V187,0)</f>
        <v>0</v>
      </c>
      <c r="I92" s="8" t="str">
        <f t="shared" si="4"/>
        <v/>
      </c>
      <c r="J92" s="7"/>
      <c r="K92" s="9" t="str">
        <f t="shared" si="5"/>
        <v/>
      </c>
    </row>
    <row r="93" spans="2:11" x14ac:dyDescent="0.2">
      <c r="B93">
        <f>+'Fiscal Services'!A88</f>
        <v>199</v>
      </c>
      <c r="C93" t="str">
        <f>+'Fiscal Services'!B88</f>
        <v>TOPPENISH COMMUNITY HOSPITAL</v>
      </c>
      <c r="D93" s="6">
        <f>ROUND(SUM('Fiscal Services'!M88:N88),0)</f>
        <v>21797</v>
      </c>
      <c r="E93" s="6">
        <f>ROUND(+'Fiscal Services'!V88,0)</f>
        <v>2956</v>
      </c>
      <c r="F93" s="8">
        <f t="shared" si="3"/>
        <v>7.37</v>
      </c>
      <c r="G93" s="6">
        <f>ROUND(SUM('Fiscal Services'!M188:N188),0)</f>
        <v>19816</v>
      </c>
      <c r="H93" s="6">
        <f>ROUND(+'Fiscal Services'!V188,0)</f>
        <v>2554</v>
      </c>
      <c r="I93" s="8">
        <f t="shared" si="4"/>
        <v>7.76</v>
      </c>
      <c r="J93" s="7"/>
      <c r="K93" s="9">
        <f t="shared" si="5"/>
        <v>5.2900000000000003E-2</v>
      </c>
    </row>
    <row r="94" spans="2:11" x14ac:dyDescent="0.2">
      <c r="B94">
        <f>+'Fiscal Services'!A89</f>
        <v>201</v>
      </c>
      <c r="C94" t="str">
        <f>+'Fiscal Services'!B89</f>
        <v>ST FRANCIS COMMUNITY HOSPITAL</v>
      </c>
      <c r="D94" s="6">
        <f>ROUND(SUM('Fiscal Services'!M89:N89),0)</f>
        <v>108555</v>
      </c>
      <c r="E94" s="6">
        <f>ROUND(+'Fiscal Services'!V89,0)</f>
        <v>16708</v>
      </c>
      <c r="F94" s="8">
        <f t="shared" si="3"/>
        <v>6.5</v>
      </c>
      <c r="G94" s="6">
        <f>ROUND(SUM('Fiscal Services'!M189:N189),0)</f>
        <v>129706</v>
      </c>
      <c r="H94" s="6">
        <f>ROUND(+'Fiscal Services'!V189,0)</f>
        <v>15975</v>
      </c>
      <c r="I94" s="8">
        <f t="shared" si="4"/>
        <v>8.1199999999999992</v>
      </c>
      <c r="J94" s="7"/>
      <c r="K94" s="9">
        <f t="shared" si="5"/>
        <v>0.2492</v>
      </c>
    </row>
    <row r="95" spans="2:11" x14ac:dyDescent="0.2">
      <c r="B95">
        <f>+'Fiscal Services'!A90</f>
        <v>202</v>
      </c>
      <c r="C95" t="str">
        <f>+'Fiscal Services'!B90</f>
        <v>REGIONAL HOSPITAL</v>
      </c>
      <c r="D95" s="6">
        <f>ROUND(SUM('Fiscal Services'!M90:N90),0)</f>
        <v>0</v>
      </c>
      <c r="E95" s="6">
        <f>ROUND(+'Fiscal Services'!V90,0)</f>
        <v>694</v>
      </c>
      <c r="F95" s="8" t="str">
        <f t="shared" si="3"/>
        <v/>
      </c>
      <c r="G95" s="6">
        <f>ROUND(SUM('Fiscal Services'!M190:N190),0)</f>
        <v>0</v>
      </c>
      <c r="H95" s="6">
        <f>ROUND(+'Fiscal Services'!V190,0)</f>
        <v>707</v>
      </c>
      <c r="I95" s="8" t="str">
        <f t="shared" si="4"/>
        <v/>
      </c>
      <c r="J95" s="7"/>
      <c r="K95" s="9" t="str">
        <f t="shared" si="5"/>
        <v/>
      </c>
    </row>
    <row r="96" spans="2:11" x14ac:dyDescent="0.2">
      <c r="B96">
        <f>+'Fiscal Services'!A91</f>
        <v>204</v>
      </c>
      <c r="C96" t="str">
        <f>+'Fiscal Services'!B91</f>
        <v>SEATTLE CANCER CARE ALLIANCE</v>
      </c>
      <c r="D96" s="6">
        <f>ROUND(SUM('Fiscal Services'!M91:N91),0)</f>
        <v>790656</v>
      </c>
      <c r="E96" s="6">
        <f>ROUND(+'Fiscal Services'!V91,0)</f>
        <v>14038</v>
      </c>
      <c r="F96" s="8">
        <f t="shared" si="3"/>
        <v>56.32</v>
      </c>
      <c r="G96" s="6">
        <f>ROUND(SUM('Fiscal Services'!M191:N191),0)</f>
        <v>734444</v>
      </c>
      <c r="H96" s="6">
        <f>ROUND(+'Fiscal Services'!V191,0)</f>
        <v>13817</v>
      </c>
      <c r="I96" s="8">
        <f t="shared" si="4"/>
        <v>53.16</v>
      </c>
      <c r="J96" s="7"/>
      <c r="K96" s="9">
        <f t="shared" si="5"/>
        <v>-5.6099999999999997E-2</v>
      </c>
    </row>
    <row r="97" spans="2:11" x14ac:dyDescent="0.2">
      <c r="B97">
        <f>+'Fiscal Services'!A92</f>
        <v>205</v>
      </c>
      <c r="C97" t="str">
        <f>+'Fiscal Services'!B92</f>
        <v>WENATCHEE VALLEY HOSPITAL</v>
      </c>
      <c r="D97" s="6">
        <f>ROUND(SUM('Fiscal Services'!M92:N92),0)</f>
        <v>17558</v>
      </c>
      <c r="E97" s="6">
        <f>ROUND(+'Fiscal Services'!V92,0)</f>
        <v>0</v>
      </c>
      <c r="F97" s="8" t="str">
        <f t="shared" si="3"/>
        <v/>
      </c>
      <c r="G97" s="6">
        <f>ROUND(SUM('Fiscal Services'!M192:N192),0)</f>
        <v>13800</v>
      </c>
      <c r="H97" s="6">
        <f>ROUND(+'Fiscal Services'!V192,0)</f>
        <v>12549</v>
      </c>
      <c r="I97" s="8">
        <f t="shared" si="4"/>
        <v>1.1000000000000001</v>
      </c>
      <c r="J97" s="7"/>
      <c r="K97" s="9" t="str">
        <f t="shared" si="5"/>
        <v/>
      </c>
    </row>
    <row r="98" spans="2:11" x14ac:dyDescent="0.2">
      <c r="B98">
        <f>+'Fiscal Services'!A93</f>
        <v>206</v>
      </c>
      <c r="C98" t="str">
        <f>+'Fiscal Services'!B93</f>
        <v>PEACEHEALTH UNITED GENERAL MEDICAL CENTER</v>
      </c>
      <c r="D98" s="6">
        <f>ROUND(SUM('Fiscal Services'!M93:N93),0)</f>
        <v>61100</v>
      </c>
      <c r="E98" s="6">
        <f>ROUND(+'Fiscal Services'!V93,0)</f>
        <v>3520</v>
      </c>
      <c r="F98" s="8">
        <f t="shared" si="3"/>
        <v>17.36</v>
      </c>
      <c r="G98" s="6">
        <f>ROUND(SUM('Fiscal Services'!M193:N193),0)</f>
        <v>48728</v>
      </c>
      <c r="H98" s="6">
        <f>ROUND(+'Fiscal Services'!V193,0)</f>
        <v>3615</v>
      </c>
      <c r="I98" s="8">
        <f t="shared" si="4"/>
        <v>13.48</v>
      </c>
      <c r="J98" s="7"/>
      <c r="K98" s="9">
        <f t="shared" si="5"/>
        <v>-0.2235</v>
      </c>
    </row>
    <row r="99" spans="2:11" x14ac:dyDescent="0.2">
      <c r="B99">
        <f>+'Fiscal Services'!A94</f>
        <v>207</v>
      </c>
      <c r="C99" t="str">
        <f>+'Fiscal Services'!B94</f>
        <v>SKAGIT VALLEY HOSPITAL</v>
      </c>
      <c r="D99" s="6">
        <f>ROUND(SUM('Fiscal Services'!M94:N94),0)</f>
        <v>288870</v>
      </c>
      <c r="E99" s="6">
        <f>ROUND(+'Fiscal Services'!V94,0)</f>
        <v>21062</v>
      </c>
      <c r="F99" s="8">
        <f t="shared" si="3"/>
        <v>13.72</v>
      </c>
      <c r="G99" s="6">
        <f>ROUND(SUM('Fiscal Services'!M194:N194),0)</f>
        <v>324039</v>
      </c>
      <c r="H99" s="6">
        <f>ROUND(+'Fiscal Services'!V194,0)</f>
        <v>20806</v>
      </c>
      <c r="I99" s="8">
        <f t="shared" si="4"/>
        <v>15.57</v>
      </c>
      <c r="J99" s="7"/>
      <c r="K99" s="9">
        <f t="shared" si="5"/>
        <v>0.1348</v>
      </c>
    </row>
    <row r="100" spans="2:11" x14ac:dyDescent="0.2">
      <c r="B100">
        <f>+'Fiscal Services'!A95</f>
        <v>208</v>
      </c>
      <c r="C100" t="str">
        <f>+'Fiscal Services'!B95</f>
        <v>LEGACY SALMON CREEK HOSPITAL</v>
      </c>
      <c r="D100" s="6">
        <f>ROUND(SUM('Fiscal Services'!M95:N95),0)</f>
        <v>60653</v>
      </c>
      <c r="E100" s="6">
        <f>ROUND(+'Fiscal Services'!V95,0)</f>
        <v>18153</v>
      </c>
      <c r="F100" s="8">
        <f t="shared" si="3"/>
        <v>3.34</v>
      </c>
      <c r="G100" s="6">
        <f>ROUND(SUM('Fiscal Services'!M195:N195),0)</f>
        <v>61333</v>
      </c>
      <c r="H100" s="6">
        <f>ROUND(+'Fiscal Services'!V195,0)</f>
        <v>18334</v>
      </c>
      <c r="I100" s="8">
        <f t="shared" si="4"/>
        <v>3.35</v>
      </c>
      <c r="J100" s="7"/>
      <c r="K100" s="9">
        <f t="shared" si="5"/>
        <v>3.0000000000000001E-3</v>
      </c>
    </row>
    <row r="101" spans="2:11" x14ac:dyDescent="0.2">
      <c r="B101">
        <f>+'Fiscal Services'!A96</f>
        <v>209</v>
      </c>
      <c r="C101" t="str">
        <f>+'Fiscal Services'!B96</f>
        <v>ST ANTHONY HOSPITAL</v>
      </c>
      <c r="D101" s="6">
        <f>ROUND(SUM('Fiscal Services'!M96:N96),0)</f>
        <v>1527164</v>
      </c>
      <c r="E101" s="6">
        <f>ROUND(+'Fiscal Services'!V96,0)</f>
        <v>9478</v>
      </c>
      <c r="F101" s="8">
        <f t="shared" si="3"/>
        <v>161.13</v>
      </c>
      <c r="G101" s="6">
        <f>ROUND(SUM('Fiscal Services'!M196:N196),0)</f>
        <v>1488274</v>
      </c>
      <c r="H101" s="6">
        <f>ROUND(+'Fiscal Services'!V196,0)</f>
        <v>9231</v>
      </c>
      <c r="I101" s="8">
        <f t="shared" si="4"/>
        <v>161.22999999999999</v>
      </c>
      <c r="J101" s="7"/>
      <c r="K101" s="9">
        <f t="shared" si="5"/>
        <v>5.9999999999999995E-4</v>
      </c>
    </row>
    <row r="102" spans="2:11" x14ac:dyDescent="0.2">
      <c r="B102">
        <f>+'Fiscal Services'!A97</f>
        <v>210</v>
      </c>
      <c r="C102" t="str">
        <f>+'Fiscal Services'!B97</f>
        <v>SWEDISH MEDICAL CENTER - ISSAQUAH CAMPUS</v>
      </c>
      <c r="D102" s="6">
        <f>ROUND(SUM('Fiscal Services'!M97:N97),0)</f>
        <v>0</v>
      </c>
      <c r="E102" s="6">
        <f>ROUND(+'Fiscal Services'!V97,0)</f>
        <v>10561</v>
      </c>
      <c r="F102" s="8" t="str">
        <f t="shared" si="3"/>
        <v/>
      </c>
      <c r="G102" s="6">
        <f>ROUND(SUM('Fiscal Services'!M197:N197),0)</f>
        <v>0</v>
      </c>
      <c r="H102" s="6">
        <f>ROUND(+'Fiscal Services'!V197,0)</f>
        <v>12277</v>
      </c>
      <c r="I102" s="8" t="str">
        <f t="shared" si="4"/>
        <v/>
      </c>
      <c r="J102" s="7"/>
      <c r="K102" s="9" t="str">
        <f t="shared" si="5"/>
        <v/>
      </c>
    </row>
    <row r="103" spans="2:11" x14ac:dyDescent="0.2">
      <c r="B103">
        <f>+'Fiscal Services'!A98</f>
        <v>211</v>
      </c>
      <c r="C103" t="str">
        <f>+'Fiscal Services'!B98</f>
        <v>PEACEHEALTH PEACE ISLAND MEDICAL CENTER</v>
      </c>
      <c r="D103" s="6">
        <f>ROUND(SUM('Fiscal Services'!M98:N98),0)</f>
        <v>0</v>
      </c>
      <c r="E103" s="6">
        <f>ROUND(+'Fiscal Services'!V98,0)</f>
        <v>0</v>
      </c>
      <c r="F103" s="8" t="str">
        <f t="shared" si="3"/>
        <v/>
      </c>
      <c r="G103" s="6">
        <f>ROUND(SUM('Fiscal Services'!M198:N198),0)</f>
        <v>0</v>
      </c>
      <c r="H103" s="6">
        <f>ROUND(+'Fiscal Services'!V198,0)</f>
        <v>433</v>
      </c>
      <c r="I103" s="8" t="str">
        <f t="shared" si="4"/>
        <v/>
      </c>
      <c r="J103" s="7"/>
      <c r="K103" s="9" t="str">
        <f t="shared" si="5"/>
        <v/>
      </c>
    </row>
    <row r="104" spans="2:11" x14ac:dyDescent="0.2">
      <c r="B104">
        <f>+'Fiscal Services'!A99</f>
        <v>904</v>
      </c>
      <c r="C104" t="str">
        <f>+'Fiscal Services'!B99</f>
        <v>BHC FAIRFAX HOSPITAL</v>
      </c>
      <c r="D104" s="6">
        <f>ROUND(SUM('Fiscal Services'!M99:N99),0)</f>
        <v>42377</v>
      </c>
      <c r="E104" s="6">
        <f>ROUND(+'Fiscal Services'!V99,0)</f>
        <v>2399</v>
      </c>
      <c r="F104" s="8">
        <f t="shared" si="3"/>
        <v>17.66</v>
      </c>
      <c r="G104" s="6">
        <f>ROUND(SUM('Fiscal Services'!M199:N199),0)</f>
        <v>43897</v>
      </c>
      <c r="H104" s="6">
        <f>ROUND(+'Fiscal Services'!V199,0)</f>
        <v>2354</v>
      </c>
      <c r="I104" s="8">
        <f t="shared" si="4"/>
        <v>18.649999999999999</v>
      </c>
      <c r="J104" s="7"/>
      <c r="K104" s="9">
        <f t="shared" si="5"/>
        <v>5.6099999999999997E-2</v>
      </c>
    </row>
    <row r="105" spans="2:11" x14ac:dyDescent="0.2">
      <c r="B105">
        <f>+'Fiscal Services'!A100</f>
        <v>915</v>
      </c>
      <c r="C105" t="str">
        <f>+'Fiscal Services'!B100</f>
        <v>LOURDES COUNSELING CENTER</v>
      </c>
      <c r="D105" s="6">
        <f>ROUND(SUM('Fiscal Services'!M100:N100),0)</f>
        <v>0</v>
      </c>
      <c r="E105" s="6">
        <f>ROUND(+'Fiscal Services'!V100,0)</f>
        <v>846</v>
      </c>
      <c r="F105" s="8" t="str">
        <f t="shared" si="3"/>
        <v/>
      </c>
      <c r="G105" s="6">
        <f>ROUND(SUM('Fiscal Services'!M200:N200),0)</f>
        <v>0</v>
      </c>
      <c r="H105" s="6">
        <f>ROUND(+'Fiscal Services'!V200,0)</f>
        <v>744</v>
      </c>
      <c r="I105" s="8" t="str">
        <f t="shared" si="4"/>
        <v/>
      </c>
      <c r="J105" s="7"/>
      <c r="K105" s="9" t="str">
        <f t="shared" si="5"/>
        <v/>
      </c>
    </row>
    <row r="106" spans="2:11" x14ac:dyDescent="0.2">
      <c r="B106">
        <f>+'Fiscal Services'!A101</f>
        <v>919</v>
      </c>
      <c r="C106" t="str">
        <f>+'Fiscal Services'!B101</f>
        <v>NAVOS</v>
      </c>
      <c r="D106" s="6">
        <f>ROUND(SUM('Fiscal Services'!M101:N101),0)</f>
        <v>5432</v>
      </c>
      <c r="E106" s="6">
        <f>ROUND(+'Fiscal Services'!V101,0)</f>
        <v>962</v>
      </c>
      <c r="F106" s="8">
        <f t="shared" si="3"/>
        <v>5.65</v>
      </c>
      <c r="G106" s="6">
        <f>ROUND(SUM('Fiscal Services'!M201:N201),0)</f>
        <v>4087</v>
      </c>
      <c r="H106" s="6">
        <f>ROUND(+'Fiscal Services'!V201,0)</f>
        <v>1090</v>
      </c>
      <c r="I106" s="8">
        <f t="shared" si="4"/>
        <v>3.75</v>
      </c>
      <c r="J106" s="7"/>
      <c r="K106" s="9">
        <f t="shared" si="5"/>
        <v>-0.33629999999999999</v>
      </c>
    </row>
    <row r="107" spans="2:11" x14ac:dyDescent="0.2">
      <c r="B107">
        <f>+'Fiscal Services'!A102</f>
        <v>921</v>
      </c>
      <c r="C107" t="str">
        <f>+'Fiscal Services'!B102</f>
        <v>Cascade Behavioral Health</v>
      </c>
      <c r="D107" s="6">
        <f>ROUND(SUM('Fiscal Services'!M102:N102),0)</f>
        <v>0</v>
      </c>
      <c r="E107" s="6" t="e">
        <f>ROUND(+'Fiscal Services'!V102,0)</f>
        <v>#VALUE!</v>
      </c>
      <c r="F107" s="8" t="str">
        <f t="shared" si="3"/>
        <v/>
      </c>
      <c r="G107" s="6">
        <f>ROUND(SUM('Fiscal Services'!M202:N202),0)</f>
        <v>381</v>
      </c>
      <c r="H107" s="6">
        <f>ROUND(+'Fiscal Services'!V202,0)</f>
        <v>93</v>
      </c>
      <c r="I107" s="8">
        <f t="shared" si="4"/>
        <v>4.0999999999999996</v>
      </c>
      <c r="J107" s="7"/>
      <c r="K107" s="9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E17" sqref="E17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6.88671875" bestFit="1" customWidth="1"/>
    <col min="6" max="6" width="5.88671875" bestFit="1" customWidth="1"/>
    <col min="7" max="7" width="10.88671875" bestFit="1" customWidth="1"/>
    <col min="8" max="8" width="6.88671875" bestFit="1" customWidth="1"/>
    <col min="9" max="9" width="5.88671875" bestFit="1" customWidth="1"/>
    <col min="10" max="10" width="2.6640625" customWidth="1"/>
    <col min="11" max="11" width="9.109375" bestFit="1" customWidth="1"/>
  </cols>
  <sheetData>
    <row r="1" spans="1:11" x14ac:dyDescent="0.2">
      <c r="A1" s="3" t="s">
        <v>21</v>
      </c>
      <c r="B1" s="4"/>
      <c r="C1" s="4"/>
      <c r="D1" s="4"/>
      <c r="E1" s="4"/>
      <c r="F1" s="4"/>
      <c r="G1" s="4"/>
      <c r="H1" s="4"/>
    </row>
    <row r="2" spans="1:11" x14ac:dyDescent="0.2">
      <c r="A2" s="4"/>
      <c r="B2" s="4"/>
      <c r="C2" s="4"/>
      <c r="D2" s="4"/>
      <c r="E2" s="4"/>
      <c r="F2" s="3"/>
      <c r="G2" s="4"/>
      <c r="H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K3">
        <v>478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</row>
    <row r="5" spans="1:11" x14ac:dyDescent="0.2">
      <c r="A5" s="3" t="s">
        <v>41</v>
      </c>
      <c r="B5" s="4"/>
      <c r="C5" s="4"/>
      <c r="D5" s="4"/>
      <c r="E5" s="4"/>
      <c r="F5" s="4"/>
      <c r="G5" s="4"/>
      <c r="H5" s="4"/>
    </row>
    <row r="7" spans="1:11" x14ac:dyDescent="0.2">
      <c r="E7" s="24">
        <f>'Fiscal Services'!D5</f>
        <v>2012</v>
      </c>
      <c r="F7" s="2">
        <f>+E7</f>
        <v>2012</v>
      </c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D8" s="1" t="s">
        <v>22</v>
      </c>
      <c r="F8" s="1" t="s">
        <v>2</v>
      </c>
      <c r="G8" s="1" t="s">
        <v>22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3</v>
      </c>
      <c r="E9" s="1" t="s">
        <v>4</v>
      </c>
      <c r="F9" s="1" t="s">
        <v>4</v>
      </c>
      <c r="G9" s="1" t="s">
        <v>3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+'Fiscal Services'!A5</f>
        <v>1</v>
      </c>
      <c r="C10" t="str">
        <f>+'Fiscal Services'!B5</f>
        <v>SWEDISH MEDICAL CENTER - FIRST HILL</v>
      </c>
      <c r="D10" s="6">
        <f>ROUND(+'Fiscal Services'!O5,0)</f>
        <v>93700</v>
      </c>
      <c r="E10" s="6">
        <f>ROUND(+'Fiscal Services'!V5,0)</f>
        <v>69385</v>
      </c>
      <c r="F10" s="8">
        <f>IF(D10=0,"",IF(E10=0,"",ROUND(D10/E10,2)))</f>
        <v>1.35</v>
      </c>
      <c r="G10" s="6">
        <f>ROUND(+'Fiscal Services'!O105,0)</f>
        <v>75276</v>
      </c>
      <c r="H10" s="6">
        <f>ROUND(+'Fiscal Services'!V105,0)</f>
        <v>67759</v>
      </c>
      <c r="I10" s="8">
        <f>IF(G10=0,"",IF(H10=0,"",ROUND(G10/H10,2)))</f>
        <v>1.1100000000000001</v>
      </c>
      <c r="J10" s="7"/>
      <c r="K10" s="9">
        <f>IF(D10=0,"",IF(E10=0,"",IF(G10=0,"",IF(H10=0,"",ROUND(I10/F10-1,4)))))</f>
        <v>-0.17780000000000001</v>
      </c>
    </row>
    <row r="11" spans="1:11" x14ac:dyDescent="0.2">
      <c r="B11">
        <f>+'Fiscal Services'!A6</f>
        <v>3</v>
      </c>
      <c r="C11" t="str">
        <f>+'Fiscal Services'!B6</f>
        <v>SWEDISH MEDICAL CENTER - CHERRY HILL</v>
      </c>
      <c r="D11" s="6">
        <f>ROUND(+'Fiscal Services'!O6,0)</f>
        <v>7713</v>
      </c>
      <c r="E11" s="6">
        <f>ROUND(+'Fiscal Services'!V6,0)</f>
        <v>24129</v>
      </c>
      <c r="F11" s="8">
        <f t="shared" ref="F11:F74" si="0">IF(D11=0,"",IF(E11=0,"",ROUND(D11/E11,2)))</f>
        <v>0.32</v>
      </c>
      <c r="G11" s="6">
        <f>ROUND(+'Fiscal Services'!O106,0)</f>
        <v>4192</v>
      </c>
      <c r="H11" s="6">
        <f>ROUND(+'Fiscal Services'!V106,0)</f>
        <v>28415</v>
      </c>
      <c r="I11" s="8">
        <f t="shared" ref="I11:I74" si="1">IF(G11=0,"",IF(H11=0,"",ROUND(G11/H11,2)))</f>
        <v>0.15</v>
      </c>
      <c r="J11" s="7"/>
      <c r="K11" s="9">
        <f t="shared" ref="K11:K74" si="2">IF(D11=0,"",IF(E11=0,"",IF(G11=0,"",IF(H11=0,"",ROUND(I11/F11-1,4)))))</f>
        <v>-0.53129999999999999</v>
      </c>
    </row>
    <row r="12" spans="1:11" x14ac:dyDescent="0.2">
      <c r="B12">
        <f>+'Fiscal Services'!A7</f>
        <v>8</v>
      </c>
      <c r="C12" t="str">
        <f>+'Fiscal Services'!B7</f>
        <v>KLICKITAT VALLEY HEALTH</v>
      </c>
      <c r="D12" s="6">
        <f>ROUND(+'Fiscal Services'!O7,0)</f>
        <v>19957</v>
      </c>
      <c r="E12" s="6">
        <f>ROUND(+'Fiscal Services'!V7,0)</f>
        <v>1777</v>
      </c>
      <c r="F12" s="8">
        <f t="shared" si="0"/>
        <v>11.23</v>
      </c>
      <c r="G12" s="6">
        <f>ROUND(+'Fiscal Services'!O107,0)</f>
        <v>20061</v>
      </c>
      <c r="H12" s="6">
        <f>ROUND(+'Fiscal Services'!V107,0)</f>
        <v>1281</v>
      </c>
      <c r="I12" s="8">
        <f t="shared" si="1"/>
        <v>15.66</v>
      </c>
      <c r="J12" s="7"/>
      <c r="K12" s="9">
        <f t="shared" si="2"/>
        <v>0.39450000000000002</v>
      </c>
    </row>
    <row r="13" spans="1:11" x14ac:dyDescent="0.2">
      <c r="B13">
        <f>+'Fiscal Services'!A8</f>
        <v>10</v>
      </c>
      <c r="C13" t="str">
        <f>+'Fiscal Services'!B8</f>
        <v>VIRGINIA MASON MEDICAL CENTER</v>
      </c>
      <c r="D13" s="6">
        <f>ROUND(+'Fiscal Services'!O8,0)</f>
        <v>1920254</v>
      </c>
      <c r="E13" s="6">
        <f>ROUND(+'Fiscal Services'!V8,0)</f>
        <v>72231</v>
      </c>
      <c r="F13" s="8">
        <f t="shared" si="0"/>
        <v>26.58</v>
      </c>
      <c r="G13" s="6">
        <f>ROUND(+'Fiscal Services'!O108,0)</f>
        <v>1819782</v>
      </c>
      <c r="H13" s="6">
        <f>ROUND(+'Fiscal Services'!V108,0)</f>
        <v>70317</v>
      </c>
      <c r="I13" s="8">
        <f t="shared" si="1"/>
        <v>25.88</v>
      </c>
      <c r="J13" s="7"/>
      <c r="K13" s="9">
        <f t="shared" si="2"/>
        <v>-2.63E-2</v>
      </c>
    </row>
    <row r="14" spans="1:11" x14ac:dyDescent="0.2">
      <c r="B14">
        <f>+'Fiscal Services'!A9</f>
        <v>14</v>
      </c>
      <c r="C14" t="str">
        <f>+'Fiscal Services'!B9</f>
        <v>SEATTLE CHILDRENS HOSPITAL</v>
      </c>
      <c r="D14" s="6">
        <f>ROUND(+'Fiscal Services'!O9,0)</f>
        <v>122109</v>
      </c>
      <c r="E14" s="6">
        <f>ROUND(+'Fiscal Services'!V9,0)</f>
        <v>30610</v>
      </c>
      <c r="F14" s="8">
        <f t="shared" si="0"/>
        <v>3.99</v>
      </c>
      <c r="G14" s="6">
        <f>ROUND(+'Fiscal Services'!O109,0)</f>
        <v>213251</v>
      </c>
      <c r="H14" s="6">
        <f>ROUND(+'Fiscal Services'!V109,0)</f>
        <v>31340</v>
      </c>
      <c r="I14" s="8">
        <f t="shared" si="1"/>
        <v>6.8</v>
      </c>
      <c r="J14" s="7"/>
      <c r="K14" s="9">
        <f t="shared" si="2"/>
        <v>0.70430000000000004</v>
      </c>
    </row>
    <row r="15" spans="1:11" x14ac:dyDescent="0.2">
      <c r="B15">
        <f>+'Fiscal Services'!A10</f>
        <v>20</v>
      </c>
      <c r="C15" t="str">
        <f>+'Fiscal Services'!B10</f>
        <v>GROUP HEALTH CENTRAL HOSPITAL</v>
      </c>
      <c r="D15" s="6">
        <f>ROUND(+'Fiscal Services'!O10,0)</f>
        <v>0</v>
      </c>
      <c r="E15" s="6">
        <f>ROUND(+'Fiscal Services'!V10,0)</f>
        <v>1260</v>
      </c>
      <c r="F15" s="8" t="str">
        <f t="shared" si="0"/>
        <v/>
      </c>
      <c r="G15" s="6">
        <f>ROUND(+'Fiscal Services'!O110,0)</f>
        <v>0</v>
      </c>
      <c r="H15" s="6">
        <f>ROUND(+'Fiscal Services'!V110,0)</f>
        <v>1104</v>
      </c>
      <c r="I15" s="8" t="str">
        <f t="shared" si="1"/>
        <v/>
      </c>
      <c r="J15" s="7"/>
      <c r="K15" s="9" t="str">
        <f t="shared" si="2"/>
        <v/>
      </c>
    </row>
    <row r="16" spans="1:11" x14ac:dyDescent="0.2">
      <c r="B16">
        <f>+'Fiscal Services'!A11</f>
        <v>21</v>
      </c>
      <c r="C16" t="str">
        <f>+'Fiscal Services'!B11</f>
        <v>NEWPORT HOSPITAL AND HEALTH SERVICES</v>
      </c>
      <c r="D16" s="6">
        <f>ROUND(+'Fiscal Services'!O11,0)</f>
        <v>49272</v>
      </c>
      <c r="E16" s="6">
        <f>ROUND(+'Fiscal Services'!V11,0)</f>
        <v>1991</v>
      </c>
      <c r="F16" s="8">
        <f t="shared" si="0"/>
        <v>24.75</v>
      </c>
      <c r="G16" s="6">
        <f>ROUND(+'Fiscal Services'!O111,0)</f>
        <v>39796</v>
      </c>
      <c r="H16" s="6">
        <f>ROUND(+'Fiscal Services'!V111,0)</f>
        <v>1924</v>
      </c>
      <c r="I16" s="8">
        <f t="shared" si="1"/>
        <v>20.68</v>
      </c>
      <c r="J16" s="7"/>
      <c r="K16" s="9">
        <f t="shared" si="2"/>
        <v>-0.16439999999999999</v>
      </c>
    </row>
    <row r="17" spans="2:11" x14ac:dyDescent="0.2">
      <c r="B17">
        <f>+'Fiscal Services'!A12</f>
        <v>22</v>
      </c>
      <c r="C17" t="str">
        <f>+'Fiscal Services'!B12</f>
        <v>LOURDES MEDICAL CENTER</v>
      </c>
      <c r="D17" s="6">
        <f>ROUND(+'Fiscal Services'!O12,0)</f>
        <v>1855568</v>
      </c>
      <c r="E17" s="6">
        <f>ROUND(+'Fiscal Services'!V12,0)</f>
        <v>5695</v>
      </c>
      <c r="F17" s="8">
        <f t="shared" si="0"/>
        <v>325.82</v>
      </c>
      <c r="G17" s="6">
        <f>ROUND(+'Fiscal Services'!O112,0)</f>
        <v>1442605</v>
      </c>
      <c r="H17" s="6">
        <f>ROUND(+'Fiscal Services'!V112,0)</f>
        <v>7861</v>
      </c>
      <c r="I17" s="8">
        <f t="shared" si="1"/>
        <v>183.51</v>
      </c>
      <c r="J17" s="7"/>
      <c r="K17" s="9">
        <f t="shared" si="2"/>
        <v>-0.43680000000000002</v>
      </c>
    </row>
    <row r="18" spans="2:11" x14ac:dyDescent="0.2">
      <c r="B18">
        <f>+'Fiscal Services'!A13</f>
        <v>23</v>
      </c>
      <c r="C18" t="str">
        <f>+'Fiscal Services'!B13</f>
        <v>THREE RIVERS HOSPITAL</v>
      </c>
      <c r="D18" s="6">
        <f>ROUND(+'Fiscal Services'!O13,0)</f>
        <v>6173</v>
      </c>
      <c r="E18" s="6">
        <f>ROUND(+'Fiscal Services'!V13,0)</f>
        <v>875</v>
      </c>
      <c r="F18" s="8">
        <f t="shared" si="0"/>
        <v>7.05</v>
      </c>
      <c r="G18" s="6">
        <f>ROUND(+'Fiscal Services'!O113,0)</f>
        <v>7407</v>
      </c>
      <c r="H18" s="6">
        <f>ROUND(+'Fiscal Services'!V113,0)</f>
        <v>943</v>
      </c>
      <c r="I18" s="8">
        <f t="shared" si="1"/>
        <v>7.85</v>
      </c>
      <c r="J18" s="7"/>
      <c r="K18" s="9">
        <f t="shared" si="2"/>
        <v>0.1135</v>
      </c>
    </row>
    <row r="19" spans="2:11" x14ac:dyDescent="0.2">
      <c r="B19">
        <f>+'Fiscal Services'!A14</f>
        <v>26</v>
      </c>
      <c r="C19" t="str">
        <f>+'Fiscal Services'!B14</f>
        <v>PEACEHEALTH ST JOHN MEDICAL CENTER</v>
      </c>
      <c r="D19" s="6">
        <f>ROUND(+'Fiscal Services'!O14,0)</f>
        <v>1465812</v>
      </c>
      <c r="E19" s="6">
        <f>ROUND(+'Fiscal Services'!V14,0)</f>
        <v>22828</v>
      </c>
      <c r="F19" s="8">
        <f t="shared" si="0"/>
        <v>64.209999999999994</v>
      </c>
      <c r="G19" s="6">
        <f>ROUND(+'Fiscal Services'!O114,0)</f>
        <v>9234</v>
      </c>
      <c r="H19" s="6">
        <f>ROUND(+'Fiscal Services'!V114,0)</f>
        <v>21531</v>
      </c>
      <c r="I19" s="8">
        <f t="shared" si="1"/>
        <v>0.43</v>
      </c>
      <c r="J19" s="7"/>
      <c r="K19" s="9">
        <f t="shared" si="2"/>
        <v>-0.99329999999999996</v>
      </c>
    </row>
    <row r="20" spans="2:11" x14ac:dyDescent="0.2">
      <c r="B20">
        <f>+'Fiscal Services'!A15</f>
        <v>29</v>
      </c>
      <c r="C20" t="str">
        <f>+'Fiscal Services'!B15</f>
        <v>HARBORVIEW MEDICAL CENTER</v>
      </c>
      <c r="D20" s="6">
        <f>ROUND(+'Fiscal Services'!O15,0)</f>
        <v>-1042757</v>
      </c>
      <c r="E20" s="6">
        <f>ROUND(+'Fiscal Services'!V15,0)</f>
        <v>43704</v>
      </c>
      <c r="F20" s="8">
        <f t="shared" si="0"/>
        <v>-23.86</v>
      </c>
      <c r="G20" s="6">
        <f>ROUND(+'Fiscal Services'!O115,0)</f>
        <v>-1302022</v>
      </c>
      <c r="H20" s="6">
        <f>ROUND(+'Fiscal Services'!V115,0)</f>
        <v>42448</v>
      </c>
      <c r="I20" s="8">
        <f t="shared" si="1"/>
        <v>-30.67</v>
      </c>
      <c r="J20" s="7"/>
      <c r="K20" s="9">
        <f t="shared" si="2"/>
        <v>0.28539999999999999</v>
      </c>
    </row>
    <row r="21" spans="2:11" x14ac:dyDescent="0.2">
      <c r="B21">
        <f>+'Fiscal Services'!A16</f>
        <v>32</v>
      </c>
      <c r="C21" t="str">
        <f>+'Fiscal Services'!B16</f>
        <v>ST JOSEPH MEDICAL CENTER</v>
      </c>
      <c r="D21" s="6">
        <f>ROUND(+'Fiscal Services'!O16,0)</f>
        <v>127567</v>
      </c>
      <c r="E21" s="6">
        <f>ROUND(+'Fiscal Services'!V16,0)</f>
        <v>45992</v>
      </c>
      <c r="F21" s="8">
        <f t="shared" si="0"/>
        <v>2.77</v>
      </c>
      <c r="G21" s="6">
        <f>ROUND(+'Fiscal Services'!O116,0)</f>
        <v>116263</v>
      </c>
      <c r="H21" s="6">
        <f>ROUND(+'Fiscal Services'!V116,0)</f>
        <v>43782</v>
      </c>
      <c r="I21" s="8">
        <f t="shared" si="1"/>
        <v>2.66</v>
      </c>
      <c r="J21" s="7"/>
      <c r="K21" s="9">
        <f t="shared" si="2"/>
        <v>-3.9699999999999999E-2</v>
      </c>
    </row>
    <row r="22" spans="2:11" x14ac:dyDescent="0.2">
      <c r="B22">
        <f>+'Fiscal Services'!A17</f>
        <v>35</v>
      </c>
      <c r="C22" t="str">
        <f>+'Fiscal Services'!B17</f>
        <v>ST ELIZABETH HOSPITAL</v>
      </c>
      <c r="D22" s="6">
        <f>ROUND(+'Fiscal Services'!O17,0)</f>
        <v>16129</v>
      </c>
      <c r="E22" s="6">
        <f>ROUND(+'Fiscal Services'!V17,0)</f>
        <v>3807</v>
      </c>
      <c r="F22" s="8">
        <f t="shared" si="0"/>
        <v>4.24</v>
      </c>
      <c r="G22" s="6">
        <f>ROUND(+'Fiscal Services'!O117,0)</f>
        <v>17154</v>
      </c>
      <c r="H22" s="6">
        <f>ROUND(+'Fiscal Services'!V117,0)</f>
        <v>3457</v>
      </c>
      <c r="I22" s="8">
        <f t="shared" si="1"/>
        <v>4.96</v>
      </c>
      <c r="J22" s="7"/>
      <c r="K22" s="9">
        <f t="shared" si="2"/>
        <v>0.16980000000000001</v>
      </c>
    </row>
    <row r="23" spans="2:11" x14ac:dyDescent="0.2">
      <c r="B23">
        <f>+'Fiscal Services'!A18</f>
        <v>37</v>
      </c>
      <c r="C23" t="str">
        <f>+'Fiscal Services'!B18</f>
        <v>DEACONESS HOSPITAL</v>
      </c>
      <c r="D23" s="6">
        <f>ROUND(+'Fiscal Services'!O18,0)</f>
        <v>238662</v>
      </c>
      <c r="E23" s="6">
        <f>ROUND(+'Fiscal Services'!V18,0)</f>
        <v>24589</v>
      </c>
      <c r="F23" s="8">
        <f t="shared" si="0"/>
        <v>9.7100000000000009</v>
      </c>
      <c r="G23" s="6">
        <f>ROUND(+'Fiscal Services'!O118,0)</f>
        <v>231147</v>
      </c>
      <c r="H23" s="6">
        <f>ROUND(+'Fiscal Services'!V118,0)</f>
        <v>23505</v>
      </c>
      <c r="I23" s="8">
        <f t="shared" si="1"/>
        <v>9.83</v>
      </c>
      <c r="J23" s="7"/>
      <c r="K23" s="9">
        <f t="shared" si="2"/>
        <v>1.24E-2</v>
      </c>
    </row>
    <row r="24" spans="2:11" x14ac:dyDescent="0.2">
      <c r="B24">
        <f>+'Fiscal Services'!A19</f>
        <v>38</v>
      </c>
      <c r="C24" t="str">
        <f>+'Fiscal Services'!B19</f>
        <v>OLYMPIC MEDICAL CENTER</v>
      </c>
      <c r="D24" s="6">
        <f>ROUND(+'Fiscal Services'!O19,0)</f>
        <v>185003</v>
      </c>
      <c r="E24" s="6">
        <f>ROUND(+'Fiscal Services'!V19,0)</f>
        <v>12477</v>
      </c>
      <c r="F24" s="8">
        <f t="shared" si="0"/>
        <v>14.83</v>
      </c>
      <c r="G24" s="6">
        <f>ROUND(+'Fiscal Services'!O119,0)</f>
        <v>180773</v>
      </c>
      <c r="H24" s="6">
        <f>ROUND(+'Fiscal Services'!V119,0)</f>
        <v>12980</v>
      </c>
      <c r="I24" s="8">
        <f t="shared" si="1"/>
        <v>13.93</v>
      </c>
      <c r="J24" s="7"/>
      <c r="K24" s="9">
        <f t="shared" si="2"/>
        <v>-6.0699999999999997E-2</v>
      </c>
    </row>
    <row r="25" spans="2:11" x14ac:dyDescent="0.2">
      <c r="B25">
        <f>+'Fiscal Services'!A20</f>
        <v>39</v>
      </c>
      <c r="C25" t="str">
        <f>+'Fiscal Services'!B20</f>
        <v>TRIOS HEALTH</v>
      </c>
      <c r="D25" s="6">
        <f>ROUND(+'Fiscal Services'!O20,0)</f>
        <v>30094</v>
      </c>
      <c r="E25" s="6">
        <f>ROUND(+'Fiscal Services'!V20,0)</f>
        <v>13397</v>
      </c>
      <c r="F25" s="8">
        <f t="shared" si="0"/>
        <v>2.25</v>
      </c>
      <c r="G25" s="6">
        <f>ROUND(+'Fiscal Services'!O120,0)</f>
        <v>27933</v>
      </c>
      <c r="H25" s="6">
        <f>ROUND(+'Fiscal Services'!V120,0)</f>
        <v>13307</v>
      </c>
      <c r="I25" s="8">
        <f t="shared" si="1"/>
        <v>2.1</v>
      </c>
      <c r="J25" s="7"/>
      <c r="K25" s="9">
        <f t="shared" si="2"/>
        <v>-6.6699999999999995E-2</v>
      </c>
    </row>
    <row r="26" spans="2:11" x14ac:dyDescent="0.2">
      <c r="B26">
        <f>+'Fiscal Services'!A21</f>
        <v>43</v>
      </c>
      <c r="C26" t="str">
        <f>+'Fiscal Services'!B21</f>
        <v>WALLA WALLA GENERAL HOSPITAL</v>
      </c>
      <c r="D26" s="6">
        <f>ROUND(+'Fiscal Services'!O21,0)</f>
        <v>0</v>
      </c>
      <c r="E26" s="6">
        <f>ROUND(+'Fiscal Services'!V21,0)</f>
        <v>0</v>
      </c>
      <c r="F26" s="8" t="str">
        <f t="shared" si="0"/>
        <v/>
      </c>
      <c r="G26" s="6">
        <f>ROUND(+'Fiscal Services'!O121,0)</f>
        <v>0</v>
      </c>
      <c r="H26" s="6">
        <f>ROUND(+'Fiscal Services'!V121,0)</f>
        <v>0</v>
      </c>
      <c r="I26" s="8" t="str">
        <f t="shared" si="1"/>
        <v/>
      </c>
      <c r="J26" s="7"/>
      <c r="K26" s="9" t="str">
        <f t="shared" si="2"/>
        <v/>
      </c>
    </row>
    <row r="27" spans="2:11" x14ac:dyDescent="0.2">
      <c r="B27">
        <f>+'Fiscal Services'!A22</f>
        <v>45</v>
      </c>
      <c r="C27" t="str">
        <f>+'Fiscal Services'!B22</f>
        <v>COLUMBIA BASIN HOSPITAL</v>
      </c>
      <c r="D27" s="6">
        <f>ROUND(+'Fiscal Services'!O22,0)</f>
        <v>28481</v>
      </c>
      <c r="E27" s="6">
        <f>ROUND(+'Fiscal Services'!V22,0)</f>
        <v>1016</v>
      </c>
      <c r="F27" s="8">
        <f t="shared" si="0"/>
        <v>28.03</v>
      </c>
      <c r="G27" s="6">
        <f>ROUND(+'Fiscal Services'!O122,0)</f>
        <v>31866</v>
      </c>
      <c r="H27" s="6">
        <f>ROUND(+'Fiscal Services'!V122,0)</f>
        <v>1075</v>
      </c>
      <c r="I27" s="8">
        <f t="shared" si="1"/>
        <v>29.64</v>
      </c>
      <c r="J27" s="7"/>
      <c r="K27" s="9">
        <f t="shared" si="2"/>
        <v>5.74E-2</v>
      </c>
    </row>
    <row r="28" spans="2:11" x14ac:dyDescent="0.2">
      <c r="B28">
        <f>+'Fiscal Services'!A23</f>
        <v>46</v>
      </c>
      <c r="C28" t="str">
        <f>+'Fiscal Services'!B23</f>
        <v>PMH MEDICAL CENTER</v>
      </c>
      <c r="D28" s="6">
        <f>ROUND(+'Fiscal Services'!O23,0)</f>
        <v>59276</v>
      </c>
      <c r="E28" s="6">
        <f>ROUND(+'Fiscal Services'!V23,0)</f>
        <v>2055</v>
      </c>
      <c r="F28" s="8">
        <f t="shared" si="0"/>
        <v>28.84</v>
      </c>
      <c r="G28" s="6">
        <f>ROUND(+'Fiscal Services'!O123,0)</f>
        <v>67206</v>
      </c>
      <c r="H28" s="6">
        <f>ROUND(+'Fiscal Services'!V123,0)</f>
        <v>2094</v>
      </c>
      <c r="I28" s="8">
        <f t="shared" si="1"/>
        <v>32.090000000000003</v>
      </c>
      <c r="J28" s="7"/>
      <c r="K28" s="9">
        <f t="shared" si="2"/>
        <v>0.11269999999999999</v>
      </c>
    </row>
    <row r="29" spans="2:11" x14ac:dyDescent="0.2">
      <c r="B29">
        <f>+'Fiscal Services'!A24</f>
        <v>50</v>
      </c>
      <c r="C29" t="str">
        <f>+'Fiscal Services'!B24</f>
        <v>PROVIDENCE ST MARY MEDICAL CENTER</v>
      </c>
      <c r="D29" s="6">
        <f>ROUND(+'Fiscal Services'!O24,0)</f>
        <v>0</v>
      </c>
      <c r="E29" s="6">
        <f>ROUND(+'Fiscal Services'!V24,0)</f>
        <v>23451</v>
      </c>
      <c r="F29" s="8" t="str">
        <f t="shared" si="0"/>
        <v/>
      </c>
      <c r="G29" s="6">
        <f>ROUND(+'Fiscal Services'!O124,0)</f>
        <v>0</v>
      </c>
      <c r="H29" s="6">
        <f>ROUND(+'Fiscal Services'!V124,0)</f>
        <v>9836</v>
      </c>
      <c r="I29" s="8" t="str">
        <f t="shared" si="1"/>
        <v/>
      </c>
      <c r="J29" s="7"/>
      <c r="K29" s="9" t="str">
        <f t="shared" si="2"/>
        <v/>
      </c>
    </row>
    <row r="30" spans="2:11" x14ac:dyDescent="0.2">
      <c r="B30">
        <f>+'Fiscal Services'!A25</f>
        <v>54</v>
      </c>
      <c r="C30" t="str">
        <f>+'Fiscal Services'!B25</f>
        <v>FORKS COMMUNITY HOSPITAL</v>
      </c>
      <c r="D30" s="6">
        <f>ROUND(+'Fiscal Services'!O25,0)</f>
        <v>0</v>
      </c>
      <c r="E30" s="6">
        <f>ROUND(+'Fiscal Services'!V25,0)</f>
        <v>0</v>
      </c>
      <c r="F30" s="8" t="str">
        <f t="shared" si="0"/>
        <v/>
      </c>
      <c r="G30" s="6">
        <f>ROUND(+'Fiscal Services'!O125,0)</f>
        <v>0</v>
      </c>
      <c r="H30" s="6">
        <f>ROUND(+'Fiscal Services'!V125,0)</f>
        <v>0</v>
      </c>
      <c r="I30" s="8" t="str">
        <f t="shared" si="1"/>
        <v/>
      </c>
      <c r="J30" s="7"/>
      <c r="K30" s="9" t="str">
        <f t="shared" si="2"/>
        <v/>
      </c>
    </row>
    <row r="31" spans="2:11" x14ac:dyDescent="0.2">
      <c r="B31">
        <f>+'Fiscal Services'!A26</f>
        <v>56</v>
      </c>
      <c r="C31" t="str">
        <f>+'Fiscal Services'!B26</f>
        <v>WILLAPA HARBOR HOSPITAL</v>
      </c>
      <c r="D31" s="6">
        <f>ROUND(+'Fiscal Services'!O26,0)</f>
        <v>22179</v>
      </c>
      <c r="E31" s="6">
        <f>ROUND(+'Fiscal Services'!V26,0)</f>
        <v>1945</v>
      </c>
      <c r="F31" s="8">
        <f t="shared" si="0"/>
        <v>11.4</v>
      </c>
      <c r="G31" s="6">
        <f>ROUND(+'Fiscal Services'!O126,0)</f>
        <v>22253</v>
      </c>
      <c r="H31" s="6">
        <f>ROUND(+'Fiscal Services'!V126,0)</f>
        <v>1010</v>
      </c>
      <c r="I31" s="8">
        <f t="shared" si="1"/>
        <v>22.03</v>
      </c>
      <c r="J31" s="7"/>
      <c r="K31" s="9">
        <f t="shared" si="2"/>
        <v>0.9325</v>
      </c>
    </row>
    <row r="32" spans="2:11" x14ac:dyDescent="0.2">
      <c r="B32">
        <f>+'Fiscal Services'!A27</f>
        <v>58</v>
      </c>
      <c r="C32" t="str">
        <f>+'Fiscal Services'!B27</f>
        <v>YAKIMA VALLEY MEMORIAL HOSPITAL</v>
      </c>
      <c r="D32" s="6">
        <f>ROUND(+'Fiscal Services'!O27,0)</f>
        <v>6660</v>
      </c>
      <c r="E32" s="6">
        <f>ROUND(+'Fiscal Services'!V27,0)</f>
        <v>34726</v>
      </c>
      <c r="F32" s="8">
        <f t="shared" si="0"/>
        <v>0.19</v>
      </c>
      <c r="G32" s="6">
        <f>ROUND(+'Fiscal Services'!O127,0)</f>
        <v>8620</v>
      </c>
      <c r="H32" s="6">
        <f>ROUND(+'Fiscal Services'!V127,0)</f>
        <v>33150</v>
      </c>
      <c r="I32" s="8">
        <f t="shared" si="1"/>
        <v>0.26</v>
      </c>
      <c r="J32" s="7"/>
      <c r="K32" s="9">
        <f t="shared" si="2"/>
        <v>0.36840000000000001</v>
      </c>
    </row>
    <row r="33" spans="2:11" x14ac:dyDescent="0.2">
      <c r="B33">
        <f>+'Fiscal Services'!A28</f>
        <v>63</v>
      </c>
      <c r="C33" t="str">
        <f>+'Fiscal Services'!B28</f>
        <v>GRAYS HARBOR COMMUNITY HOSPITAL</v>
      </c>
      <c r="D33" s="6">
        <f>ROUND(+'Fiscal Services'!O28,0)</f>
        <v>15493</v>
      </c>
      <c r="E33" s="6">
        <f>ROUND(+'Fiscal Services'!V28,0)</f>
        <v>11451</v>
      </c>
      <c r="F33" s="8">
        <f t="shared" si="0"/>
        <v>1.35</v>
      </c>
      <c r="G33" s="6">
        <f>ROUND(+'Fiscal Services'!O128,0)</f>
        <v>14382</v>
      </c>
      <c r="H33" s="6">
        <f>ROUND(+'Fiscal Services'!V128,0)</f>
        <v>10592</v>
      </c>
      <c r="I33" s="8">
        <f t="shared" si="1"/>
        <v>1.36</v>
      </c>
      <c r="J33" s="7"/>
      <c r="K33" s="9">
        <f t="shared" si="2"/>
        <v>7.4000000000000003E-3</v>
      </c>
    </row>
    <row r="34" spans="2:11" x14ac:dyDescent="0.2">
      <c r="B34">
        <f>+'Fiscal Services'!A29</f>
        <v>78</v>
      </c>
      <c r="C34" t="str">
        <f>+'Fiscal Services'!B29</f>
        <v>SAMARITAN HEALTHCARE</v>
      </c>
      <c r="D34" s="6">
        <f>ROUND(+'Fiscal Services'!O29,0)</f>
        <v>57599</v>
      </c>
      <c r="E34" s="6">
        <f>ROUND(+'Fiscal Services'!V29,0)</f>
        <v>5725</v>
      </c>
      <c r="F34" s="8">
        <f t="shared" si="0"/>
        <v>10.06</v>
      </c>
      <c r="G34" s="6">
        <f>ROUND(+'Fiscal Services'!O129,0)</f>
        <v>61599</v>
      </c>
      <c r="H34" s="6">
        <f>ROUND(+'Fiscal Services'!V129,0)</f>
        <v>5653</v>
      </c>
      <c r="I34" s="8">
        <f t="shared" si="1"/>
        <v>10.9</v>
      </c>
      <c r="J34" s="7"/>
      <c r="K34" s="9">
        <f t="shared" si="2"/>
        <v>8.3500000000000005E-2</v>
      </c>
    </row>
    <row r="35" spans="2:11" x14ac:dyDescent="0.2">
      <c r="B35">
        <f>+'Fiscal Services'!A30</f>
        <v>79</v>
      </c>
      <c r="C35" t="str">
        <f>+'Fiscal Services'!B30</f>
        <v>OCEAN BEACH HOSPITAL</v>
      </c>
      <c r="D35" s="6">
        <f>ROUND(+'Fiscal Services'!O30,0)</f>
        <v>0</v>
      </c>
      <c r="E35" s="6">
        <f>ROUND(+'Fiscal Services'!V30,0)</f>
        <v>0</v>
      </c>
      <c r="F35" s="8" t="str">
        <f t="shared" si="0"/>
        <v/>
      </c>
      <c r="G35" s="6">
        <f>ROUND(+'Fiscal Services'!O130,0)</f>
        <v>16643</v>
      </c>
      <c r="H35" s="6">
        <f>ROUND(+'Fiscal Services'!V130,0)</f>
        <v>1211</v>
      </c>
      <c r="I35" s="8">
        <f t="shared" si="1"/>
        <v>13.74</v>
      </c>
      <c r="J35" s="7"/>
      <c r="K35" s="9" t="str">
        <f t="shared" si="2"/>
        <v/>
      </c>
    </row>
    <row r="36" spans="2:11" x14ac:dyDescent="0.2">
      <c r="B36">
        <f>+'Fiscal Services'!A31</f>
        <v>80</v>
      </c>
      <c r="C36" t="str">
        <f>+'Fiscal Services'!B31</f>
        <v>ODESSA MEMORIAL HEALTHCARE CENTER</v>
      </c>
      <c r="D36" s="6">
        <f>ROUND(+'Fiscal Services'!O31,0)</f>
        <v>5909</v>
      </c>
      <c r="E36" s="6">
        <f>ROUND(+'Fiscal Services'!V31,0)</f>
        <v>103</v>
      </c>
      <c r="F36" s="8">
        <f t="shared" si="0"/>
        <v>57.37</v>
      </c>
      <c r="G36" s="6">
        <f>ROUND(+'Fiscal Services'!O131,0)</f>
        <v>6399</v>
      </c>
      <c r="H36" s="6">
        <f>ROUND(+'Fiscal Services'!V131,0)</f>
        <v>103</v>
      </c>
      <c r="I36" s="8">
        <f t="shared" si="1"/>
        <v>62.13</v>
      </c>
      <c r="J36" s="7"/>
      <c r="K36" s="9">
        <f t="shared" si="2"/>
        <v>8.3000000000000004E-2</v>
      </c>
    </row>
    <row r="37" spans="2:11" x14ac:dyDescent="0.2">
      <c r="B37">
        <f>+'Fiscal Services'!A32</f>
        <v>81</v>
      </c>
      <c r="C37" t="str">
        <f>+'Fiscal Services'!B32</f>
        <v>MULTICARE GOOD SAMARITAN</v>
      </c>
      <c r="D37" s="6">
        <f>ROUND(+'Fiscal Services'!O32,0)</f>
        <v>0</v>
      </c>
      <c r="E37" s="6">
        <f>ROUND(+'Fiscal Services'!V32,0)</f>
        <v>28945</v>
      </c>
      <c r="F37" s="8" t="str">
        <f t="shared" si="0"/>
        <v/>
      </c>
      <c r="G37" s="6">
        <f>ROUND(+'Fiscal Services'!O132,0)</f>
        <v>609</v>
      </c>
      <c r="H37" s="6">
        <f>ROUND(+'Fiscal Services'!V132,0)</f>
        <v>30512</v>
      </c>
      <c r="I37" s="8">
        <f t="shared" si="1"/>
        <v>0.02</v>
      </c>
      <c r="J37" s="7"/>
      <c r="K37" s="9" t="str">
        <f t="shared" si="2"/>
        <v/>
      </c>
    </row>
    <row r="38" spans="2:11" x14ac:dyDescent="0.2">
      <c r="B38">
        <f>+'Fiscal Services'!A33</f>
        <v>82</v>
      </c>
      <c r="C38" t="str">
        <f>+'Fiscal Services'!B33</f>
        <v>GARFIELD COUNTY MEMORIAL HOSPITAL</v>
      </c>
      <c r="D38" s="6">
        <f>ROUND(+'Fiscal Services'!O33,0)</f>
        <v>11931</v>
      </c>
      <c r="E38" s="6">
        <f>ROUND(+'Fiscal Services'!V33,0)</f>
        <v>130</v>
      </c>
      <c r="F38" s="8">
        <f t="shared" si="0"/>
        <v>91.78</v>
      </c>
      <c r="G38" s="6">
        <f>ROUND(+'Fiscal Services'!O133,0)</f>
        <v>16091</v>
      </c>
      <c r="H38" s="6">
        <f>ROUND(+'Fiscal Services'!V133,0)</f>
        <v>131</v>
      </c>
      <c r="I38" s="8">
        <f t="shared" si="1"/>
        <v>122.83</v>
      </c>
      <c r="J38" s="7"/>
      <c r="K38" s="9">
        <f t="shared" si="2"/>
        <v>0.33829999999999999</v>
      </c>
    </row>
    <row r="39" spans="2:11" x14ac:dyDescent="0.2">
      <c r="B39">
        <f>+'Fiscal Services'!A34</f>
        <v>84</v>
      </c>
      <c r="C39" t="str">
        <f>+'Fiscal Services'!B34</f>
        <v>PROVIDENCE REGIONAL MEDICAL CENTER EVERETT</v>
      </c>
      <c r="D39" s="6">
        <f>ROUND(+'Fiscal Services'!O34,0)</f>
        <v>5107</v>
      </c>
      <c r="E39" s="6">
        <f>ROUND(+'Fiscal Services'!V34,0)</f>
        <v>75807</v>
      </c>
      <c r="F39" s="8">
        <f t="shared" si="0"/>
        <v>7.0000000000000007E-2</v>
      </c>
      <c r="G39" s="6">
        <f>ROUND(+'Fiscal Services'!O134,0)</f>
        <v>1871627</v>
      </c>
      <c r="H39" s="6">
        <f>ROUND(+'Fiscal Services'!V134,0)</f>
        <v>49191</v>
      </c>
      <c r="I39" s="8">
        <f t="shared" si="1"/>
        <v>38.049999999999997</v>
      </c>
      <c r="J39" s="7"/>
      <c r="K39" s="9">
        <f t="shared" si="2"/>
        <v>542.57140000000004</v>
      </c>
    </row>
    <row r="40" spans="2:11" x14ac:dyDescent="0.2">
      <c r="B40">
        <f>+'Fiscal Services'!A35</f>
        <v>85</v>
      </c>
      <c r="C40" t="str">
        <f>+'Fiscal Services'!B35</f>
        <v>JEFFERSON HEALTHCARE</v>
      </c>
      <c r="D40" s="6">
        <f>ROUND(+'Fiscal Services'!O35,0)</f>
        <v>19982</v>
      </c>
      <c r="E40" s="6">
        <f>ROUND(+'Fiscal Services'!V35,0)</f>
        <v>4691</v>
      </c>
      <c r="F40" s="8">
        <f t="shared" si="0"/>
        <v>4.26</v>
      </c>
      <c r="G40" s="6">
        <f>ROUND(+'Fiscal Services'!O135,0)</f>
        <v>190554</v>
      </c>
      <c r="H40" s="6">
        <f>ROUND(+'Fiscal Services'!V135,0)</f>
        <v>4845</v>
      </c>
      <c r="I40" s="8">
        <f t="shared" si="1"/>
        <v>39.33</v>
      </c>
      <c r="J40" s="7"/>
      <c r="K40" s="9">
        <f t="shared" si="2"/>
        <v>8.2324000000000002</v>
      </c>
    </row>
    <row r="41" spans="2:11" x14ac:dyDescent="0.2">
      <c r="B41">
        <f>+'Fiscal Services'!A36</f>
        <v>96</v>
      </c>
      <c r="C41" t="str">
        <f>+'Fiscal Services'!B36</f>
        <v>SKYLINE HOSPITAL</v>
      </c>
      <c r="D41" s="6">
        <f>ROUND(+'Fiscal Services'!O36,0)</f>
        <v>1248</v>
      </c>
      <c r="E41" s="6">
        <f>ROUND(+'Fiscal Services'!V36,0)</f>
        <v>1282</v>
      </c>
      <c r="F41" s="8">
        <f t="shared" si="0"/>
        <v>0.97</v>
      </c>
      <c r="G41" s="6">
        <f>ROUND(+'Fiscal Services'!O136,0)</f>
        <v>3550</v>
      </c>
      <c r="H41" s="6">
        <f>ROUND(+'Fiscal Services'!V136,0)</f>
        <v>1213</v>
      </c>
      <c r="I41" s="8">
        <f t="shared" si="1"/>
        <v>2.93</v>
      </c>
      <c r="J41" s="7"/>
      <c r="K41" s="9">
        <f t="shared" si="2"/>
        <v>2.0206</v>
      </c>
    </row>
    <row r="42" spans="2:11" x14ac:dyDescent="0.2">
      <c r="B42">
        <f>+'Fiscal Services'!A37</f>
        <v>102</v>
      </c>
      <c r="C42" t="str">
        <f>+'Fiscal Services'!B37</f>
        <v>YAKIMA REGIONAL MEDICAL AND CARDIAC CENTER</v>
      </c>
      <c r="D42" s="6">
        <f>ROUND(+'Fiscal Services'!O37,0)</f>
        <v>7138</v>
      </c>
      <c r="E42" s="6">
        <f>ROUND(+'Fiscal Services'!V37,0)</f>
        <v>13611</v>
      </c>
      <c r="F42" s="8">
        <f t="shared" si="0"/>
        <v>0.52</v>
      </c>
      <c r="G42" s="6">
        <f>ROUND(+'Fiscal Services'!O137,0)</f>
        <v>822432</v>
      </c>
      <c r="H42" s="6">
        <f>ROUND(+'Fiscal Services'!V137,0)</f>
        <v>12486</v>
      </c>
      <c r="I42" s="8">
        <f t="shared" si="1"/>
        <v>65.87</v>
      </c>
      <c r="J42" s="7"/>
      <c r="K42" s="9">
        <f t="shared" si="2"/>
        <v>125.67310000000001</v>
      </c>
    </row>
    <row r="43" spans="2:11" x14ac:dyDescent="0.2">
      <c r="B43">
        <f>+'Fiscal Services'!A38</f>
        <v>104</v>
      </c>
      <c r="C43" t="str">
        <f>+'Fiscal Services'!B38</f>
        <v>VALLEY GENERAL HOSPITAL</v>
      </c>
      <c r="D43" s="6">
        <f>ROUND(+'Fiscal Services'!O38,0)</f>
        <v>0</v>
      </c>
      <c r="E43" s="6">
        <f>ROUND(+'Fiscal Services'!V38,0)</f>
        <v>0</v>
      </c>
      <c r="F43" s="8" t="str">
        <f t="shared" si="0"/>
        <v/>
      </c>
      <c r="G43" s="6">
        <f>ROUND(+'Fiscal Services'!O138,0)</f>
        <v>0</v>
      </c>
      <c r="H43" s="6">
        <f>ROUND(+'Fiscal Services'!V138,0)</f>
        <v>0</v>
      </c>
      <c r="I43" s="8" t="str">
        <f t="shared" si="1"/>
        <v/>
      </c>
      <c r="J43" s="7"/>
      <c r="K43" s="9" t="str">
        <f t="shared" si="2"/>
        <v/>
      </c>
    </row>
    <row r="44" spans="2:11" x14ac:dyDescent="0.2">
      <c r="B44">
        <f>+'Fiscal Services'!A39</f>
        <v>106</v>
      </c>
      <c r="C44" t="str">
        <f>+'Fiscal Services'!B39</f>
        <v>CASCADE VALLEY HOSPITAL</v>
      </c>
      <c r="D44" s="6">
        <f>ROUND(+'Fiscal Services'!O39,0)</f>
        <v>1568</v>
      </c>
      <c r="E44" s="6">
        <f>ROUND(+'Fiscal Services'!V39,0)</f>
        <v>4364</v>
      </c>
      <c r="F44" s="8">
        <f t="shared" si="0"/>
        <v>0.36</v>
      </c>
      <c r="G44" s="6">
        <f>ROUND(+'Fiscal Services'!O139,0)</f>
        <v>1568</v>
      </c>
      <c r="H44" s="6">
        <f>ROUND(+'Fiscal Services'!V139,0)</f>
        <v>3957</v>
      </c>
      <c r="I44" s="8">
        <f t="shared" si="1"/>
        <v>0.4</v>
      </c>
      <c r="J44" s="7"/>
      <c r="K44" s="9">
        <f t="shared" si="2"/>
        <v>0.1111</v>
      </c>
    </row>
    <row r="45" spans="2:11" x14ac:dyDescent="0.2">
      <c r="B45">
        <f>+'Fiscal Services'!A40</f>
        <v>107</v>
      </c>
      <c r="C45" t="str">
        <f>+'Fiscal Services'!B40</f>
        <v>NORTH VALLEY HOSPITAL</v>
      </c>
      <c r="D45" s="6">
        <f>ROUND(+'Fiscal Services'!O40,0)</f>
        <v>0</v>
      </c>
      <c r="E45" s="6">
        <f>ROUND(+'Fiscal Services'!V40,0)</f>
        <v>2329</v>
      </c>
      <c r="F45" s="8" t="str">
        <f t="shared" si="0"/>
        <v/>
      </c>
      <c r="G45" s="6">
        <f>ROUND(+'Fiscal Services'!O140,0)</f>
        <v>4559</v>
      </c>
      <c r="H45" s="6">
        <f>ROUND(+'Fiscal Services'!V140,0)</f>
        <v>2549</v>
      </c>
      <c r="I45" s="8">
        <f t="shared" si="1"/>
        <v>1.79</v>
      </c>
      <c r="J45" s="7"/>
      <c r="K45" s="9" t="str">
        <f t="shared" si="2"/>
        <v/>
      </c>
    </row>
    <row r="46" spans="2:11" x14ac:dyDescent="0.2">
      <c r="B46">
        <f>+'Fiscal Services'!A41</f>
        <v>108</v>
      </c>
      <c r="C46" t="str">
        <f>+'Fiscal Services'!B41</f>
        <v>TRI-STATE MEMORIAL HOSPITAL</v>
      </c>
      <c r="D46" s="6">
        <f>ROUND(+'Fiscal Services'!O41,0)</f>
        <v>30522</v>
      </c>
      <c r="E46" s="6">
        <f>ROUND(+'Fiscal Services'!V41,0)</f>
        <v>5258</v>
      </c>
      <c r="F46" s="8">
        <f t="shared" si="0"/>
        <v>5.8</v>
      </c>
      <c r="G46" s="6">
        <f>ROUND(+'Fiscal Services'!O141,0)</f>
        <v>22318</v>
      </c>
      <c r="H46" s="6">
        <f>ROUND(+'Fiscal Services'!V141,0)</f>
        <v>5633</v>
      </c>
      <c r="I46" s="8">
        <f t="shared" si="1"/>
        <v>3.96</v>
      </c>
      <c r="J46" s="7"/>
      <c r="K46" s="9">
        <f t="shared" si="2"/>
        <v>-0.31719999999999998</v>
      </c>
    </row>
    <row r="47" spans="2:11" x14ac:dyDescent="0.2">
      <c r="B47">
        <f>+'Fiscal Services'!A42</f>
        <v>111</v>
      </c>
      <c r="C47" t="str">
        <f>+'Fiscal Services'!B42</f>
        <v>EAST ADAMS RURAL HEALTHCARE</v>
      </c>
      <c r="D47" s="6">
        <f>ROUND(+'Fiscal Services'!O42,0)</f>
        <v>5260</v>
      </c>
      <c r="E47" s="6">
        <f>ROUND(+'Fiscal Services'!V42,0)</f>
        <v>285</v>
      </c>
      <c r="F47" s="8">
        <f t="shared" si="0"/>
        <v>18.46</v>
      </c>
      <c r="G47" s="6">
        <f>ROUND(+'Fiscal Services'!O142,0)</f>
        <v>6200</v>
      </c>
      <c r="H47" s="6">
        <f>ROUND(+'Fiscal Services'!V142,0)</f>
        <v>318</v>
      </c>
      <c r="I47" s="8">
        <f t="shared" si="1"/>
        <v>19.5</v>
      </c>
      <c r="J47" s="7"/>
      <c r="K47" s="9">
        <f t="shared" si="2"/>
        <v>5.6300000000000003E-2</v>
      </c>
    </row>
    <row r="48" spans="2:11" x14ac:dyDescent="0.2">
      <c r="B48">
        <f>+'Fiscal Services'!A43</f>
        <v>125</v>
      </c>
      <c r="C48" t="str">
        <f>+'Fiscal Services'!B43</f>
        <v>OTHELLO COMMUNITY HOSPITAL</v>
      </c>
      <c r="D48" s="6">
        <f>ROUND(+'Fiscal Services'!O43,0)</f>
        <v>0</v>
      </c>
      <c r="E48" s="6">
        <f>ROUND(+'Fiscal Services'!V43,0)</f>
        <v>0</v>
      </c>
      <c r="F48" s="8" t="str">
        <f t="shared" si="0"/>
        <v/>
      </c>
      <c r="G48" s="6">
        <f>ROUND(+'Fiscal Services'!O143,0)</f>
        <v>0</v>
      </c>
      <c r="H48" s="6">
        <f>ROUND(+'Fiscal Services'!V143,0)</f>
        <v>0</v>
      </c>
      <c r="I48" s="8" t="str">
        <f t="shared" si="1"/>
        <v/>
      </c>
      <c r="J48" s="7"/>
      <c r="K48" s="9" t="str">
        <f t="shared" si="2"/>
        <v/>
      </c>
    </row>
    <row r="49" spans="2:11" x14ac:dyDescent="0.2">
      <c r="B49">
        <f>+'Fiscal Services'!A44</f>
        <v>126</v>
      </c>
      <c r="C49" t="str">
        <f>+'Fiscal Services'!B44</f>
        <v>HIGHLINE MEDICAL CENTER</v>
      </c>
      <c r="D49" s="6">
        <f>ROUND(+'Fiscal Services'!O44,0)</f>
        <v>73183</v>
      </c>
      <c r="E49" s="6">
        <f>ROUND(+'Fiscal Services'!V44,0)</f>
        <v>17455</v>
      </c>
      <c r="F49" s="8">
        <f t="shared" si="0"/>
        <v>4.1900000000000004</v>
      </c>
      <c r="G49" s="6">
        <f>ROUND(+'Fiscal Services'!O144,0)</f>
        <v>29371</v>
      </c>
      <c r="H49" s="6">
        <f>ROUND(+'Fiscal Services'!V144,0)</f>
        <v>9121</v>
      </c>
      <c r="I49" s="8">
        <f t="shared" si="1"/>
        <v>3.22</v>
      </c>
      <c r="J49" s="7"/>
      <c r="K49" s="9">
        <f t="shared" si="2"/>
        <v>-0.23150000000000001</v>
      </c>
    </row>
    <row r="50" spans="2:11" x14ac:dyDescent="0.2">
      <c r="B50">
        <f>+'Fiscal Services'!A45</f>
        <v>128</v>
      </c>
      <c r="C50" t="str">
        <f>+'Fiscal Services'!B45</f>
        <v>UNIVERSITY OF WASHINGTON MEDICAL CENTER</v>
      </c>
      <c r="D50" s="6">
        <f>ROUND(+'Fiscal Services'!O45,0)</f>
        <v>183227</v>
      </c>
      <c r="E50" s="6">
        <f>ROUND(+'Fiscal Services'!V45,0)</f>
        <v>50232</v>
      </c>
      <c r="F50" s="8">
        <f t="shared" si="0"/>
        <v>3.65</v>
      </c>
      <c r="G50" s="6">
        <f>ROUND(+'Fiscal Services'!O145,0)</f>
        <v>172099</v>
      </c>
      <c r="H50" s="6">
        <f>ROUND(+'Fiscal Services'!V145,0)</f>
        <v>51747</v>
      </c>
      <c r="I50" s="8">
        <f t="shared" si="1"/>
        <v>3.33</v>
      </c>
      <c r="J50" s="7"/>
      <c r="K50" s="9">
        <f t="shared" si="2"/>
        <v>-8.77E-2</v>
      </c>
    </row>
    <row r="51" spans="2:11" x14ac:dyDescent="0.2">
      <c r="B51">
        <f>+'Fiscal Services'!A46</f>
        <v>129</v>
      </c>
      <c r="C51" t="str">
        <f>+'Fiscal Services'!B46</f>
        <v>QUINCY VALLEY MEDICAL CENTER</v>
      </c>
      <c r="D51" s="6">
        <f>ROUND(+'Fiscal Services'!O46,0)</f>
        <v>9344</v>
      </c>
      <c r="E51" s="6">
        <f>ROUND(+'Fiscal Services'!V46,0)</f>
        <v>391</v>
      </c>
      <c r="F51" s="8">
        <f t="shared" si="0"/>
        <v>23.9</v>
      </c>
      <c r="G51" s="6">
        <f>ROUND(+'Fiscal Services'!O146,0)</f>
        <v>0</v>
      </c>
      <c r="H51" s="6">
        <f>ROUND(+'Fiscal Services'!V146,0)</f>
        <v>0</v>
      </c>
      <c r="I51" s="8" t="str">
        <f t="shared" si="1"/>
        <v/>
      </c>
      <c r="J51" s="7"/>
      <c r="K51" s="9" t="str">
        <f t="shared" si="2"/>
        <v/>
      </c>
    </row>
    <row r="52" spans="2:11" x14ac:dyDescent="0.2">
      <c r="B52">
        <f>+'Fiscal Services'!A47</f>
        <v>130</v>
      </c>
      <c r="C52" t="str">
        <f>+'Fiscal Services'!B47</f>
        <v>UW MEDICINE/NORTHWEST HOSPITAL</v>
      </c>
      <c r="D52" s="6">
        <f>ROUND(+'Fiscal Services'!O47,0)</f>
        <v>26054</v>
      </c>
      <c r="E52" s="6">
        <f>ROUND(+'Fiscal Services'!V47,0)</f>
        <v>22493</v>
      </c>
      <c r="F52" s="8">
        <f t="shared" si="0"/>
        <v>1.1599999999999999</v>
      </c>
      <c r="G52" s="6">
        <f>ROUND(+'Fiscal Services'!O147,0)</f>
        <v>29143</v>
      </c>
      <c r="H52" s="6">
        <f>ROUND(+'Fiscal Services'!V147,0)</f>
        <v>23935</v>
      </c>
      <c r="I52" s="8">
        <f t="shared" si="1"/>
        <v>1.22</v>
      </c>
      <c r="J52" s="7"/>
      <c r="K52" s="9">
        <f t="shared" si="2"/>
        <v>5.1700000000000003E-2</v>
      </c>
    </row>
    <row r="53" spans="2:11" x14ac:dyDescent="0.2">
      <c r="B53">
        <f>+'Fiscal Services'!A48</f>
        <v>131</v>
      </c>
      <c r="C53" t="str">
        <f>+'Fiscal Services'!B48</f>
        <v>OVERLAKE HOSPITAL MEDICAL CENTER</v>
      </c>
      <c r="D53" s="6">
        <f>ROUND(+'Fiscal Services'!O48,0)</f>
        <v>29906</v>
      </c>
      <c r="E53" s="6">
        <f>ROUND(+'Fiscal Services'!V48,0)</f>
        <v>38887</v>
      </c>
      <c r="F53" s="8">
        <f t="shared" si="0"/>
        <v>0.77</v>
      </c>
      <c r="G53" s="6">
        <f>ROUND(+'Fiscal Services'!O148,0)</f>
        <v>27666</v>
      </c>
      <c r="H53" s="6">
        <f>ROUND(+'Fiscal Services'!V148,0)</f>
        <v>36167</v>
      </c>
      <c r="I53" s="8">
        <f t="shared" si="1"/>
        <v>0.76</v>
      </c>
      <c r="J53" s="7"/>
      <c r="K53" s="9">
        <f t="shared" si="2"/>
        <v>-1.2999999999999999E-2</v>
      </c>
    </row>
    <row r="54" spans="2:11" x14ac:dyDescent="0.2">
      <c r="B54">
        <f>+'Fiscal Services'!A49</f>
        <v>132</v>
      </c>
      <c r="C54" t="str">
        <f>+'Fiscal Services'!B49</f>
        <v>ST CLARE HOSPITAL</v>
      </c>
      <c r="D54" s="6">
        <f>ROUND(+'Fiscal Services'!O49,0)</f>
        <v>29455</v>
      </c>
      <c r="E54" s="6">
        <f>ROUND(+'Fiscal Services'!V49,0)</f>
        <v>12826</v>
      </c>
      <c r="F54" s="8">
        <f t="shared" si="0"/>
        <v>2.2999999999999998</v>
      </c>
      <c r="G54" s="6">
        <f>ROUND(+'Fiscal Services'!O149,0)</f>
        <v>40119</v>
      </c>
      <c r="H54" s="6">
        <f>ROUND(+'Fiscal Services'!V149,0)</f>
        <v>11781</v>
      </c>
      <c r="I54" s="8">
        <f t="shared" si="1"/>
        <v>3.41</v>
      </c>
      <c r="J54" s="7"/>
      <c r="K54" s="9">
        <f t="shared" si="2"/>
        <v>0.48259999999999997</v>
      </c>
    </row>
    <row r="55" spans="2:11" x14ac:dyDescent="0.2">
      <c r="B55">
        <f>+'Fiscal Services'!A50</f>
        <v>134</v>
      </c>
      <c r="C55" t="str">
        <f>+'Fiscal Services'!B50</f>
        <v>ISLAND HOSPITAL</v>
      </c>
      <c r="D55" s="6">
        <f>ROUND(+'Fiscal Services'!O50,0)</f>
        <v>20337</v>
      </c>
      <c r="E55" s="6">
        <f>ROUND(+'Fiscal Services'!V50,0)</f>
        <v>9561</v>
      </c>
      <c r="F55" s="8">
        <f t="shared" si="0"/>
        <v>2.13</v>
      </c>
      <c r="G55" s="6">
        <f>ROUND(+'Fiscal Services'!O150,0)</f>
        <v>10795</v>
      </c>
      <c r="H55" s="6">
        <f>ROUND(+'Fiscal Services'!V150,0)</f>
        <v>9429</v>
      </c>
      <c r="I55" s="8">
        <f t="shared" si="1"/>
        <v>1.1399999999999999</v>
      </c>
      <c r="J55" s="7"/>
      <c r="K55" s="9">
        <f t="shared" si="2"/>
        <v>-0.46479999999999999</v>
      </c>
    </row>
    <row r="56" spans="2:11" x14ac:dyDescent="0.2">
      <c r="B56">
        <f>+'Fiscal Services'!A51</f>
        <v>137</v>
      </c>
      <c r="C56" t="str">
        <f>+'Fiscal Services'!B51</f>
        <v>LINCOLN HOSPITAL</v>
      </c>
      <c r="D56" s="6">
        <f>ROUND(+'Fiscal Services'!O51,0)</f>
        <v>14941</v>
      </c>
      <c r="E56" s="6">
        <f>ROUND(+'Fiscal Services'!V51,0)</f>
        <v>1220</v>
      </c>
      <c r="F56" s="8">
        <f t="shared" si="0"/>
        <v>12.25</v>
      </c>
      <c r="G56" s="6">
        <f>ROUND(+'Fiscal Services'!O151,0)</f>
        <v>12867</v>
      </c>
      <c r="H56" s="6">
        <f>ROUND(+'Fiscal Services'!V151,0)</f>
        <v>1029</v>
      </c>
      <c r="I56" s="8">
        <f t="shared" si="1"/>
        <v>12.5</v>
      </c>
      <c r="J56" s="7"/>
      <c r="K56" s="9">
        <f t="shared" si="2"/>
        <v>2.0400000000000001E-2</v>
      </c>
    </row>
    <row r="57" spans="2:11" x14ac:dyDescent="0.2">
      <c r="B57">
        <f>+'Fiscal Services'!A52</f>
        <v>138</v>
      </c>
      <c r="C57" t="str">
        <f>+'Fiscal Services'!B52</f>
        <v>SWEDISH EDMONDS</v>
      </c>
      <c r="D57" s="6">
        <f>ROUND(+'Fiscal Services'!O52,0)</f>
        <v>34171</v>
      </c>
      <c r="E57" s="6">
        <f>ROUND(+'Fiscal Services'!V52,0)</f>
        <v>9622</v>
      </c>
      <c r="F57" s="8">
        <f t="shared" si="0"/>
        <v>3.55</v>
      </c>
      <c r="G57" s="6">
        <f>ROUND(+'Fiscal Services'!O152,0)</f>
        <v>74017</v>
      </c>
      <c r="H57" s="6">
        <f>ROUND(+'Fiscal Services'!V152,0)</f>
        <v>17222</v>
      </c>
      <c r="I57" s="8">
        <f t="shared" si="1"/>
        <v>4.3</v>
      </c>
      <c r="J57" s="7"/>
      <c r="K57" s="9">
        <f t="shared" si="2"/>
        <v>0.21129999999999999</v>
      </c>
    </row>
    <row r="58" spans="2:11" x14ac:dyDescent="0.2">
      <c r="B58">
        <f>+'Fiscal Services'!A53</f>
        <v>139</v>
      </c>
      <c r="C58" t="str">
        <f>+'Fiscal Services'!B53</f>
        <v>PROVIDENCE HOLY FAMILY HOSPITAL</v>
      </c>
      <c r="D58" s="6">
        <f>ROUND(+'Fiscal Services'!O53,0)</f>
        <v>0</v>
      </c>
      <c r="E58" s="6">
        <f>ROUND(+'Fiscal Services'!V53,0)</f>
        <v>20054</v>
      </c>
      <c r="F58" s="8" t="str">
        <f t="shared" si="0"/>
        <v/>
      </c>
      <c r="G58" s="6">
        <f>ROUND(+'Fiscal Services'!O153,0)</f>
        <v>0</v>
      </c>
      <c r="H58" s="6">
        <f>ROUND(+'Fiscal Services'!V153,0)</f>
        <v>18640</v>
      </c>
      <c r="I58" s="8" t="str">
        <f t="shared" si="1"/>
        <v/>
      </c>
      <c r="J58" s="7"/>
      <c r="K58" s="9" t="str">
        <f t="shared" si="2"/>
        <v/>
      </c>
    </row>
    <row r="59" spans="2:11" x14ac:dyDescent="0.2">
      <c r="B59">
        <f>+'Fiscal Services'!A54</f>
        <v>140</v>
      </c>
      <c r="C59" t="str">
        <f>+'Fiscal Services'!B54</f>
        <v>KITTITAS VALLEY HEALTHCARE</v>
      </c>
      <c r="D59" s="6">
        <f>ROUND(+'Fiscal Services'!O54,0)</f>
        <v>7903</v>
      </c>
      <c r="E59" s="6">
        <f>ROUND(+'Fiscal Services'!V54,0)</f>
        <v>4943</v>
      </c>
      <c r="F59" s="8">
        <f t="shared" si="0"/>
        <v>1.6</v>
      </c>
      <c r="G59" s="6">
        <f>ROUND(+'Fiscal Services'!O154,0)</f>
        <v>17548</v>
      </c>
      <c r="H59" s="6">
        <f>ROUND(+'Fiscal Services'!V154,0)</f>
        <v>5064</v>
      </c>
      <c r="I59" s="8">
        <f t="shared" si="1"/>
        <v>3.47</v>
      </c>
      <c r="J59" s="7"/>
      <c r="K59" s="9">
        <f t="shared" si="2"/>
        <v>1.1688000000000001</v>
      </c>
    </row>
    <row r="60" spans="2:11" x14ac:dyDescent="0.2">
      <c r="B60">
        <f>+'Fiscal Services'!A55</f>
        <v>141</v>
      </c>
      <c r="C60" t="str">
        <f>+'Fiscal Services'!B55</f>
        <v>DAYTON GENERAL HOSPITAL</v>
      </c>
      <c r="D60" s="6">
        <f>ROUND(+'Fiscal Services'!O55,0)</f>
        <v>10861</v>
      </c>
      <c r="E60" s="6">
        <f>ROUND(+'Fiscal Services'!V55,0)</f>
        <v>122</v>
      </c>
      <c r="F60" s="8">
        <f t="shared" si="0"/>
        <v>89.02</v>
      </c>
      <c r="G60" s="6">
        <f>ROUND(+'Fiscal Services'!O155,0)</f>
        <v>0</v>
      </c>
      <c r="H60" s="6">
        <f>ROUND(+'Fiscal Services'!V155,0)</f>
        <v>0</v>
      </c>
      <c r="I60" s="8" t="str">
        <f t="shared" si="1"/>
        <v/>
      </c>
      <c r="J60" s="7"/>
      <c r="K60" s="9" t="str">
        <f t="shared" si="2"/>
        <v/>
      </c>
    </row>
    <row r="61" spans="2:11" x14ac:dyDescent="0.2">
      <c r="B61">
        <f>+'Fiscal Services'!A56</f>
        <v>142</v>
      </c>
      <c r="C61" t="str">
        <f>+'Fiscal Services'!B56</f>
        <v>HARRISON MEDICAL CENTER</v>
      </c>
      <c r="D61" s="6">
        <f>ROUND(+'Fiscal Services'!O56,0)</f>
        <v>129812</v>
      </c>
      <c r="E61" s="6">
        <f>ROUND(+'Fiscal Services'!V56,0)</f>
        <v>28256</v>
      </c>
      <c r="F61" s="8">
        <f t="shared" si="0"/>
        <v>4.59</v>
      </c>
      <c r="G61" s="6">
        <f>ROUND(+'Fiscal Services'!O156,0)</f>
        <v>126228</v>
      </c>
      <c r="H61" s="6">
        <f>ROUND(+'Fiscal Services'!V156,0)</f>
        <v>27923</v>
      </c>
      <c r="I61" s="8">
        <f t="shared" si="1"/>
        <v>4.5199999999999996</v>
      </c>
      <c r="J61" s="7"/>
      <c r="K61" s="9">
        <f t="shared" si="2"/>
        <v>-1.5299999999999999E-2</v>
      </c>
    </row>
    <row r="62" spans="2:11" x14ac:dyDescent="0.2">
      <c r="B62">
        <f>+'Fiscal Services'!A57</f>
        <v>145</v>
      </c>
      <c r="C62" t="str">
        <f>+'Fiscal Services'!B57</f>
        <v>PEACEHEALTH ST JOSEPH HOSPITAL</v>
      </c>
      <c r="D62" s="6">
        <f>ROUND(+'Fiscal Services'!O57,0)</f>
        <v>14506</v>
      </c>
      <c r="E62" s="6">
        <f>ROUND(+'Fiscal Services'!V57,0)</f>
        <v>33112</v>
      </c>
      <c r="F62" s="8">
        <f t="shared" si="0"/>
        <v>0.44</v>
      </c>
      <c r="G62" s="6">
        <f>ROUND(+'Fiscal Services'!O157,0)</f>
        <v>17043</v>
      </c>
      <c r="H62" s="6">
        <f>ROUND(+'Fiscal Services'!V157,0)</f>
        <v>32561</v>
      </c>
      <c r="I62" s="8">
        <f t="shared" si="1"/>
        <v>0.52</v>
      </c>
      <c r="J62" s="7"/>
      <c r="K62" s="9">
        <f t="shared" si="2"/>
        <v>0.18179999999999999</v>
      </c>
    </row>
    <row r="63" spans="2:11" x14ac:dyDescent="0.2">
      <c r="B63">
        <f>+'Fiscal Services'!A58</f>
        <v>147</v>
      </c>
      <c r="C63" t="str">
        <f>+'Fiscal Services'!B58</f>
        <v>MID VALLEY HOSPITAL</v>
      </c>
      <c r="D63" s="6">
        <f>ROUND(+'Fiscal Services'!O58,0)</f>
        <v>8291</v>
      </c>
      <c r="E63" s="6">
        <f>ROUND(+'Fiscal Services'!V58,0)</f>
        <v>2585</v>
      </c>
      <c r="F63" s="8">
        <f t="shared" si="0"/>
        <v>3.21</v>
      </c>
      <c r="G63" s="6">
        <f>ROUND(+'Fiscal Services'!O158,0)</f>
        <v>7944</v>
      </c>
      <c r="H63" s="6">
        <f>ROUND(+'Fiscal Services'!V158,0)</f>
        <v>2557</v>
      </c>
      <c r="I63" s="8">
        <f t="shared" si="1"/>
        <v>3.11</v>
      </c>
      <c r="J63" s="7"/>
      <c r="K63" s="9">
        <f t="shared" si="2"/>
        <v>-3.1199999999999999E-2</v>
      </c>
    </row>
    <row r="64" spans="2:11" x14ac:dyDescent="0.2">
      <c r="B64">
        <f>+'Fiscal Services'!A59</f>
        <v>148</v>
      </c>
      <c r="C64" t="str">
        <f>+'Fiscal Services'!B59</f>
        <v>KINDRED HOSPITAL SEATTLE - NORTHGATE</v>
      </c>
      <c r="D64" s="6">
        <f>ROUND(+'Fiscal Services'!O59,0)</f>
        <v>82594</v>
      </c>
      <c r="E64" s="6">
        <f>ROUND(+'Fiscal Services'!V59,0)</f>
        <v>1133</v>
      </c>
      <c r="F64" s="8">
        <f t="shared" si="0"/>
        <v>72.900000000000006</v>
      </c>
      <c r="G64" s="6">
        <f>ROUND(+'Fiscal Services'!O159,0)</f>
        <v>77998</v>
      </c>
      <c r="H64" s="6">
        <f>ROUND(+'Fiscal Services'!V159,0)</f>
        <v>898</v>
      </c>
      <c r="I64" s="8">
        <f t="shared" si="1"/>
        <v>86.86</v>
      </c>
      <c r="J64" s="7"/>
      <c r="K64" s="9">
        <f t="shared" si="2"/>
        <v>0.1915</v>
      </c>
    </row>
    <row r="65" spans="2:11" x14ac:dyDescent="0.2">
      <c r="B65">
        <f>+'Fiscal Services'!A60</f>
        <v>150</v>
      </c>
      <c r="C65" t="str">
        <f>+'Fiscal Services'!B60</f>
        <v>COULEE MEDICAL CENTER</v>
      </c>
      <c r="D65" s="6">
        <f>ROUND(+'Fiscal Services'!O60,0)</f>
        <v>36589</v>
      </c>
      <c r="E65" s="6">
        <f>ROUND(+'Fiscal Services'!V60,0)</f>
        <v>1419</v>
      </c>
      <c r="F65" s="8">
        <f t="shared" si="0"/>
        <v>25.79</v>
      </c>
      <c r="G65" s="6">
        <f>ROUND(+'Fiscal Services'!O160,0)</f>
        <v>-122917</v>
      </c>
      <c r="H65" s="6">
        <f>ROUND(+'Fiscal Services'!V160,0)</f>
        <v>1288</v>
      </c>
      <c r="I65" s="8">
        <f t="shared" si="1"/>
        <v>-95.43</v>
      </c>
      <c r="J65" s="7"/>
      <c r="K65" s="9">
        <f t="shared" si="2"/>
        <v>-4.7003000000000004</v>
      </c>
    </row>
    <row r="66" spans="2:11" x14ac:dyDescent="0.2">
      <c r="B66">
        <f>+'Fiscal Services'!A61</f>
        <v>152</v>
      </c>
      <c r="C66" t="str">
        <f>+'Fiscal Services'!B61</f>
        <v>MASON GENERAL HOSPITAL</v>
      </c>
      <c r="D66" s="6">
        <f>ROUND(+'Fiscal Services'!O61,0)</f>
        <v>46991</v>
      </c>
      <c r="E66" s="6">
        <f>ROUND(+'Fiscal Services'!V61,0)</f>
        <v>4217</v>
      </c>
      <c r="F66" s="8">
        <f t="shared" si="0"/>
        <v>11.14</v>
      </c>
      <c r="G66" s="6">
        <f>ROUND(+'Fiscal Services'!O161,0)</f>
        <v>55258</v>
      </c>
      <c r="H66" s="6">
        <f>ROUND(+'Fiscal Services'!V161,0)</f>
        <v>4287</v>
      </c>
      <c r="I66" s="8">
        <f t="shared" si="1"/>
        <v>12.89</v>
      </c>
      <c r="J66" s="7"/>
      <c r="K66" s="9">
        <f t="shared" si="2"/>
        <v>0.15709999999999999</v>
      </c>
    </row>
    <row r="67" spans="2:11" x14ac:dyDescent="0.2">
      <c r="B67">
        <f>+'Fiscal Services'!A62</f>
        <v>153</v>
      </c>
      <c r="C67" t="str">
        <f>+'Fiscal Services'!B62</f>
        <v>WHITMAN HOSPITAL AND MEDICAL CENTER</v>
      </c>
      <c r="D67" s="6">
        <f>ROUND(+'Fiscal Services'!O62,0)</f>
        <v>9732</v>
      </c>
      <c r="E67" s="6">
        <f>ROUND(+'Fiscal Services'!V62,0)</f>
        <v>1426</v>
      </c>
      <c r="F67" s="8">
        <f t="shared" si="0"/>
        <v>6.82</v>
      </c>
      <c r="G67" s="6">
        <f>ROUND(+'Fiscal Services'!O162,0)</f>
        <v>9961</v>
      </c>
      <c r="H67" s="6">
        <f>ROUND(+'Fiscal Services'!V162,0)</f>
        <v>1377</v>
      </c>
      <c r="I67" s="8">
        <f t="shared" si="1"/>
        <v>7.23</v>
      </c>
      <c r="J67" s="7"/>
      <c r="K67" s="9">
        <f t="shared" si="2"/>
        <v>6.0100000000000001E-2</v>
      </c>
    </row>
    <row r="68" spans="2:11" x14ac:dyDescent="0.2">
      <c r="B68">
        <f>+'Fiscal Services'!A63</f>
        <v>155</v>
      </c>
      <c r="C68" t="str">
        <f>+'Fiscal Services'!B63</f>
        <v>UW MEDICINE/VALLEY MEDICAL CENTER</v>
      </c>
      <c r="D68" s="6">
        <f>ROUND(+'Fiscal Services'!O63,0)</f>
        <v>500109</v>
      </c>
      <c r="E68" s="6">
        <f>ROUND(+'Fiscal Services'!V63,0)</f>
        <v>17416</v>
      </c>
      <c r="F68" s="8">
        <f t="shared" si="0"/>
        <v>28.72</v>
      </c>
      <c r="G68" s="6">
        <f>ROUND(+'Fiscal Services'!O163,0)</f>
        <v>1395426</v>
      </c>
      <c r="H68" s="6">
        <f>ROUND(+'Fiscal Services'!V163,0)</f>
        <v>37373</v>
      </c>
      <c r="I68" s="8">
        <f t="shared" si="1"/>
        <v>37.340000000000003</v>
      </c>
      <c r="J68" s="7"/>
      <c r="K68" s="9">
        <f t="shared" si="2"/>
        <v>0.30009999999999998</v>
      </c>
    </row>
    <row r="69" spans="2:11" x14ac:dyDescent="0.2">
      <c r="B69">
        <f>+'Fiscal Services'!A64</f>
        <v>156</v>
      </c>
      <c r="C69" t="str">
        <f>+'Fiscal Services'!B64</f>
        <v>WHIDBEY GENERAL HOSPITAL</v>
      </c>
      <c r="D69" s="6">
        <f>ROUND(+'Fiscal Services'!O64,0)</f>
        <v>9094</v>
      </c>
      <c r="E69" s="6">
        <f>ROUND(+'Fiscal Services'!V64,0)</f>
        <v>8294</v>
      </c>
      <c r="F69" s="8">
        <f t="shared" si="0"/>
        <v>1.1000000000000001</v>
      </c>
      <c r="G69" s="6">
        <f>ROUND(+'Fiscal Services'!O164,0)</f>
        <v>0</v>
      </c>
      <c r="H69" s="6">
        <f>ROUND(+'Fiscal Services'!V164,0)</f>
        <v>0</v>
      </c>
      <c r="I69" s="8" t="str">
        <f t="shared" si="1"/>
        <v/>
      </c>
      <c r="J69" s="7"/>
      <c r="K69" s="9" t="str">
        <f t="shared" si="2"/>
        <v/>
      </c>
    </row>
    <row r="70" spans="2:11" x14ac:dyDescent="0.2">
      <c r="B70">
        <f>+'Fiscal Services'!A65</f>
        <v>157</v>
      </c>
      <c r="C70" t="str">
        <f>+'Fiscal Services'!B65</f>
        <v>ST LUKES REHABILIATION INSTITUTE</v>
      </c>
      <c r="D70" s="6">
        <f>ROUND(+'Fiscal Services'!O65,0)</f>
        <v>7567</v>
      </c>
      <c r="E70" s="6">
        <f>ROUND(+'Fiscal Services'!V65,0)</f>
        <v>2559</v>
      </c>
      <c r="F70" s="8">
        <f t="shared" si="0"/>
        <v>2.96</v>
      </c>
      <c r="G70" s="6">
        <f>ROUND(+'Fiscal Services'!O165,0)</f>
        <v>10721</v>
      </c>
      <c r="H70" s="6">
        <f>ROUND(+'Fiscal Services'!V165,0)</f>
        <v>2467</v>
      </c>
      <c r="I70" s="8">
        <f t="shared" si="1"/>
        <v>4.3499999999999996</v>
      </c>
      <c r="J70" s="7"/>
      <c r="K70" s="9">
        <f t="shared" si="2"/>
        <v>0.46960000000000002</v>
      </c>
    </row>
    <row r="71" spans="2:11" x14ac:dyDescent="0.2">
      <c r="B71">
        <f>+'Fiscal Services'!A66</f>
        <v>158</v>
      </c>
      <c r="C71" t="str">
        <f>+'Fiscal Services'!B66</f>
        <v>CASCADE MEDICAL CENTER</v>
      </c>
      <c r="D71" s="6">
        <f>ROUND(+'Fiscal Services'!O66,0)</f>
        <v>32535</v>
      </c>
      <c r="E71" s="6">
        <f>ROUND(+'Fiscal Services'!V66,0)</f>
        <v>472</v>
      </c>
      <c r="F71" s="8">
        <f t="shared" si="0"/>
        <v>68.930000000000007</v>
      </c>
      <c r="G71" s="6">
        <f>ROUND(+'Fiscal Services'!O166,0)</f>
        <v>51001</v>
      </c>
      <c r="H71" s="6">
        <f>ROUND(+'Fiscal Services'!V166,0)</f>
        <v>573</v>
      </c>
      <c r="I71" s="8">
        <f t="shared" si="1"/>
        <v>89.01</v>
      </c>
      <c r="J71" s="7"/>
      <c r="K71" s="9">
        <f t="shared" si="2"/>
        <v>0.2913</v>
      </c>
    </row>
    <row r="72" spans="2:11" x14ac:dyDescent="0.2">
      <c r="B72">
        <f>+'Fiscal Services'!A67</f>
        <v>159</v>
      </c>
      <c r="C72" t="str">
        <f>+'Fiscal Services'!B67</f>
        <v>PROVIDENCE ST PETER HOSPITAL</v>
      </c>
      <c r="D72" s="6">
        <f>ROUND(+'Fiscal Services'!O67,0)</f>
        <v>5653</v>
      </c>
      <c r="E72" s="6">
        <f>ROUND(+'Fiscal Services'!V67,0)</f>
        <v>36893</v>
      </c>
      <c r="F72" s="8">
        <f t="shared" si="0"/>
        <v>0.15</v>
      </c>
      <c r="G72" s="6">
        <f>ROUND(+'Fiscal Services'!O167,0)</f>
        <v>1969</v>
      </c>
      <c r="H72" s="6">
        <f>ROUND(+'Fiscal Services'!V167,0)</f>
        <v>33274</v>
      </c>
      <c r="I72" s="8">
        <f t="shared" si="1"/>
        <v>0.06</v>
      </c>
      <c r="J72" s="7"/>
      <c r="K72" s="9">
        <f t="shared" si="2"/>
        <v>-0.6</v>
      </c>
    </row>
    <row r="73" spans="2:11" x14ac:dyDescent="0.2">
      <c r="B73">
        <f>+'Fiscal Services'!A68</f>
        <v>161</v>
      </c>
      <c r="C73" t="str">
        <f>+'Fiscal Services'!B68</f>
        <v>KADLEC REGIONAL MEDICAL CENTER</v>
      </c>
      <c r="D73" s="6">
        <f>ROUND(+'Fiscal Services'!O68,0)</f>
        <v>52884</v>
      </c>
      <c r="E73" s="6">
        <f>ROUND(+'Fiscal Services'!V68,0)</f>
        <v>31196</v>
      </c>
      <c r="F73" s="8">
        <f t="shared" si="0"/>
        <v>1.7</v>
      </c>
      <c r="G73" s="6">
        <f>ROUND(+'Fiscal Services'!O168,0)</f>
        <v>307879</v>
      </c>
      <c r="H73" s="6">
        <f>ROUND(+'Fiscal Services'!V168,0)</f>
        <v>35689</v>
      </c>
      <c r="I73" s="8">
        <f t="shared" si="1"/>
        <v>8.6300000000000008</v>
      </c>
      <c r="J73" s="7"/>
      <c r="K73" s="9">
        <f t="shared" si="2"/>
        <v>4.0765000000000002</v>
      </c>
    </row>
    <row r="74" spans="2:11" x14ac:dyDescent="0.2">
      <c r="B74">
        <f>+'Fiscal Services'!A69</f>
        <v>162</v>
      </c>
      <c r="C74" t="str">
        <f>+'Fiscal Services'!B69</f>
        <v>PROVIDENCE SACRED HEART MEDICAL CENTER</v>
      </c>
      <c r="D74" s="6">
        <f>ROUND(+'Fiscal Services'!O69,0)</f>
        <v>1301</v>
      </c>
      <c r="E74" s="6">
        <f>ROUND(+'Fiscal Services'!V69,0)</f>
        <v>63456</v>
      </c>
      <c r="F74" s="8">
        <f t="shared" si="0"/>
        <v>0.02</v>
      </c>
      <c r="G74" s="6">
        <f>ROUND(+'Fiscal Services'!O169,0)</f>
        <v>1930</v>
      </c>
      <c r="H74" s="6">
        <f>ROUND(+'Fiscal Services'!V169,0)</f>
        <v>61703</v>
      </c>
      <c r="I74" s="8">
        <f t="shared" si="1"/>
        <v>0.03</v>
      </c>
      <c r="J74" s="7"/>
      <c r="K74" s="9">
        <f t="shared" si="2"/>
        <v>0.5</v>
      </c>
    </row>
    <row r="75" spans="2:11" x14ac:dyDescent="0.2">
      <c r="B75">
        <f>+'Fiscal Services'!A70</f>
        <v>164</v>
      </c>
      <c r="C75" t="str">
        <f>+'Fiscal Services'!B70</f>
        <v>EVERGREENHEALTH MEDICAL CENTER</v>
      </c>
      <c r="D75" s="6">
        <f>ROUND(+'Fiscal Services'!O70,0)</f>
        <v>80111</v>
      </c>
      <c r="E75" s="6">
        <f>ROUND(+'Fiscal Services'!V70,0)</f>
        <v>32912</v>
      </c>
      <c r="F75" s="8">
        <f t="shared" ref="F75:F107" si="3">IF(D75=0,"",IF(E75=0,"",ROUND(D75/E75,2)))</f>
        <v>2.4300000000000002</v>
      </c>
      <c r="G75" s="6">
        <f>ROUND(+'Fiscal Services'!O170,0)</f>
        <v>61692</v>
      </c>
      <c r="H75" s="6">
        <f>ROUND(+'Fiscal Services'!V170,0)</f>
        <v>33213</v>
      </c>
      <c r="I75" s="8">
        <f t="shared" ref="I75:I107" si="4">IF(G75=0,"",IF(H75=0,"",ROUND(G75/H75,2)))</f>
        <v>1.86</v>
      </c>
      <c r="J75" s="7"/>
      <c r="K75" s="9">
        <f t="shared" ref="K75:K107" si="5">IF(D75=0,"",IF(E75=0,"",IF(G75=0,"",IF(H75=0,"",ROUND(I75/F75-1,4)))))</f>
        <v>-0.2346</v>
      </c>
    </row>
    <row r="76" spans="2:11" x14ac:dyDescent="0.2">
      <c r="B76">
        <f>+'Fiscal Services'!A71</f>
        <v>165</v>
      </c>
      <c r="C76" t="str">
        <f>+'Fiscal Services'!B71</f>
        <v>LAKE CHELAN COMMUNITY HOSPITAL</v>
      </c>
      <c r="D76" s="6">
        <f>ROUND(+'Fiscal Services'!O71,0)</f>
        <v>34232</v>
      </c>
      <c r="E76" s="6">
        <f>ROUND(+'Fiscal Services'!V71,0)</f>
        <v>1504</v>
      </c>
      <c r="F76" s="8">
        <f t="shared" si="3"/>
        <v>22.76</v>
      </c>
      <c r="G76" s="6">
        <f>ROUND(+'Fiscal Services'!O171,0)</f>
        <v>34991</v>
      </c>
      <c r="H76" s="6">
        <f>ROUND(+'Fiscal Services'!V171,0)</f>
        <v>1122</v>
      </c>
      <c r="I76" s="8">
        <f t="shared" si="4"/>
        <v>31.19</v>
      </c>
      <c r="J76" s="7"/>
      <c r="K76" s="9">
        <f t="shared" si="5"/>
        <v>0.37040000000000001</v>
      </c>
    </row>
    <row r="77" spans="2:11" x14ac:dyDescent="0.2">
      <c r="B77">
        <f>+'Fiscal Services'!A72</f>
        <v>167</v>
      </c>
      <c r="C77" t="str">
        <f>+'Fiscal Services'!B72</f>
        <v>FERRY COUNTY MEMORIAL HOSPITAL</v>
      </c>
      <c r="D77" s="6">
        <f>ROUND(+'Fiscal Services'!O72,0)</f>
        <v>0</v>
      </c>
      <c r="E77" s="6">
        <f>ROUND(+'Fiscal Services'!V72,0)</f>
        <v>0</v>
      </c>
      <c r="F77" s="8" t="str">
        <f t="shared" si="3"/>
        <v/>
      </c>
      <c r="G77" s="6">
        <f>ROUND(+'Fiscal Services'!O172,0)</f>
        <v>0</v>
      </c>
      <c r="H77" s="6">
        <f>ROUND(+'Fiscal Services'!V172,0)</f>
        <v>0</v>
      </c>
      <c r="I77" s="8" t="str">
        <f t="shared" si="4"/>
        <v/>
      </c>
      <c r="J77" s="7"/>
      <c r="K77" s="9" t="str">
        <f t="shared" si="5"/>
        <v/>
      </c>
    </row>
    <row r="78" spans="2:11" x14ac:dyDescent="0.2">
      <c r="B78">
        <f>+'Fiscal Services'!A73</f>
        <v>168</v>
      </c>
      <c r="C78" t="str">
        <f>+'Fiscal Services'!B73</f>
        <v>CENTRAL WASHINGTON HOSPITAL</v>
      </c>
      <c r="D78" s="6">
        <f>ROUND(+'Fiscal Services'!O73,0)</f>
        <v>230678</v>
      </c>
      <c r="E78" s="6">
        <f>ROUND(+'Fiscal Services'!V73,0)</f>
        <v>19877</v>
      </c>
      <c r="F78" s="8">
        <f t="shared" si="3"/>
        <v>11.61</v>
      </c>
      <c r="G78" s="6">
        <f>ROUND(+'Fiscal Services'!O173,0)</f>
        <v>84555</v>
      </c>
      <c r="H78" s="6">
        <f>ROUND(+'Fiscal Services'!V173,0)</f>
        <v>20242</v>
      </c>
      <c r="I78" s="8">
        <f t="shared" si="4"/>
        <v>4.18</v>
      </c>
      <c r="J78" s="7"/>
      <c r="K78" s="9">
        <f t="shared" si="5"/>
        <v>-0.64</v>
      </c>
    </row>
    <row r="79" spans="2:11" x14ac:dyDescent="0.2">
      <c r="B79">
        <f>+'Fiscal Services'!A74</f>
        <v>170</v>
      </c>
      <c r="C79" t="str">
        <f>+'Fiscal Services'!B74</f>
        <v>PEACEHEALTH SOUTHWEST MEDICAL CENTER</v>
      </c>
      <c r="D79" s="6">
        <f>ROUND(+'Fiscal Services'!O74,0)</f>
        <v>17003</v>
      </c>
      <c r="E79" s="6">
        <f>ROUND(+'Fiscal Services'!V74,0)</f>
        <v>50767</v>
      </c>
      <c r="F79" s="8">
        <f t="shared" si="3"/>
        <v>0.33</v>
      </c>
      <c r="G79" s="6">
        <f>ROUND(+'Fiscal Services'!O174,0)</f>
        <v>77658</v>
      </c>
      <c r="H79" s="6">
        <f>ROUND(+'Fiscal Services'!V174,0)</f>
        <v>48533</v>
      </c>
      <c r="I79" s="8">
        <f t="shared" si="4"/>
        <v>1.6</v>
      </c>
      <c r="J79" s="7"/>
      <c r="K79" s="9">
        <f t="shared" si="5"/>
        <v>3.8485</v>
      </c>
    </row>
    <row r="80" spans="2:11" x14ac:dyDescent="0.2">
      <c r="B80">
        <f>+'Fiscal Services'!A75</f>
        <v>172</v>
      </c>
      <c r="C80" t="str">
        <f>+'Fiscal Services'!B75</f>
        <v>PULLMAN REGIONAL HOSPITAL</v>
      </c>
      <c r="D80" s="6">
        <f>ROUND(+'Fiscal Services'!O75,0)</f>
        <v>56451</v>
      </c>
      <c r="E80" s="6">
        <f>ROUND(+'Fiscal Services'!V75,0)</f>
        <v>3623</v>
      </c>
      <c r="F80" s="8">
        <f t="shared" si="3"/>
        <v>15.58</v>
      </c>
      <c r="G80" s="6">
        <f>ROUND(+'Fiscal Services'!O175,0)</f>
        <v>59353</v>
      </c>
      <c r="H80" s="6">
        <f>ROUND(+'Fiscal Services'!V175,0)</f>
        <v>3914</v>
      </c>
      <c r="I80" s="8">
        <f t="shared" si="4"/>
        <v>15.16</v>
      </c>
      <c r="J80" s="7"/>
      <c r="K80" s="9">
        <f t="shared" si="5"/>
        <v>-2.7E-2</v>
      </c>
    </row>
    <row r="81" spans="2:11" x14ac:dyDescent="0.2">
      <c r="B81">
        <f>+'Fiscal Services'!A76</f>
        <v>173</v>
      </c>
      <c r="C81" t="str">
        <f>+'Fiscal Services'!B76</f>
        <v>MORTON GENERAL HOSPITAL</v>
      </c>
      <c r="D81" s="6">
        <f>ROUND(+'Fiscal Services'!O76,0)</f>
        <v>13102</v>
      </c>
      <c r="E81" s="6">
        <f>ROUND(+'Fiscal Services'!V76,0)</f>
        <v>1101</v>
      </c>
      <c r="F81" s="8">
        <f t="shared" si="3"/>
        <v>11.9</v>
      </c>
      <c r="G81" s="6">
        <f>ROUND(+'Fiscal Services'!O176,0)</f>
        <v>6157</v>
      </c>
      <c r="H81" s="6">
        <f>ROUND(+'Fiscal Services'!V176,0)</f>
        <v>1070</v>
      </c>
      <c r="I81" s="8">
        <f t="shared" si="4"/>
        <v>5.75</v>
      </c>
      <c r="J81" s="7"/>
      <c r="K81" s="9">
        <f t="shared" si="5"/>
        <v>-0.51680000000000004</v>
      </c>
    </row>
    <row r="82" spans="2:11" x14ac:dyDescent="0.2">
      <c r="B82">
        <f>+'Fiscal Services'!A77</f>
        <v>175</v>
      </c>
      <c r="C82" t="str">
        <f>+'Fiscal Services'!B77</f>
        <v>MARY BRIDGE CHILDRENS HEALTH CENTER</v>
      </c>
      <c r="D82" s="6">
        <f>ROUND(+'Fiscal Services'!O77,0)</f>
        <v>0</v>
      </c>
      <c r="E82" s="6">
        <f>ROUND(+'Fiscal Services'!V77,0)</f>
        <v>9620</v>
      </c>
      <c r="F82" s="8" t="str">
        <f t="shared" si="3"/>
        <v/>
      </c>
      <c r="G82" s="6">
        <f>ROUND(+'Fiscal Services'!O177,0)</f>
        <v>0</v>
      </c>
      <c r="H82" s="6">
        <f>ROUND(+'Fiscal Services'!V177,0)</f>
        <v>10786</v>
      </c>
      <c r="I82" s="8" t="str">
        <f t="shared" si="4"/>
        <v/>
      </c>
      <c r="J82" s="7"/>
      <c r="K82" s="9" t="str">
        <f t="shared" si="5"/>
        <v/>
      </c>
    </row>
    <row r="83" spans="2:11" x14ac:dyDescent="0.2">
      <c r="B83">
        <f>+'Fiscal Services'!A78</f>
        <v>176</v>
      </c>
      <c r="C83" t="str">
        <f>+'Fiscal Services'!B78</f>
        <v>TACOMA GENERAL/ALLENMORE HOSPITAL</v>
      </c>
      <c r="D83" s="6">
        <f>ROUND(+'Fiscal Services'!O78,0)</f>
        <v>5116</v>
      </c>
      <c r="E83" s="6">
        <f>ROUND(+'Fiscal Services'!V78,0)</f>
        <v>48651</v>
      </c>
      <c r="F83" s="8">
        <f t="shared" si="3"/>
        <v>0.11</v>
      </c>
      <c r="G83" s="6">
        <f>ROUND(+'Fiscal Services'!O178,0)</f>
        <v>2283</v>
      </c>
      <c r="H83" s="6">
        <f>ROUND(+'Fiscal Services'!V178,0)</f>
        <v>41823</v>
      </c>
      <c r="I83" s="8">
        <f t="shared" si="4"/>
        <v>0.05</v>
      </c>
      <c r="J83" s="7"/>
      <c r="K83" s="9">
        <f t="shared" si="5"/>
        <v>-0.54549999999999998</v>
      </c>
    </row>
    <row r="84" spans="2:11" x14ac:dyDescent="0.2">
      <c r="B84">
        <f>+'Fiscal Services'!A79</f>
        <v>180</v>
      </c>
      <c r="C84" t="str">
        <f>+'Fiscal Services'!B79</f>
        <v>VALLEY HOSPITAL</v>
      </c>
      <c r="D84" s="6">
        <f>ROUND(+'Fiscal Services'!O79,0)</f>
        <v>95395</v>
      </c>
      <c r="E84" s="6">
        <f>ROUND(+'Fiscal Services'!V79,0)</f>
        <v>10946</v>
      </c>
      <c r="F84" s="8">
        <f t="shared" si="3"/>
        <v>8.7200000000000006</v>
      </c>
      <c r="G84" s="6">
        <f>ROUND(+'Fiscal Services'!O179,0)</f>
        <v>143657</v>
      </c>
      <c r="H84" s="6">
        <f>ROUND(+'Fiscal Services'!V179,0)</f>
        <v>11479</v>
      </c>
      <c r="I84" s="8">
        <f t="shared" si="4"/>
        <v>12.51</v>
      </c>
      <c r="J84" s="7"/>
      <c r="K84" s="9">
        <f t="shared" si="5"/>
        <v>0.43459999999999999</v>
      </c>
    </row>
    <row r="85" spans="2:11" x14ac:dyDescent="0.2">
      <c r="B85">
        <f>+'Fiscal Services'!A80</f>
        <v>183</v>
      </c>
      <c r="C85" t="str">
        <f>+'Fiscal Services'!B80</f>
        <v>MULTICARE AUBURN MEDICAL CENTER</v>
      </c>
      <c r="D85" s="6">
        <f>ROUND(+'Fiscal Services'!O80,0)</f>
        <v>10562</v>
      </c>
      <c r="E85" s="6">
        <f>ROUND(+'Fiscal Services'!V80,0)</f>
        <v>11784</v>
      </c>
      <c r="F85" s="8">
        <f t="shared" si="3"/>
        <v>0.9</v>
      </c>
      <c r="G85" s="6">
        <f>ROUND(+'Fiscal Services'!O180,0)</f>
        <v>100</v>
      </c>
      <c r="H85" s="6">
        <f>ROUND(+'Fiscal Services'!V180,0)</f>
        <v>10417</v>
      </c>
      <c r="I85" s="8">
        <f t="shared" si="4"/>
        <v>0.01</v>
      </c>
      <c r="J85" s="7"/>
      <c r="K85" s="9">
        <f t="shared" si="5"/>
        <v>-0.9889</v>
      </c>
    </row>
    <row r="86" spans="2:11" x14ac:dyDescent="0.2">
      <c r="B86">
        <f>+'Fiscal Services'!A81</f>
        <v>186</v>
      </c>
      <c r="C86" t="str">
        <f>+'Fiscal Services'!B81</f>
        <v>SUMMIT PACIFIC MEDICAL CENTER</v>
      </c>
      <c r="D86" s="6">
        <f>ROUND(+'Fiscal Services'!O81,0)</f>
        <v>3182</v>
      </c>
      <c r="E86" s="6">
        <f>ROUND(+'Fiscal Services'!V81,0)</f>
        <v>1238</v>
      </c>
      <c r="F86" s="8">
        <f t="shared" si="3"/>
        <v>2.57</v>
      </c>
      <c r="G86" s="6">
        <f>ROUND(+'Fiscal Services'!O181,0)</f>
        <v>0</v>
      </c>
      <c r="H86" s="6">
        <f>ROUND(+'Fiscal Services'!V181,0)</f>
        <v>1042</v>
      </c>
      <c r="I86" s="8" t="str">
        <f t="shared" si="4"/>
        <v/>
      </c>
      <c r="J86" s="7"/>
      <c r="K86" s="9" t="str">
        <f t="shared" si="5"/>
        <v/>
      </c>
    </row>
    <row r="87" spans="2:11" x14ac:dyDescent="0.2">
      <c r="B87">
        <f>+'Fiscal Services'!A82</f>
        <v>191</v>
      </c>
      <c r="C87" t="str">
        <f>+'Fiscal Services'!B82</f>
        <v>PROVIDENCE CENTRALIA HOSPITAL</v>
      </c>
      <c r="D87" s="6">
        <f>ROUND(+'Fiscal Services'!O82,0)</f>
        <v>0</v>
      </c>
      <c r="E87" s="6">
        <f>ROUND(+'Fiscal Services'!V82,0)</f>
        <v>12024</v>
      </c>
      <c r="F87" s="8" t="str">
        <f t="shared" si="3"/>
        <v/>
      </c>
      <c r="G87" s="6">
        <f>ROUND(+'Fiscal Services'!O182,0)</f>
        <v>0</v>
      </c>
      <c r="H87" s="6">
        <f>ROUND(+'Fiscal Services'!V182,0)</f>
        <v>12339</v>
      </c>
      <c r="I87" s="8" t="str">
        <f t="shared" si="4"/>
        <v/>
      </c>
      <c r="J87" s="7"/>
      <c r="K87" s="9" t="str">
        <f t="shared" si="5"/>
        <v/>
      </c>
    </row>
    <row r="88" spans="2:11" x14ac:dyDescent="0.2">
      <c r="B88">
        <f>+'Fiscal Services'!A83</f>
        <v>193</v>
      </c>
      <c r="C88" t="str">
        <f>+'Fiscal Services'!B83</f>
        <v>PROVIDENCE MOUNT CARMEL HOSPITAL</v>
      </c>
      <c r="D88" s="6">
        <f>ROUND(+'Fiscal Services'!O83,0)</f>
        <v>7792</v>
      </c>
      <c r="E88" s="6">
        <f>ROUND(+'Fiscal Services'!V83,0)</f>
        <v>3409</v>
      </c>
      <c r="F88" s="8">
        <f t="shared" si="3"/>
        <v>2.29</v>
      </c>
      <c r="G88" s="6">
        <f>ROUND(+'Fiscal Services'!O183,0)</f>
        <v>15834</v>
      </c>
      <c r="H88" s="6">
        <f>ROUND(+'Fiscal Services'!V183,0)</f>
        <v>3543</v>
      </c>
      <c r="I88" s="8">
        <f t="shared" si="4"/>
        <v>4.47</v>
      </c>
      <c r="J88" s="7"/>
      <c r="K88" s="9">
        <f t="shared" si="5"/>
        <v>0.95199999999999996</v>
      </c>
    </row>
    <row r="89" spans="2:11" x14ac:dyDescent="0.2">
      <c r="B89">
        <f>+'Fiscal Services'!A84</f>
        <v>194</v>
      </c>
      <c r="C89" t="str">
        <f>+'Fiscal Services'!B84</f>
        <v>PROVIDENCE ST JOSEPHS HOSPITAL</v>
      </c>
      <c r="D89" s="6">
        <f>ROUND(+'Fiscal Services'!O84,0)</f>
        <v>0</v>
      </c>
      <c r="E89" s="6">
        <f>ROUND(+'Fiscal Services'!V84,0)</f>
        <v>1183</v>
      </c>
      <c r="F89" s="8" t="str">
        <f t="shared" si="3"/>
        <v/>
      </c>
      <c r="G89" s="6">
        <f>ROUND(+'Fiscal Services'!O184,0)</f>
        <v>329</v>
      </c>
      <c r="H89" s="6">
        <f>ROUND(+'Fiscal Services'!V184,0)</f>
        <v>1316</v>
      </c>
      <c r="I89" s="8">
        <f t="shared" si="4"/>
        <v>0.25</v>
      </c>
      <c r="J89" s="7"/>
      <c r="K89" s="9" t="str">
        <f t="shared" si="5"/>
        <v/>
      </c>
    </row>
    <row r="90" spans="2:11" x14ac:dyDescent="0.2">
      <c r="B90">
        <f>+'Fiscal Services'!A85</f>
        <v>195</v>
      </c>
      <c r="C90" t="str">
        <f>+'Fiscal Services'!B85</f>
        <v>SNOQUALMIE VALLEY HOSPITAL</v>
      </c>
      <c r="D90" s="6">
        <f>ROUND(+'Fiscal Services'!O85,0)</f>
        <v>30184</v>
      </c>
      <c r="E90" s="6">
        <f>ROUND(+'Fiscal Services'!V85,0)</f>
        <v>2523</v>
      </c>
      <c r="F90" s="8">
        <f t="shared" si="3"/>
        <v>11.96</v>
      </c>
      <c r="G90" s="6">
        <f>ROUND(+'Fiscal Services'!O185,0)</f>
        <v>24769</v>
      </c>
      <c r="H90" s="6">
        <f>ROUND(+'Fiscal Services'!V185,0)</f>
        <v>1874</v>
      </c>
      <c r="I90" s="8">
        <f t="shared" si="4"/>
        <v>13.22</v>
      </c>
      <c r="J90" s="7"/>
      <c r="K90" s="9">
        <f t="shared" si="5"/>
        <v>0.10539999999999999</v>
      </c>
    </row>
    <row r="91" spans="2:11" x14ac:dyDescent="0.2">
      <c r="B91">
        <f>+'Fiscal Services'!A86</f>
        <v>197</v>
      </c>
      <c r="C91" t="str">
        <f>+'Fiscal Services'!B86</f>
        <v>CAPITAL MEDICAL CENTER</v>
      </c>
      <c r="D91" s="6">
        <f>ROUND(+'Fiscal Services'!O86,0)</f>
        <v>134168</v>
      </c>
      <c r="E91" s="6">
        <f>ROUND(+'Fiscal Services'!V86,0)</f>
        <v>10176</v>
      </c>
      <c r="F91" s="8">
        <f t="shared" si="3"/>
        <v>13.18</v>
      </c>
      <c r="G91" s="6">
        <f>ROUND(+'Fiscal Services'!O186,0)</f>
        <v>173613</v>
      </c>
      <c r="H91" s="6">
        <f>ROUND(+'Fiscal Services'!V186,0)</f>
        <v>10620</v>
      </c>
      <c r="I91" s="8">
        <f t="shared" si="4"/>
        <v>16.350000000000001</v>
      </c>
      <c r="J91" s="7"/>
      <c r="K91" s="9">
        <f t="shared" si="5"/>
        <v>0.24049999999999999</v>
      </c>
    </row>
    <row r="92" spans="2:11" x14ac:dyDescent="0.2">
      <c r="B92">
        <f>+'Fiscal Services'!A87</f>
        <v>198</v>
      </c>
      <c r="C92" t="str">
        <f>+'Fiscal Services'!B87</f>
        <v>SUNNYSIDE COMMUNITY HOSPITAL</v>
      </c>
      <c r="D92" s="6">
        <f>ROUND(+'Fiscal Services'!O87,0)</f>
        <v>42809</v>
      </c>
      <c r="E92" s="6">
        <f>ROUND(+'Fiscal Services'!V87,0)</f>
        <v>3877</v>
      </c>
      <c r="F92" s="8">
        <f t="shared" si="3"/>
        <v>11.04</v>
      </c>
      <c r="G92" s="6">
        <f>ROUND(+'Fiscal Services'!O187,0)</f>
        <v>0</v>
      </c>
      <c r="H92" s="6">
        <f>ROUND(+'Fiscal Services'!V187,0)</f>
        <v>0</v>
      </c>
      <c r="I92" s="8" t="str">
        <f t="shared" si="4"/>
        <v/>
      </c>
      <c r="J92" s="7"/>
      <c r="K92" s="9" t="str">
        <f t="shared" si="5"/>
        <v/>
      </c>
    </row>
    <row r="93" spans="2:11" x14ac:dyDescent="0.2">
      <c r="B93">
        <f>+'Fiscal Services'!A88</f>
        <v>199</v>
      </c>
      <c r="C93" t="str">
        <f>+'Fiscal Services'!B88</f>
        <v>TOPPENISH COMMUNITY HOSPITAL</v>
      </c>
      <c r="D93" s="6">
        <f>ROUND(+'Fiscal Services'!O88,0)</f>
        <v>319971</v>
      </c>
      <c r="E93" s="6">
        <f>ROUND(+'Fiscal Services'!V88,0)</f>
        <v>2956</v>
      </c>
      <c r="F93" s="8">
        <f t="shared" si="3"/>
        <v>108.24</v>
      </c>
      <c r="G93" s="6">
        <f>ROUND(+'Fiscal Services'!O188,0)</f>
        <v>254711</v>
      </c>
      <c r="H93" s="6">
        <f>ROUND(+'Fiscal Services'!V188,0)</f>
        <v>2554</v>
      </c>
      <c r="I93" s="8">
        <f t="shared" si="4"/>
        <v>99.73</v>
      </c>
      <c r="J93" s="7"/>
      <c r="K93" s="9">
        <f t="shared" si="5"/>
        <v>-7.8600000000000003E-2</v>
      </c>
    </row>
    <row r="94" spans="2:11" x14ac:dyDescent="0.2">
      <c r="B94">
        <f>+'Fiscal Services'!A89</f>
        <v>201</v>
      </c>
      <c r="C94" t="str">
        <f>+'Fiscal Services'!B89</f>
        <v>ST FRANCIS COMMUNITY HOSPITAL</v>
      </c>
      <c r="D94" s="6">
        <f>ROUND(+'Fiscal Services'!O89,0)</f>
        <v>46460</v>
      </c>
      <c r="E94" s="6">
        <f>ROUND(+'Fiscal Services'!V89,0)</f>
        <v>16708</v>
      </c>
      <c r="F94" s="8">
        <f t="shared" si="3"/>
        <v>2.78</v>
      </c>
      <c r="G94" s="6">
        <f>ROUND(+'Fiscal Services'!O189,0)</f>
        <v>43843</v>
      </c>
      <c r="H94" s="6">
        <f>ROUND(+'Fiscal Services'!V189,0)</f>
        <v>15975</v>
      </c>
      <c r="I94" s="8">
        <f t="shared" si="4"/>
        <v>2.74</v>
      </c>
      <c r="J94" s="7"/>
      <c r="K94" s="9">
        <f t="shared" si="5"/>
        <v>-1.44E-2</v>
      </c>
    </row>
    <row r="95" spans="2:11" x14ac:dyDescent="0.2">
      <c r="B95">
        <f>+'Fiscal Services'!A90</f>
        <v>202</v>
      </c>
      <c r="C95" t="str">
        <f>+'Fiscal Services'!B90</f>
        <v>REGIONAL HOSPITAL</v>
      </c>
      <c r="D95" s="6">
        <f>ROUND(+'Fiscal Services'!O90,0)</f>
        <v>161</v>
      </c>
      <c r="E95" s="6">
        <f>ROUND(+'Fiscal Services'!V90,0)</f>
        <v>694</v>
      </c>
      <c r="F95" s="8">
        <f t="shared" si="3"/>
        <v>0.23</v>
      </c>
      <c r="G95" s="6">
        <f>ROUND(+'Fiscal Services'!O190,0)</f>
        <v>0</v>
      </c>
      <c r="H95" s="6">
        <f>ROUND(+'Fiscal Services'!V190,0)</f>
        <v>707</v>
      </c>
      <c r="I95" s="8" t="str">
        <f t="shared" si="4"/>
        <v/>
      </c>
      <c r="J95" s="7"/>
      <c r="K95" s="9" t="str">
        <f t="shared" si="5"/>
        <v/>
      </c>
    </row>
    <row r="96" spans="2:11" x14ac:dyDescent="0.2">
      <c r="B96">
        <f>+'Fiscal Services'!A91</f>
        <v>204</v>
      </c>
      <c r="C96" t="str">
        <f>+'Fiscal Services'!B91</f>
        <v>SEATTLE CANCER CARE ALLIANCE</v>
      </c>
      <c r="D96" s="6">
        <f>ROUND(+'Fiscal Services'!O91,0)</f>
        <v>701420</v>
      </c>
      <c r="E96" s="6">
        <f>ROUND(+'Fiscal Services'!V91,0)</f>
        <v>14038</v>
      </c>
      <c r="F96" s="8">
        <f t="shared" si="3"/>
        <v>49.97</v>
      </c>
      <c r="G96" s="6">
        <f>ROUND(+'Fiscal Services'!O191,0)</f>
        <v>999337</v>
      </c>
      <c r="H96" s="6">
        <f>ROUND(+'Fiscal Services'!V191,0)</f>
        <v>13817</v>
      </c>
      <c r="I96" s="8">
        <f t="shared" si="4"/>
        <v>72.33</v>
      </c>
      <c r="J96" s="7"/>
      <c r="K96" s="9">
        <f t="shared" si="5"/>
        <v>0.44750000000000001</v>
      </c>
    </row>
    <row r="97" spans="2:11" x14ac:dyDescent="0.2">
      <c r="B97">
        <f>+'Fiscal Services'!A92</f>
        <v>205</v>
      </c>
      <c r="C97" t="str">
        <f>+'Fiscal Services'!B92</f>
        <v>WENATCHEE VALLEY HOSPITAL</v>
      </c>
      <c r="D97" s="6">
        <f>ROUND(+'Fiscal Services'!O92,0)</f>
        <v>61546</v>
      </c>
      <c r="E97" s="6">
        <f>ROUND(+'Fiscal Services'!V92,0)</f>
        <v>0</v>
      </c>
      <c r="F97" s="8" t="str">
        <f t="shared" si="3"/>
        <v/>
      </c>
      <c r="G97" s="6">
        <f>ROUND(+'Fiscal Services'!O192,0)</f>
        <v>30235</v>
      </c>
      <c r="H97" s="6">
        <f>ROUND(+'Fiscal Services'!V192,0)</f>
        <v>12549</v>
      </c>
      <c r="I97" s="8">
        <f t="shared" si="4"/>
        <v>2.41</v>
      </c>
      <c r="J97" s="7"/>
      <c r="K97" s="9" t="str">
        <f t="shared" si="5"/>
        <v/>
      </c>
    </row>
    <row r="98" spans="2:11" x14ac:dyDescent="0.2">
      <c r="B98">
        <f>+'Fiscal Services'!A93</f>
        <v>206</v>
      </c>
      <c r="C98" t="str">
        <f>+'Fiscal Services'!B93</f>
        <v>PEACEHEALTH UNITED GENERAL MEDICAL CENTER</v>
      </c>
      <c r="D98" s="6">
        <f>ROUND(+'Fiscal Services'!O93,0)</f>
        <v>17661</v>
      </c>
      <c r="E98" s="6">
        <f>ROUND(+'Fiscal Services'!V93,0)</f>
        <v>3520</v>
      </c>
      <c r="F98" s="8">
        <f t="shared" si="3"/>
        <v>5.0199999999999996</v>
      </c>
      <c r="G98" s="6">
        <f>ROUND(+'Fiscal Services'!O193,0)</f>
        <v>20945</v>
      </c>
      <c r="H98" s="6">
        <f>ROUND(+'Fiscal Services'!V193,0)</f>
        <v>3615</v>
      </c>
      <c r="I98" s="8">
        <f t="shared" si="4"/>
        <v>5.79</v>
      </c>
      <c r="J98" s="7"/>
      <c r="K98" s="9">
        <f t="shared" si="5"/>
        <v>0.15340000000000001</v>
      </c>
    </row>
    <row r="99" spans="2:11" x14ac:dyDescent="0.2">
      <c r="B99">
        <f>+'Fiscal Services'!A94</f>
        <v>207</v>
      </c>
      <c r="C99" t="str">
        <f>+'Fiscal Services'!B94</f>
        <v>SKAGIT VALLEY HOSPITAL</v>
      </c>
      <c r="D99" s="6">
        <f>ROUND(+'Fiscal Services'!O94,0)</f>
        <v>42274</v>
      </c>
      <c r="E99" s="6">
        <f>ROUND(+'Fiscal Services'!V94,0)</f>
        <v>21062</v>
      </c>
      <c r="F99" s="8">
        <f t="shared" si="3"/>
        <v>2.0099999999999998</v>
      </c>
      <c r="G99" s="6">
        <f>ROUND(+'Fiscal Services'!O194,0)</f>
        <v>43431</v>
      </c>
      <c r="H99" s="6">
        <f>ROUND(+'Fiscal Services'!V194,0)</f>
        <v>20806</v>
      </c>
      <c r="I99" s="8">
        <f t="shared" si="4"/>
        <v>2.09</v>
      </c>
      <c r="J99" s="7"/>
      <c r="K99" s="9">
        <f t="shared" si="5"/>
        <v>3.9800000000000002E-2</v>
      </c>
    </row>
    <row r="100" spans="2:11" x14ac:dyDescent="0.2">
      <c r="B100">
        <f>+'Fiscal Services'!A95</f>
        <v>208</v>
      </c>
      <c r="C100" t="str">
        <f>+'Fiscal Services'!B95</f>
        <v>LEGACY SALMON CREEK HOSPITAL</v>
      </c>
      <c r="D100" s="6">
        <f>ROUND(+'Fiscal Services'!O95,0)</f>
        <v>891533</v>
      </c>
      <c r="E100" s="6">
        <f>ROUND(+'Fiscal Services'!V95,0)</f>
        <v>18153</v>
      </c>
      <c r="F100" s="8">
        <f t="shared" si="3"/>
        <v>49.11</v>
      </c>
      <c r="G100" s="6">
        <f>ROUND(+'Fiscal Services'!O195,0)</f>
        <v>303791</v>
      </c>
      <c r="H100" s="6">
        <f>ROUND(+'Fiscal Services'!V195,0)</f>
        <v>18334</v>
      </c>
      <c r="I100" s="8">
        <f t="shared" si="4"/>
        <v>16.57</v>
      </c>
      <c r="J100" s="7"/>
      <c r="K100" s="9">
        <f t="shared" si="5"/>
        <v>-0.66259999999999997</v>
      </c>
    </row>
    <row r="101" spans="2:11" x14ac:dyDescent="0.2">
      <c r="B101">
        <f>+'Fiscal Services'!A96</f>
        <v>209</v>
      </c>
      <c r="C101" t="str">
        <f>+'Fiscal Services'!B96</f>
        <v>ST ANTHONY HOSPITAL</v>
      </c>
      <c r="D101" s="6">
        <f>ROUND(+'Fiscal Services'!O96,0)</f>
        <v>15705</v>
      </c>
      <c r="E101" s="6">
        <f>ROUND(+'Fiscal Services'!V96,0)</f>
        <v>9478</v>
      </c>
      <c r="F101" s="8">
        <f t="shared" si="3"/>
        <v>1.66</v>
      </c>
      <c r="G101" s="6">
        <f>ROUND(+'Fiscal Services'!O196,0)</f>
        <v>17683</v>
      </c>
      <c r="H101" s="6">
        <f>ROUND(+'Fiscal Services'!V196,0)</f>
        <v>9231</v>
      </c>
      <c r="I101" s="8">
        <f t="shared" si="4"/>
        <v>1.92</v>
      </c>
      <c r="J101" s="7"/>
      <c r="K101" s="9">
        <f t="shared" si="5"/>
        <v>0.15659999999999999</v>
      </c>
    </row>
    <row r="102" spans="2:11" x14ac:dyDescent="0.2">
      <c r="B102">
        <f>+'Fiscal Services'!A97</f>
        <v>210</v>
      </c>
      <c r="C102" t="str">
        <f>+'Fiscal Services'!B97</f>
        <v>SWEDISH MEDICAL CENTER - ISSAQUAH CAMPUS</v>
      </c>
      <c r="D102" s="6">
        <f>ROUND(+'Fiscal Services'!O97,0)</f>
        <v>2521</v>
      </c>
      <c r="E102" s="6">
        <f>ROUND(+'Fiscal Services'!V97,0)</f>
        <v>10561</v>
      </c>
      <c r="F102" s="8">
        <f t="shared" si="3"/>
        <v>0.24</v>
      </c>
      <c r="G102" s="6">
        <f>ROUND(+'Fiscal Services'!O197,0)</f>
        <v>10341</v>
      </c>
      <c r="H102" s="6">
        <f>ROUND(+'Fiscal Services'!V197,0)</f>
        <v>12277</v>
      </c>
      <c r="I102" s="8">
        <f t="shared" si="4"/>
        <v>0.84</v>
      </c>
      <c r="J102" s="7"/>
      <c r="K102" s="9">
        <f t="shared" si="5"/>
        <v>2.5</v>
      </c>
    </row>
    <row r="103" spans="2:11" x14ac:dyDescent="0.2">
      <c r="B103">
        <f>+'Fiscal Services'!A98</f>
        <v>211</v>
      </c>
      <c r="C103" t="str">
        <f>+'Fiscal Services'!B98</f>
        <v>PEACEHEALTH PEACE ISLAND MEDICAL CENTER</v>
      </c>
      <c r="D103" s="6">
        <f>ROUND(+'Fiscal Services'!O98,0)</f>
        <v>2521</v>
      </c>
      <c r="E103" s="6">
        <f>ROUND(+'Fiscal Services'!V98,0)</f>
        <v>0</v>
      </c>
      <c r="F103" s="8" t="str">
        <f t="shared" si="3"/>
        <v/>
      </c>
      <c r="G103" s="6">
        <f>ROUND(+'Fiscal Services'!O198,0)</f>
        <v>0</v>
      </c>
      <c r="H103" s="6">
        <f>ROUND(+'Fiscal Services'!V198,0)</f>
        <v>433</v>
      </c>
      <c r="I103" s="8" t="str">
        <f t="shared" si="4"/>
        <v/>
      </c>
      <c r="J103" s="7"/>
      <c r="K103" s="9" t="str">
        <f t="shared" si="5"/>
        <v/>
      </c>
    </row>
    <row r="104" spans="2:11" x14ac:dyDescent="0.2">
      <c r="B104">
        <f>+'Fiscal Services'!A99</f>
        <v>904</v>
      </c>
      <c r="C104" t="str">
        <f>+'Fiscal Services'!B99</f>
        <v>BHC FAIRFAX HOSPITAL</v>
      </c>
      <c r="D104" s="6">
        <f>ROUND(+'Fiscal Services'!O99,0)</f>
        <v>63504</v>
      </c>
      <c r="E104" s="6">
        <f>ROUND(+'Fiscal Services'!V99,0)</f>
        <v>2399</v>
      </c>
      <c r="F104" s="8">
        <f t="shared" si="3"/>
        <v>26.47</v>
      </c>
      <c r="G104" s="6">
        <f>ROUND(+'Fiscal Services'!O199,0)</f>
        <v>72123</v>
      </c>
      <c r="H104" s="6">
        <f>ROUND(+'Fiscal Services'!V199,0)</f>
        <v>2354</v>
      </c>
      <c r="I104" s="8">
        <f t="shared" si="4"/>
        <v>30.64</v>
      </c>
      <c r="J104" s="7"/>
      <c r="K104" s="9">
        <f t="shared" si="5"/>
        <v>0.1575</v>
      </c>
    </row>
    <row r="105" spans="2:11" x14ac:dyDescent="0.2">
      <c r="B105">
        <f>+'Fiscal Services'!A100</f>
        <v>915</v>
      </c>
      <c r="C105" t="str">
        <f>+'Fiscal Services'!B100</f>
        <v>LOURDES COUNSELING CENTER</v>
      </c>
      <c r="D105" s="6">
        <f>ROUND(+'Fiscal Services'!O100,0)</f>
        <v>211759</v>
      </c>
      <c r="E105" s="6">
        <f>ROUND(+'Fiscal Services'!V100,0)</f>
        <v>846</v>
      </c>
      <c r="F105" s="8">
        <f t="shared" si="3"/>
        <v>250.31</v>
      </c>
      <c r="G105" s="6">
        <f>ROUND(+'Fiscal Services'!O200,0)</f>
        <v>171466</v>
      </c>
      <c r="H105" s="6">
        <f>ROUND(+'Fiscal Services'!V200,0)</f>
        <v>744</v>
      </c>
      <c r="I105" s="8">
        <f t="shared" si="4"/>
        <v>230.47</v>
      </c>
      <c r="J105" s="7"/>
      <c r="K105" s="9">
        <f t="shared" si="5"/>
        <v>-7.9299999999999995E-2</v>
      </c>
    </row>
    <row r="106" spans="2:11" x14ac:dyDescent="0.2">
      <c r="B106">
        <f>+'Fiscal Services'!A101</f>
        <v>919</v>
      </c>
      <c r="C106" t="str">
        <f>+'Fiscal Services'!B101</f>
        <v>NAVOS</v>
      </c>
      <c r="D106" s="6">
        <f>ROUND(+'Fiscal Services'!O101,0)</f>
        <v>5405</v>
      </c>
      <c r="E106" s="6">
        <f>ROUND(+'Fiscal Services'!V101,0)</f>
        <v>962</v>
      </c>
      <c r="F106" s="8">
        <f t="shared" si="3"/>
        <v>5.62</v>
      </c>
      <c r="G106" s="6">
        <f>ROUND(+'Fiscal Services'!O201,0)</f>
        <v>9674</v>
      </c>
      <c r="H106" s="6">
        <f>ROUND(+'Fiscal Services'!V201,0)</f>
        <v>1090</v>
      </c>
      <c r="I106" s="8">
        <f t="shared" si="4"/>
        <v>8.8800000000000008</v>
      </c>
      <c r="J106" s="7"/>
      <c r="K106" s="9">
        <f t="shared" si="5"/>
        <v>0.58009999999999995</v>
      </c>
    </row>
    <row r="107" spans="2:11" x14ac:dyDescent="0.2">
      <c r="B107">
        <f>+'Fiscal Services'!A102</f>
        <v>921</v>
      </c>
      <c r="C107" t="str">
        <f>+'Fiscal Services'!B102</f>
        <v>Cascade Behavioral Health</v>
      </c>
      <c r="D107" s="6">
        <f>ROUND(+'Fiscal Services'!O102,0)</f>
        <v>0</v>
      </c>
      <c r="E107" s="6" t="e">
        <f>ROUND(+'Fiscal Services'!V102,0)</f>
        <v>#VALUE!</v>
      </c>
      <c r="F107" s="8" t="str">
        <f t="shared" si="3"/>
        <v/>
      </c>
      <c r="G107" s="6">
        <f>ROUND(+'Fiscal Services'!O202,0)</f>
        <v>1649</v>
      </c>
      <c r="H107" s="6">
        <f>ROUND(+'Fiscal Services'!V202,0)</f>
        <v>93</v>
      </c>
      <c r="I107" s="8">
        <f t="shared" si="4"/>
        <v>17.73</v>
      </c>
      <c r="J107" s="7"/>
      <c r="K107" s="9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F19" sqref="F19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7.88671875" bestFit="1" customWidth="1"/>
    <col min="6" max="6" width="9.88671875" bestFit="1" customWidth="1"/>
    <col min="7" max="7" width="10.88671875" bestFit="1" customWidth="1"/>
    <col min="8" max="8" width="7.88671875" bestFit="1" customWidth="1"/>
    <col min="9" max="9" width="9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23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480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42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4">
        <f>'Fiscal Services'!D5</f>
        <v>2012</v>
      </c>
      <c r="F7" s="2">
        <f>+E7</f>
        <v>2012</v>
      </c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F8" s="1" t="s">
        <v>2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6</v>
      </c>
      <c r="E9" s="1" t="s">
        <v>24</v>
      </c>
      <c r="F9" s="1" t="s">
        <v>25</v>
      </c>
      <c r="G9" s="1" t="s">
        <v>6</v>
      </c>
      <c r="H9" s="1" t="s">
        <v>24</v>
      </c>
      <c r="I9" s="1" t="s">
        <v>25</v>
      </c>
      <c r="J9" s="1"/>
      <c r="K9" s="2" t="s">
        <v>46</v>
      </c>
    </row>
    <row r="10" spans="1:11" x14ac:dyDescent="0.2">
      <c r="B10">
        <f>+'Fiscal Services'!A5</f>
        <v>1</v>
      </c>
      <c r="C10" t="str">
        <f>+'Fiscal Services'!B5</f>
        <v>SWEDISH MEDICAL CENTER - FIRST HILL</v>
      </c>
      <c r="D10" s="6">
        <f>ROUND(+'Fiscal Services'!G5,0)</f>
        <v>4191034</v>
      </c>
      <c r="E10" s="7">
        <f>ROUND(+'Fiscal Services'!E5,2)</f>
        <v>80.38</v>
      </c>
      <c r="F10" s="8">
        <f>IF(D10=0,"",IF(E10=0,"",ROUND(D10/E10,2)))</f>
        <v>52140.26</v>
      </c>
      <c r="G10" s="6">
        <f>ROUND(+'Fiscal Services'!G105,0)</f>
        <v>4980907</v>
      </c>
      <c r="H10" s="7">
        <f>ROUND(+'Fiscal Services'!E105,2)</f>
        <v>82.62</v>
      </c>
      <c r="I10" s="8">
        <f>IF(G10=0,"",IF(H10=0,"",ROUND(G10/H10,2)))</f>
        <v>60286.94</v>
      </c>
      <c r="J10" s="7"/>
      <c r="K10" s="9">
        <f>IF(D10=0,"",IF(E10=0,"",IF(G10=0,"",IF(H10=0,"",ROUND(I10/F10-1,4)))))</f>
        <v>0.15620000000000001</v>
      </c>
    </row>
    <row r="11" spans="1:11" x14ac:dyDescent="0.2">
      <c r="B11">
        <f>+'Fiscal Services'!A6</f>
        <v>3</v>
      </c>
      <c r="C11" t="str">
        <f>+'Fiscal Services'!B6</f>
        <v>SWEDISH MEDICAL CENTER - CHERRY HILL</v>
      </c>
      <c r="D11" s="6">
        <f>ROUND(+'Fiscal Services'!G6,0)</f>
        <v>1378611</v>
      </c>
      <c r="E11" s="7">
        <f>ROUND(+'Fiscal Services'!E6,2)</f>
        <v>26</v>
      </c>
      <c r="F11" s="8">
        <f t="shared" ref="F11:F74" si="0">IF(D11=0,"",IF(E11=0,"",ROUND(D11/E11,2)))</f>
        <v>53023.5</v>
      </c>
      <c r="G11" s="6">
        <f>ROUND(+'Fiscal Services'!G106,0)</f>
        <v>1381830</v>
      </c>
      <c r="H11" s="7">
        <f>ROUND(+'Fiscal Services'!E106,2)</f>
        <v>24.99</v>
      </c>
      <c r="I11" s="8">
        <f t="shared" ref="I11:I74" si="1">IF(G11=0,"",IF(H11=0,"",ROUND(G11/H11,2)))</f>
        <v>55295.32</v>
      </c>
      <c r="J11" s="7"/>
      <c r="K11" s="9">
        <f t="shared" ref="K11:K74" si="2">IF(D11=0,"",IF(E11=0,"",IF(G11=0,"",IF(H11=0,"",ROUND(I11/F11-1,4)))))</f>
        <v>4.2799999999999998E-2</v>
      </c>
    </row>
    <row r="12" spans="1:11" x14ac:dyDescent="0.2">
      <c r="B12">
        <f>+'Fiscal Services'!A7</f>
        <v>8</v>
      </c>
      <c r="C12" t="str">
        <f>+'Fiscal Services'!B7</f>
        <v>KLICKITAT VALLEY HEALTH</v>
      </c>
      <c r="D12" s="6">
        <f>ROUND(+'Fiscal Services'!G7,0)</f>
        <v>526528</v>
      </c>
      <c r="E12" s="7">
        <f>ROUND(+'Fiscal Services'!E7,2)</f>
        <v>16.61</v>
      </c>
      <c r="F12" s="8">
        <f t="shared" si="0"/>
        <v>31699.46</v>
      </c>
      <c r="G12" s="6">
        <f>ROUND(+'Fiscal Services'!G107,0)</f>
        <v>565775</v>
      </c>
      <c r="H12" s="7">
        <f>ROUND(+'Fiscal Services'!E107,2)</f>
        <v>16.59</v>
      </c>
      <c r="I12" s="8">
        <f t="shared" si="1"/>
        <v>34103.379999999997</v>
      </c>
      <c r="J12" s="7"/>
      <c r="K12" s="9">
        <f t="shared" si="2"/>
        <v>7.5800000000000006E-2</v>
      </c>
    </row>
    <row r="13" spans="1:11" x14ac:dyDescent="0.2">
      <c r="B13">
        <f>+'Fiscal Services'!A8</f>
        <v>10</v>
      </c>
      <c r="C13" t="str">
        <f>+'Fiscal Services'!B8</f>
        <v>VIRGINIA MASON MEDICAL CENTER</v>
      </c>
      <c r="D13" s="6">
        <f>ROUND(+'Fiscal Services'!G8,0)</f>
        <v>22353910</v>
      </c>
      <c r="E13" s="7">
        <f>ROUND(+'Fiscal Services'!E8,2)</f>
        <v>363.71</v>
      </c>
      <c r="F13" s="8">
        <f t="shared" si="0"/>
        <v>61460.81</v>
      </c>
      <c r="G13" s="6">
        <f>ROUND(+'Fiscal Services'!G108,0)</f>
        <v>22924043</v>
      </c>
      <c r="H13" s="7">
        <f>ROUND(+'Fiscal Services'!E108,2)</f>
        <v>360.67</v>
      </c>
      <c r="I13" s="8">
        <f t="shared" si="1"/>
        <v>63559.61</v>
      </c>
      <c r="J13" s="7"/>
      <c r="K13" s="9">
        <f t="shared" si="2"/>
        <v>3.4099999999999998E-2</v>
      </c>
    </row>
    <row r="14" spans="1:11" x14ac:dyDescent="0.2">
      <c r="B14">
        <f>+'Fiscal Services'!A9</f>
        <v>14</v>
      </c>
      <c r="C14" t="str">
        <f>+'Fiscal Services'!B9</f>
        <v>SEATTLE CHILDRENS HOSPITAL</v>
      </c>
      <c r="D14" s="6">
        <f>ROUND(+'Fiscal Services'!G9,0)</f>
        <v>11784845</v>
      </c>
      <c r="E14" s="7">
        <f>ROUND(+'Fiscal Services'!E9,2)</f>
        <v>214.86</v>
      </c>
      <c r="F14" s="8">
        <f t="shared" si="0"/>
        <v>54848.95</v>
      </c>
      <c r="G14" s="6">
        <f>ROUND(+'Fiscal Services'!G109,0)</f>
        <v>12112794</v>
      </c>
      <c r="H14" s="7">
        <f>ROUND(+'Fiscal Services'!E109,2)</f>
        <v>213.46</v>
      </c>
      <c r="I14" s="8">
        <f t="shared" si="1"/>
        <v>56745.03</v>
      </c>
      <c r="J14" s="7"/>
      <c r="K14" s="9">
        <f t="shared" si="2"/>
        <v>3.4599999999999999E-2</v>
      </c>
    </row>
    <row r="15" spans="1:11" x14ac:dyDescent="0.2">
      <c r="B15">
        <f>+'Fiscal Services'!A10</f>
        <v>20</v>
      </c>
      <c r="C15" t="str">
        <f>+'Fiscal Services'!B10</f>
        <v>GROUP HEALTH CENTRAL HOSPITAL</v>
      </c>
      <c r="D15" s="6">
        <f>ROUND(+'Fiscal Services'!G10,0)</f>
        <v>0</v>
      </c>
      <c r="E15" s="7">
        <f>ROUND(+'Fiscal Services'!E10,2)</f>
        <v>0</v>
      </c>
      <c r="F15" s="8" t="str">
        <f t="shared" si="0"/>
        <v/>
      </c>
      <c r="G15" s="6">
        <f>ROUND(+'Fiscal Services'!G110,0)</f>
        <v>0</v>
      </c>
      <c r="H15" s="7">
        <f>ROUND(+'Fiscal Services'!E110,2)</f>
        <v>0</v>
      </c>
      <c r="I15" s="8" t="str">
        <f t="shared" si="1"/>
        <v/>
      </c>
      <c r="J15" s="7"/>
      <c r="K15" s="9" t="str">
        <f t="shared" si="2"/>
        <v/>
      </c>
    </row>
    <row r="16" spans="1:11" x14ac:dyDescent="0.2">
      <c r="B16">
        <f>+'Fiscal Services'!A11</f>
        <v>21</v>
      </c>
      <c r="C16" t="str">
        <f>+'Fiscal Services'!B11</f>
        <v>NEWPORT HOSPITAL AND HEALTH SERVICES</v>
      </c>
      <c r="D16" s="6">
        <f>ROUND(+'Fiscal Services'!G11,0)</f>
        <v>924243</v>
      </c>
      <c r="E16" s="7">
        <f>ROUND(+'Fiscal Services'!E11,2)</f>
        <v>21.48</v>
      </c>
      <c r="F16" s="8">
        <f t="shared" si="0"/>
        <v>43028.07</v>
      </c>
      <c r="G16" s="6">
        <f>ROUND(+'Fiscal Services'!G111,0)</f>
        <v>954498</v>
      </c>
      <c r="H16" s="7">
        <f>ROUND(+'Fiscal Services'!E111,2)</f>
        <v>21.64</v>
      </c>
      <c r="I16" s="8">
        <f t="shared" si="1"/>
        <v>44108.04</v>
      </c>
      <c r="J16" s="7"/>
      <c r="K16" s="9">
        <f t="shared" si="2"/>
        <v>2.5100000000000001E-2</v>
      </c>
    </row>
    <row r="17" spans="2:11" x14ac:dyDescent="0.2">
      <c r="B17">
        <f>+'Fiscal Services'!A12</f>
        <v>22</v>
      </c>
      <c r="C17" t="str">
        <f>+'Fiscal Services'!B12</f>
        <v>LOURDES MEDICAL CENTER</v>
      </c>
      <c r="D17" s="6">
        <f>ROUND(+'Fiscal Services'!G12,0)</f>
        <v>855910</v>
      </c>
      <c r="E17" s="7">
        <f>ROUND(+'Fiscal Services'!E12,2)</f>
        <v>23.3</v>
      </c>
      <c r="F17" s="8">
        <f t="shared" si="0"/>
        <v>36734.33</v>
      </c>
      <c r="G17" s="6">
        <f>ROUND(+'Fiscal Services'!G112,0)</f>
        <v>872503</v>
      </c>
      <c r="H17" s="7">
        <f>ROUND(+'Fiscal Services'!E112,2)</f>
        <v>23.52</v>
      </c>
      <c r="I17" s="8">
        <f t="shared" si="1"/>
        <v>37096.22</v>
      </c>
      <c r="J17" s="7"/>
      <c r="K17" s="9">
        <f t="shared" si="2"/>
        <v>9.9000000000000008E-3</v>
      </c>
    </row>
    <row r="18" spans="2:11" x14ac:dyDescent="0.2">
      <c r="B18">
        <f>+'Fiscal Services'!A13</f>
        <v>23</v>
      </c>
      <c r="C18" t="str">
        <f>+'Fiscal Services'!B13</f>
        <v>THREE RIVERS HOSPITAL</v>
      </c>
      <c r="D18" s="6">
        <f>ROUND(+'Fiscal Services'!G13,0)</f>
        <v>388965</v>
      </c>
      <c r="E18" s="7">
        <f>ROUND(+'Fiscal Services'!E13,2)</f>
        <v>11.69</v>
      </c>
      <c r="F18" s="8">
        <f t="shared" si="0"/>
        <v>33273.31</v>
      </c>
      <c r="G18" s="6">
        <f>ROUND(+'Fiscal Services'!G113,0)</f>
        <v>519595</v>
      </c>
      <c r="H18" s="7">
        <f>ROUND(+'Fiscal Services'!E113,2)</f>
        <v>12.09</v>
      </c>
      <c r="I18" s="8">
        <f t="shared" si="1"/>
        <v>42977.25</v>
      </c>
      <c r="J18" s="7"/>
      <c r="K18" s="9">
        <f t="shared" si="2"/>
        <v>0.29160000000000003</v>
      </c>
    </row>
    <row r="19" spans="2:11" x14ac:dyDescent="0.2">
      <c r="B19">
        <f>+'Fiscal Services'!A14</f>
        <v>26</v>
      </c>
      <c r="C19" t="str">
        <f>+'Fiscal Services'!B14</f>
        <v>PEACEHEALTH ST JOHN MEDICAL CENTER</v>
      </c>
      <c r="D19" s="6">
        <f>ROUND(+'Fiscal Services'!G14,0)</f>
        <v>1417944</v>
      </c>
      <c r="E19" s="7">
        <f>ROUND(+'Fiscal Services'!E14,2)</f>
        <v>26.66</v>
      </c>
      <c r="F19" s="8">
        <f t="shared" si="0"/>
        <v>53186.2</v>
      </c>
      <c r="G19" s="6">
        <f>ROUND(+'Fiscal Services'!G114,0)</f>
        <v>829802</v>
      </c>
      <c r="H19" s="7">
        <f>ROUND(+'Fiscal Services'!E114,2)</f>
        <v>15.22</v>
      </c>
      <c r="I19" s="8">
        <f t="shared" si="1"/>
        <v>54520.5</v>
      </c>
      <c r="J19" s="7"/>
      <c r="K19" s="9">
        <f t="shared" si="2"/>
        <v>2.5100000000000001E-2</v>
      </c>
    </row>
    <row r="20" spans="2:11" x14ac:dyDescent="0.2">
      <c r="B20">
        <f>+'Fiscal Services'!A15</f>
        <v>29</v>
      </c>
      <c r="C20" t="str">
        <f>+'Fiscal Services'!B15</f>
        <v>HARBORVIEW MEDICAL CENTER</v>
      </c>
      <c r="D20" s="6">
        <f>ROUND(+'Fiscal Services'!G15,0)</f>
        <v>19705510</v>
      </c>
      <c r="E20" s="7">
        <f>ROUND(+'Fiscal Services'!E15,2)</f>
        <v>356.3</v>
      </c>
      <c r="F20" s="8">
        <f t="shared" si="0"/>
        <v>55305.95</v>
      </c>
      <c r="G20" s="6">
        <f>ROUND(+'Fiscal Services'!G115,0)</f>
        <v>18985478</v>
      </c>
      <c r="H20" s="7">
        <f>ROUND(+'Fiscal Services'!E115,2)</f>
        <v>347.18</v>
      </c>
      <c r="I20" s="8">
        <f t="shared" si="1"/>
        <v>54684.83</v>
      </c>
      <c r="J20" s="7"/>
      <c r="K20" s="9">
        <f t="shared" si="2"/>
        <v>-1.12E-2</v>
      </c>
    </row>
    <row r="21" spans="2:11" x14ac:dyDescent="0.2">
      <c r="B21">
        <f>+'Fiscal Services'!A16</f>
        <v>32</v>
      </c>
      <c r="C21" t="str">
        <f>+'Fiscal Services'!B16</f>
        <v>ST JOSEPH MEDICAL CENTER</v>
      </c>
      <c r="D21" s="6">
        <f>ROUND(+'Fiscal Services'!G16,0)</f>
        <v>7346319</v>
      </c>
      <c r="E21" s="7">
        <f>ROUND(+'Fiscal Services'!E16,2)</f>
        <v>141.18</v>
      </c>
      <c r="F21" s="8">
        <f t="shared" si="0"/>
        <v>52035.13</v>
      </c>
      <c r="G21" s="6">
        <f>ROUND(+'Fiscal Services'!G116,0)</f>
        <v>4025062</v>
      </c>
      <c r="H21" s="7">
        <f>ROUND(+'Fiscal Services'!E116,2)</f>
        <v>83.46</v>
      </c>
      <c r="I21" s="8">
        <f t="shared" si="1"/>
        <v>48227.44</v>
      </c>
      <c r="J21" s="7"/>
      <c r="K21" s="9">
        <f t="shared" si="2"/>
        <v>-7.3200000000000001E-2</v>
      </c>
    </row>
    <row r="22" spans="2:11" x14ac:dyDescent="0.2">
      <c r="B22">
        <f>+'Fiscal Services'!A17</f>
        <v>35</v>
      </c>
      <c r="C22" t="str">
        <f>+'Fiscal Services'!B17</f>
        <v>ST ELIZABETH HOSPITAL</v>
      </c>
      <c r="D22" s="6">
        <f>ROUND(+'Fiscal Services'!G17,0)</f>
        <v>1164205</v>
      </c>
      <c r="E22" s="7">
        <f>ROUND(+'Fiscal Services'!E17,2)</f>
        <v>23.18</v>
      </c>
      <c r="F22" s="8">
        <f t="shared" si="0"/>
        <v>50224.55</v>
      </c>
      <c r="G22" s="6">
        <f>ROUND(+'Fiscal Services'!G117,0)</f>
        <v>534923</v>
      </c>
      <c r="H22" s="7">
        <f>ROUND(+'Fiscal Services'!E117,2)</f>
        <v>12.82</v>
      </c>
      <c r="I22" s="8">
        <f t="shared" si="1"/>
        <v>41725.660000000003</v>
      </c>
      <c r="J22" s="7"/>
      <c r="K22" s="9">
        <f t="shared" si="2"/>
        <v>-0.16919999999999999</v>
      </c>
    </row>
    <row r="23" spans="2:11" x14ac:dyDescent="0.2">
      <c r="B23">
        <f>+'Fiscal Services'!A18</f>
        <v>37</v>
      </c>
      <c r="C23" t="str">
        <f>+'Fiscal Services'!B18</f>
        <v>DEACONESS HOSPITAL</v>
      </c>
      <c r="D23" s="6">
        <f>ROUND(+'Fiscal Services'!G18,0)</f>
        <v>3666157</v>
      </c>
      <c r="E23" s="7">
        <f>ROUND(+'Fiscal Services'!E18,2)</f>
        <v>62.77</v>
      </c>
      <c r="F23" s="8">
        <f t="shared" si="0"/>
        <v>58406.2</v>
      </c>
      <c r="G23" s="6">
        <f>ROUND(+'Fiscal Services'!G118,0)</f>
        <v>3342975</v>
      </c>
      <c r="H23" s="7">
        <f>ROUND(+'Fiscal Services'!E118,2)</f>
        <v>60.92</v>
      </c>
      <c r="I23" s="8">
        <f t="shared" si="1"/>
        <v>54874.84</v>
      </c>
      <c r="J23" s="7"/>
      <c r="K23" s="9">
        <f t="shared" si="2"/>
        <v>-6.0499999999999998E-2</v>
      </c>
    </row>
    <row r="24" spans="2:11" x14ac:dyDescent="0.2">
      <c r="B24">
        <f>+'Fiscal Services'!A19</f>
        <v>38</v>
      </c>
      <c r="C24" t="str">
        <f>+'Fiscal Services'!B19</f>
        <v>OLYMPIC MEDICAL CENTER</v>
      </c>
      <c r="D24" s="6">
        <f>ROUND(+'Fiscal Services'!G19,0)</f>
        <v>3104892</v>
      </c>
      <c r="E24" s="7">
        <f>ROUND(+'Fiscal Services'!E19,2)</f>
        <v>72.52</v>
      </c>
      <c r="F24" s="8">
        <f t="shared" si="0"/>
        <v>42814.29</v>
      </c>
      <c r="G24" s="6">
        <f>ROUND(+'Fiscal Services'!G119,0)</f>
        <v>3073832</v>
      </c>
      <c r="H24" s="7">
        <f>ROUND(+'Fiscal Services'!E119,2)</f>
        <v>70.400000000000006</v>
      </c>
      <c r="I24" s="8">
        <f t="shared" si="1"/>
        <v>43662.39</v>
      </c>
      <c r="J24" s="7"/>
      <c r="K24" s="9">
        <f t="shared" si="2"/>
        <v>1.9800000000000002E-2</v>
      </c>
    </row>
    <row r="25" spans="2:11" x14ac:dyDescent="0.2">
      <c r="B25">
        <f>+'Fiscal Services'!A20</f>
        <v>39</v>
      </c>
      <c r="C25" t="str">
        <f>+'Fiscal Services'!B20</f>
        <v>TRIOS HEALTH</v>
      </c>
      <c r="D25" s="6">
        <f>ROUND(+'Fiscal Services'!G20,0)</f>
        <v>2704399</v>
      </c>
      <c r="E25" s="7">
        <f>ROUND(+'Fiscal Services'!E20,2)</f>
        <v>60.33</v>
      </c>
      <c r="F25" s="8">
        <f t="shared" si="0"/>
        <v>44826.77</v>
      </c>
      <c r="G25" s="6">
        <f>ROUND(+'Fiscal Services'!G120,0)</f>
        <v>2811424</v>
      </c>
      <c r="H25" s="7">
        <f>ROUND(+'Fiscal Services'!E120,2)</f>
        <v>64</v>
      </c>
      <c r="I25" s="8">
        <f t="shared" si="1"/>
        <v>43928.5</v>
      </c>
      <c r="J25" s="7"/>
      <c r="K25" s="9">
        <f t="shared" si="2"/>
        <v>-0.02</v>
      </c>
    </row>
    <row r="26" spans="2:11" x14ac:dyDescent="0.2">
      <c r="B26">
        <f>+'Fiscal Services'!A21</f>
        <v>43</v>
      </c>
      <c r="C26" t="str">
        <f>+'Fiscal Services'!B21</f>
        <v>WALLA WALLA GENERAL HOSPITAL</v>
      </c>
      <c r="D26" s="6">
        <f>ROUND(+'Fiscal Services'!G21,0)</f>
        <v>0</v>
      </c>
      <c r="E26" s="7">
        <f>ROUND(+'Fiscal Services'!E21,2)</f>
        <v>0</v>
      </c>
      <c r="F26" s="8" t="str">
        <f t="shared" si="0"/>
        <v/>
      </c>
      <c r="G26" s="6">
        <f>ROUND(+'Fiscal Services'!G121,0)</f>
        <v>0</v>
      </c>
      <c r="H26" s="7">
        <f>ROUND(+'Fiscal Services'!E121,2)</f>
        <v>0</v>
      </c>
      <c r="I26" s="8" t="str">
        <f t="shared" si="1"/>
        <v/>
      </c>
      <c r="J26" s="7"/>
      <c r="K26" s="9" t="str">
        <f t="shared" si="2"/>
        <v/>
      </c>
    </row>
    <row r="27" spans="2:11" x14ac:dyDescent="0.2">
      <c r="B27">
        <f>+'Fiscal Services'!A22</f>
        <v>45</v>
      </c>
      <c r="C27" t="str">
        <f>+'Fiscal Services'!B22</f>
        <v>COLUMBIA BASIN HOSPITAL</v>
      </c>
      <c r="D27" s="6">
        <f>ROUND(+'Fiscal Services'!G22,0)</f>
        <v>409143</v>
      </c>
      <c r="E27" s="7">
        <f>ROUND(+'Fiscal Services'!E22,2)</f>
        <v>10.07</v>
      </c>
      <c r="F27" s="8">
        <f t="shared" si="0"/>
        <v>40629.89</v>
      </c>
      <c r="G27" s="6">
        <f>ROUND(+'Fiscal Services'!G122,0)</f>
        <v>402112</v>
      </c>
      <c r="H27" s="7">
        <f>ROUND(+'Fiscal Services'!E122,2)</f>
        <v>9.66</v>
      </c>
      <c r="I27" s="8">
        <f t="shared" si="1"/>
        <v>41626.5</v>
      </c>
      <c r="J27" s="7"/>
      <c r="K27" s="9">
        <f t="shared" si="2"/>
        <v>2.4500000000000001E-2</v>
      </c>
    </row>
    <row r="28" spans="2:11" x14ac:dyDescent="0.2">
      <c r="B28">
        <f>+'Fiscal Services'!A23</f>
        <v>46</v>
      </c>
      <c r="C28" t="str">
        <f>+'Fiscal Services'!B23</f>
        <v>PMH MEDICAL CENTER</v>
      </c>
      <c r="D28" s="6">
        <f>ROUND(+'Fiscal Services'!G23,0)</f>
        <v>1292869</v>
      </c>
      <c r="E28" s="7">
        <f>ROUND(+'Fiscal Services'!E23,2)</f>
        <v>23.98</v>
      </c>
      <c r="F28" s="8">
        <f t="shared" si="0"/>
        <v>53914.47</v>
      </c>
      <c r="G28" s="6">
        <f>ROUND(+'Fiscal Services'!G123,0)</f>
        <v>1269467</v>
      </c>
      <c r="H28" s="7">
        <f>ROUND(+'Fiscal Services'!E123,2)</f>
        <v>22.99</v>
      </c>
      <c r="I28" s="8">
        <f t="shared" si="1"/>
        <v>55218.23</v>
      </c>
      <c r="J28" s="7"/>
      <c r="K28" s="9">
        <f t="shared" si="2"/>
        <v>2.4199999999999999E-2</v>
      </c>
    </row>
    <row r="29" spans="2:11" x14ac:dyDescent="0.2">
      <c r="B29">
        <f>+'Fiscal Services'!A24</f>
        <v>50</v>
      </c>
      <c r="C29" t="str">
        <f>+'Fiscal Services'!B24</f>
        <v>PROVIDENCE ST MARY MEDICAL CENTER</v>
      </c>
      <c r="D29" s="6">
        <f>ROUND(+'Fiscal Services'!G24,0)</f>
        <v>0</v>
      </c>
      <c r="E29" s="7">
        <f>ROUND(+'Fiscal Services'!E24,2)</f>
        <v>0</v>
      </c>
      <c r="F29" s="8" t="str">
        <f t="shared" si="0"/>
        <v/>
      </c>
      <c r="G29" s="6">
        <f>ROUND(+'Fiscal Services'!G124,0)</f>
        <v>0</v>
      </c>
      <c r="H29" s="7">
        <f>ROUND(+'Fiscal Services'!E124,2)</f>
        <v>0</v>
      </c>
      <c r="I29" s="8" t="str">
        <f t="shared" si="1"/>
        <v/>
      </c>
      <c r="J29" s="7"/>
      <c r="K29" s="9" t="str">
        <f t="shared" si="2"/>
        <v/>
      </c>
    </row>
    <row r="30" spans="2:11" x14ac:dyDescent="0.2">
      <c r="B30">
        <f>+'Fiscal Services'!A25</f>
        <v>54</v>
      </c>
      <c r="C30" t="str">
        <f>+'Fiscal Services'!B25</f>
        <v>FORKS COMMUNITY HOSPITAL</v>
      </c>
      <c r="D30" s="6">
        <f>ROUND(+'Fiscal Services'!G25,0)</f>
        <v>0</v>
      </c>
      <c r="E30" s="7">
        <f>ROUND(+'Fiscal Services'!E25,2)</f>
        <v>0</v>
      </c>
      <c r="F30" s="8" t="str">
        <f t="shared" si="0"/>
        <v/>
      </c>
      <c r="G30" s="6">
        <f>ROUND(+'Fiscal Services'!G125,0)</f>
        <v>0</v>
      </c>
      <c r="H30" s="7">
        <f>ROUND(+'Fiscal Services'!E125,2)</f>
        <v>0</v>
      </c>
      <c r="I30" s="8" t="str">
        <f t="shared" si="1"/>
        <v/>
      </c>
      <c r="J30" s="7"/>
      <c r="K30" s="9" t="str">
        <f t="shared" si="2"/>
        <v/>
      </c>
    </row>
    <row r="31" spans="2:11" x14ac:dyDescent="0.2">
      <c r="B31">
        <f>+'Fiscal Services'!A26</f>
        <v>56</v>
      </c>
      <c r="C31" t="str">
        <f>+'Fiscal Services'!B26</f>
        <v>WILLAPA HARBOR HOSPITAL</v>
      </c>
      <c r="D31" s="6">
        <f>ROUND(+'Fiscal Services'!G26,0)</f>
        <v>901849</v>
      </c>
      <c r="E31" s="7">
        <f>ROUND(+'Fiscal Services'!E26,2)</f>
        <v>16.739999999999998</v>
      </c>
      <c r="F31" s="8">
        <f t="shared" si="0"/>
        <v>53873.89</v>
      </c>
      <c r="G31" s="6">
        <f>ROUND(+'Fiscal Services'!G126,0)</f>
        <v>938348</v>
      </c>
      <c r="H31" s="7">
        <f>ROUND(+'Fiscal Services'!E126,2)</f>
        <v>16.78</v>
      </c>
      <c r="I31" s="8">
        <f t="shared" si="1"/>
        <v>55920.62</v>
      </c>
      <c r="J31" s="7"/>
      <c r="K31" s="9">
        <f t="shared" si="2"/>
        <v>3.7999999999999999E-2</v>
      </c>
    </row>
    <row r="32" spans="2:11" x14ac:dyDescent="0.2">
      <c r="B32">
        <f>+'Fiscal Services'!A27</f>
        <v>58</v>
      </c>
      <c r="C32" t="str">
        <f>+'Fiscal Services'!B27</f>
        <v>YAKIMA VALLEY MEMORIAL HOSPITAL</v>
      </c>
      <c r="D32" s="6">
        <f>ROUND(+'Fiscal Services'!G27,0)</f>
        <v>4216136</v>
      </c>
      <c r="E32" s="7">
        <f>ROUND(+'Fiscal Services'!E27,2)</f>
        <v>105.26</v>
      </c>
      <c r="F32" s="8">
        <f t="shared" si="0"/>
        <v>40054.49</v>
      </c>
      <c r="G32" s="6">
        <f>ROUND(+'Fiscal Services'!G127,0)</f>
        <v>4514536</v>
      </c>
      <c r="H32" s="7">
        <f>ROUND(+'Fiscal Services'!E127,2)</f>
        <v>111.99</v>
      </c>
      <c r="I32" s="8">
        <f t="shared" si="1"/>
        <v>40311.96</v>
      </c>
      <c r="J32" s="7"/>
      <c r="K32" s="9">
        <f t="shared" si="2"/>
        <v>6.4000000000000003E-3</v>
      </c>
    </row>
    <row r="33" spans="2:11" x14ac:dyDescent="0.2">
      <c r="B33">
        <f>+'Fiscal Services'!A28</f>
        <v>63</v>
      </c>
      <c r="C33" t="str">
        <f>+'Fiscal Services'!B28</f>
        <v>GRAYS HARBOR COMMUNITY HOSPITAL</v>
      </c>
      <c r="D33" s="6">
        <f>ROUND(+'Fiscal Services'!G28,0)</f>
        <v>2161292</v>
      </c>
      <c r="E33" s="7">
        <f>ROUND(+'Fiscal Services'!E28,2)</f>
        <v>48.03</v>
      </c>
      <c r="F33" s="8">
        <f t="shared" si="0"/>
        <v>44998.79</v>
      </c>
      <c r="G33" s="6">
        <f>ROUND(+'Fiscal Services'!G128,0)</f>
        <v>2080121</v>
      </c>
      <c r="H33" s="7">
        <f>ROUND(+'Fiscal Services'!E128,2)</f>
        <v>45.51</v>
      </c>
      <c r="I33" s="8">
        <f t="shared" si="1"/>
        <v>45706.9</v>
      </c>
      <c r="J33" s="7"/>
      <c r="K33" s="9">
        <f t="shared" si="2"/>
        <v>1.5699999999999999E-2</v>
      </c>
    </row>
    <row r="34" spans="2:11" x14ac:dyDescent="0.2">
      <c r="B34">
        <f>+'Fiscal Services'!A29</f>
        <v>78</v>
      </c>
      <c r="C34" t="str">
        <f>+'Fiscal Services'!B29</f>
        <v>SAMARITAN HEALTHCARE</v>
      </c>
      <c r="D34" s="6">
        <f>ROUND(+'Fiscal Services'!G29,0)</f>
        <v>1155572</v>
      </c>
      <c r="E34" s="7">
        <f>ROUND(+'Fiscal Services'!E29,2)</f>
        <v>29.9</v>
      </c>
      <c r="F34" s="8">
        <f t="shared" si="0"/>
        <v>38647.89</v>
      </c>
      <c r="G34" s="6">
        <f>ROUND(+'Fiscal Services'!G129,0)</f>
        <v>1266513</v>
      </c>
      <c r="H34" s="7">
        <f>ROUND(+'Fiscal Services'!E129,2)</f>
        <v>31.4</v>
      </c>
      <c r="I34" s="8">
        <f t="shared" si="1"/>
        <v>40334.81</v>
      </c>
      <c r="J34" s="7"/>
      <c r="K34" s="9">
        <f t="shared" si="2"/>
        <v>4.36E-2</v>
      </c>
    </row>
    <row r="35" spans="2:11" x14ac:dyDescent="0.2">
      <c r="B35">
        <f>+'Fiscal Services'!A30</f>
        <v>79</v>
      </c>
      <c r="C35" t="str">
        <f>+'Fiscal Services'!B30</f>
        <v>OCEAN BEACH HOSPITAL</v>
      </c>
      <c r="D35" s="6">
        <f>ROUND(+'Fiscal Services'!G30,0)</f>
        <v>0</v>
      </c>
      <c r="E35" s="7">
        <f>ROUND(+'Fiscal Services'!E30,2)</f>
        <v>0</v>
      </c>
      <c r="F35" s="8" t="str">
        <f t="shared" si="0"/>
        <v/>
      </c>
      <c r="G35" s="6">
        <f>ROUND(+'Fiscal Services'!G130,0)</f>
        <v>650814</v>
      </c>
      <c r="H35" s="7">
        <f>ROUND(+'Fiscal Services'!E130,2)</f>
        <v>15.29</v>
      </c>
      <c r="I35" s="8">
        <f t="shared" si="1"/>
        <v>42564.68</v>
      </c>
      <c r="J35" s="7"/>
      <c r="K35" s="9" t="str">
        <f t="shared" si="2"/>
        <v/>
      </c>
    </row>
    <row r="36" spans="2:11" x14ac:dyDescent="0.2">
      <c r="B36">
        <f>+'Fiscal Services'!A31</f>
        <v>80</v>
      </c>
      <c r="C36" t="str">
        <f>+'Fiscal Services'!B31</f>
        <v>ODESSA MEMORIAL HEALTHCARE CENTER</v>
      </c>
      <c r="D36" s="6">
        <f>ROUND(+'Fiscal Services'!G31,0)</f>
        <v>163294</v>
      </c>
      <c r="E36" s="7">
        <f>ROUND(+'Fiscal Services'!E31,2)</f>
        <v>3.29</v>
      </c>
      <c r="F36" s="8">
        <f t="shared" si="0"/>
        <v>49633.43</v>
      </c>
      <c r="G36" s="6">
        <f>ROUND(+'Fiscal Services'!G131,0)</f>
        <v>172715</v>
      </c>
      <c r="H36" s="7">
        <f>ROUND(+'Fiscal Services'!E131,2)</f>
        <v>3.37</v>
      </c>
      <c r="I36" s="8">
        <f t="shared" si="1"/>
        <v>51250.74</v>
      </c>
      <c r="J36" s="7"/>
      <c r="K36" s="9">
        <f t="shared" si="2"/>
        <v>3.2599999999999997E-2</v>
      </c>
    </row>
    <row r="37" spans="2:11" x14ac:dyDescent="0.2">
      <c r="B37">
        <f>+'Fiscal Services'!A32</f>
        <v>81</v>
      </c>
      <c r="C37" t="str">
        <f>+'Fiscal Services'!B32</f>
        <v>MULTICARE GOOD SAMARITAN</v>
      </c>
      <c r="D37" s="6">
        <f>ROUND(+'Fiscal Services'!G32,0)</f>
        <v>0</v>
      </c>
      <c r="E37" s="7">
        <f>ROUND(+'Fiscal Services'!E32,2)</f>
        <v>0</v>
      </c>
      <c r="F37" s="8" t="str">
        <f t="shared" si="0"/>
        <v/>
      </c>
      <c r="G37" s="6">
        <f>ROUND(+'Fiscal Services'!G132,0)</f>
        <v>1948918</v>
      </c>
      <c r="H37" s="7">
        <f>ROUND(+'Fiscal Services'!E132,2)</f>
        <v>38.270000000000003</v>
      </c>
      <c r="I37" s="8">
        <f t="shared" si="1"/>
        <v>50925.48</v>
      </c>
      <c r="J37" s="7"/>
      <c r="K37" s="9" t="str">
        <f t="shared" si="2"/>
        <v/>
      </c>
    </row>
    <row r="38" spans="2:11" x14ac:dyDescent="0.2">
      <c r="B38">
        <f>+'Fiscal Services'!A33</f>
        <v>82</v>
      </c>
      <c r="C38" t="str">
        <f>+'Fiscal Services'!B33</f>
        <v>GARFIELD COUNTY MEMORIAL HOSPITAL</v>
      </c>
      <c r="D38" s="6">
        <f>ROUND(+'Fiscal Services'!G33,0)</f>
        <v>122872</v>
      </c>
      <c r="E38" s="7">
        <f>ROUND(+'Fiscal Services'!E33,2)</f>
        <v>2.95</v>
      </c>
      <c r="F38" s="8">
        <f t="shared" si="0"/>
        <v>41651.53</v>
      </c>
      <c r="G38" s="6">
        <f>ROUND(+'Fiscal Services'!G133,0)</f>
        <v>104404</v>
      </c>
      <c r="H38" s="7">
        <f>ROUND(+'Fiscal Services'!E133,2)</f>
        <v>2.4500000000000002</v>
      </c>
      <c r="I38" s="8">
        <f t="shared" si="1"/>
        <v>42613.88</v>
      </c>
      <c r="J38" s="7"/>
      <c r="K38" s="9">
        <f t="shared" si="2"/>
        <v>2.3099999999999999E-2</v>
      </c>
    </row>
    <row r="39" spans="2:11" x14ac:dyDescent="0.2">
      <c r="B39">
        <f>+'Fiscal Services'!A34</f>
        <v>84</v>
      </c>
      <c r="C39" t="str">
        <f>+'Fiscal Services'!B34</f>
        <v>PROVIDENCE REGIONAL MEDICAL CENTER EVERETT</v>
      </c>
      <c r="D39" s="6">
        <f>ROUND(+'Fiscal Services'!G34,0)</f>
        <v>0</v>
      </c>
      <c r="E39" s="7">
        <f>ROUND(+'Fiscal Services'!E34,2)</f>
        <v>0</v>
      </c>
      <c r="F39" s="8" t="str">
        <f t="shared" si="0"/>
        <v/>
      </c>
      <c r="G39" s="6">
        <f>ROUND(+'Fiscal Services'!G134,0)</f>
        <v>0</v>
      </c>
      <c r="H39" s="7">
        <f>ROUND(+'Fiscal Services'!E134,2)</f>
        <v>0</v>
      </c>
      <c r="I39" s="8" t="str">
        <f t="shared" si="1"/>
        <v/>
      </c>
      <c r="J39" s="7"/>
      <c r="K39" s="9" t="str">
        <f t="shared" si="2"/>
        <v/>
      </c>
    </row>
    <row r="40" spans="2:11" x14ac:dyDescent="0.2">
      <c r="B40">
        <f>+'Fiscal Services'!A35</f>
        <v>85</v>
      </c>
      <c r="C40" t="str">
        <f>+'Fiscal Services'!B35</f>
        <v>JEFFERSON HEALTHCARE</v>
      </c>
      <c r="D40" s="6">
        <f>ROUND(+'Fiscal Services'!G35,0)</f>
        <v>1490886</v>
      </c>
      <c r="E40" s="7">
        <f>ROUND(+'Fiscal Services'!E35,2)</f>
        <v>32.68</v>
      </c>
      <c r="F40" s="8">
        <f t="shared" si="0"/>
        <v>45620.75</v>
      </c>
      <c r="G40" s="6">
        <f>ROUND(+'Fiscal Services'!G135,0)</f>
        <v>1819027</v>
      </c>
      <c r="H40" s="7">
        <f>ROUND(+'Fiscal Services'!E135,2)</f>
        <v>36.520000000000003</v>
      </c>
      <c r="I40" s="8">
        <f t="shared" si="1"/>
        <v>49809.06</v>
      </c>
      <c r="J40" s="7"/>
      <c r="K40" s="9">
        <f t="shared" si="2"/>
        <v>9.1800000000000007E-2</v>
      </c>
    </row>
    <row r="41" spans="2:11" x14ac:dyDescent="0.2">
      <c r="B41">
        <f>+'Fiscal Services'!A36</f>
        <v>96</v>
      </c>
      <c r="C41" t="str">
        <f>+'Fiscal Services'!B36</f>
        <v>SKYLINE HOSPITAL</v>
      </c>
      <c r="D41" s="6">
        <f>ROUND(+'Fiscal Services'!G36,0)</f>
        <v>444990</v>
      </c>
      <c r="E41" s="7">
        <f>ROUND(+'Fiscal Services'!E36,2)</f>
        <v>9.9600000000000009</v>
      </c>
      <c r="F41" s="8">
        <f t="shared" si="0"/>
        <v>44677.71</v>
      </c>
      <c r="G41" s="6">
        <f>ROUND(+'Fiscal Services'!G136,0)</f>
        <v>524976</v>
      </c>
      <c r="H41" s="7">
        <f>ROUND(+'Fiscal Services'!E136,2)</f>
        <v>10.56</v>
      </c>
      <c r="I41" s="8">
        <f t="shared" si="1"/>
        <v>49713.64</v>
      </c>
      <c r="J41" s="7"/>
      <c r="K41" s="9">
        <f t="shared" si="2"/>
        <v>0.11269999999999999</v>
      </c>
    </row>
    <row r="42" spans="2:11" x14ac:dyDescent="0.2">
      <c r="B42">
        <f>+'Fiscal Services'!A37</f>
        <v>102</v>
      </c>
      <c r="C42" t="str">
        <f>+'Fiscal Services'!B37</f>
        <v>YAKIMA REGIONAL MEDICAL AND CARDIAC CENTER</v>
      </c>
      <c r="D42" s="6">
        <f>ROUND(+'Fiscal Services'!G37,0)</f>
        <v>1654851</v>
      </c>
      <c r="E42" s="7">
        <f>ROUND(+'Fiscal Services'!E37,2)</f>
        <v>41.4</v>
      </c>
      <c r="F42" s="8">
        <f t="shared" si="0"/>
        <v>39972.25</v>
      </c>
      <c r="G42" s="6">
        <f>ROUND(+'Fiscal Services'!G137,0)</f>
        <v>885982</v>
      </c>
      <c r="H42" s="7">
        <f>ROUND(+'Fiscal Services'!E137,2)</f>
        <v>25.4</v>
      </c>
      <c r="I42" s="8">
        <f t="shared" si="1"/>
        <v>34881.18</v>
      </c>
      <c r="J42" s="7"/>
      <c r="K42" s="9">
        <f t="shared" si="2"/>
        <v>-0.12740000000000001</v>
      </c>
    </row>
    <row r="43" spans="2:11" x14ac:dyDescent="0.2">
      <c r="B43">
        <f>+'Fiscal Services'!A38</f>
        <v>104</v>
      </c>
      <c r="C43" t="str">
        <f>+'Fiscal Services'!B38</f>
        <v>VALLEY GENERAL HOSPITAL</v>
      </c>
      <c r="D43" s="6">
        <f>ROUND(+'Fiscal Services'!G38,0)</f>
        <v>0</v>
      </c>
      <c r="E43" s="7">
        <f>ROUND(+'Fiscal Services'!E38,2)</f>
        <v>0</v>
      </c>
      <c r="F43" s="8" t="str">
        <f t="shared" si="0"/>
        <v/>
      </c>
      <c r="G43" s="6">
        <f>ROUND(+'Fiscal Services'!G138,0)</f>
        <v>0</v>
      </c>
      <c r="H43" s="7">
        <f>ROUND(+'Fiscal Services'!E138,2)</f>
        <v>0</v>
      </c>
      <c r="I43" s="8" t="str">
        <f t="shared" si="1"/>
        <v/>
      </c>
      <c r="J43" s="7"/>
      <c r="K43" s="9" t="str">
        <f t="shared" si="2"/>
        <v/>
      </c>
    </row>
    <row r="44" spans="2:11" x14ac:dyDescent="0.2">
      <c r="B44">
        <f>+'Fiscal Services'!A39</f>
        <v>106</v>
      </c>
      <c r="C44" t="str">
        <f>+'Fiscal Services'!B39</f>
        <v>CASCADE VALLEY HOSPITAL</v>
      </c>
      <c r="D44" s="6">
        <f>ROUND(+'Fiscal Services'!G39,0)</f>
        <v>1217837</v>
      </c>
      <c r="E44" s="7">
        <f>ROUND(+'Fiscal Services'!E39,2)</f>
        <v>29.4</v>
      </c>
      <c r="F44" s="8">
        <f t="shared" si="0"/>
        <v>41423.03</v>
      </c>
      <c r="G44" s="6">
        <f>ROUND(+'Fiscal Services'!G139,0)</f>
        <v>1201070</v>
      </c>
      <c r="H44" s="7">
        <f>ROUND(+'Fiscal Services'!E139,2)</f>
        <v>28.54</v>
      </c>
      <c r="I44" s="8">
        <f t="shared" si="1"/>
        <v>42083.74</v>
      </c>
      <c r="J44" s="7"/>
      <c r="K44" s="9">
        <f t="shared" si="2"/>
        <v>1.6E-2</v>
      </c>
    </row>
    <row r="45" spans="2:11" x14ac:dyDescent="0.2">
      <c r="B45">
        <f>+'Fiscal Services'!A40</f>
        <v>107</v>
      </c>
      <c r="C45" t="str">
        <f>+'Fiscal Services'!B40</f>
        <v>NORTH VALLEY HOSPITAL</v>
      </c>
      <c r="D45" s="6">
        <f>ROUND(+'Fiscal Services'!G40,0)</f>
        <v>857096</v>
      </c>
      <c r="E45" s="7">
        <f>ROUND(+'Fiscal Services'!E40,2)</f>
        <v>18.78</v>
      </c>
      <c r="F45" s="8">
        <f t="shared" si="0"/>
        <v>45638.76</v>
      </c>
      <c r="G45" s="6">
        <f>ROUND(+'Fiscal Services'!G140,0)</f>
        <v>842279</v>
      </c>
      <c r="H45" s="7">
        <f>ROUND(+'Fiscal Services'!E140,2)</f>
        <v>18.59</v>
      </c>
      <c r="I45" s="8">
        <f t="shared" si="1"/>
        <v>45308.18</v>
      </c>
      <c r="J45" s="7"/>
      <c r="K45" s="9">
        <f t="shared" si="2"/>
        <v>-7.1999999999999998E-3</v>
      </c>
    </row>
    <row r="46" spans="2:11" x14ac:dyDescent="0.2">
      <c r="B46">
        <f>+'Fiscal Services'!A41</f>
        <v>108</v>
      </c>
      <c r="C46" t="str">
        <f>+'Fiscal Services'!B41</f>
        <v>TRI-STATE MEMORIAL HOSPITAL</v>
      </c>
      <c r="D46" s="6">
        <f>ROUND(+'Fiscal Services'!G41,0)</f>
        <v>1148289</v>
      </c>
      <c r="E46" s="7">
        <f>ROUND(+'Fiscal Services'!E41,2)</f>
        <v>27.89</v>
      </c>
      <c r="F46" s="8">
        <f t="shared" si="0"/>
        <v>41172.07</v>
      </c>
      <c r="G46" s="6">
        <f>ROUND(+'Fiscal Services'!G141,0)</f>
        <v>1269703</v>
      </c>
      <c r="H46" s="7">
        <f>ROUND(+'Fiscal Services'!E141,2)</f>
        <v>29.61</v>
      </c>
      <c r="I46" s="8">
        <f t="shared" si="1"/>
        <v>42880.88</v>
      </c>
      <c r="J46" s="7"/>
      <c r="K46" s="9">
        <f t="shared" si="2"/>
        <v>4.1500000000000002E-2</v>
      </c>
    </row>
    <row r="47" spans="2:11" x14ac:dyDescent="0.2">
      <c r="B47">
        <f>+'Fiscal Services'!A42</f>
        <v>111</v>
      </c>
      <c r="C47" t="str">
        <f>+'Fiscal Services'!B42</f>
        <v>EAST ADAMS RURAL HEALTHCARE</v>
      </c>
      <c r="D47" s="6">
        <f>ROUND(+'Fiscal Services'!G42,0)</f>
        <v>101615</v>
      </c>
      <c r="E47" s="7">
        <f>ROUND(+'Fiscal Services'!E42,2)</f>
        <v>1.56</v>
      </c>
      <c r="F47" s="8">
        <f t="shared" si="0"/>
        <v>65137.82</v>
      </c>
      <c r="G47" s="6">
        <f>ROUND(+'Fiscal Services'!G142,0)</f>
        <v>83075</v>
      </c>
      <c r="H47" s="7">
        <f>ROUND(+'Fiscal Services'!E142,2)</f>
        <v>2.54</v>
      </c>
      <c r="I47" s="8">
        <f t="shared" si="1"/>
        <v>32706.69</v>
      </c>
      <c r="J47" s="7"/>
      <c r="K47" s="9">
        <f t="shared" si="2"/>
        <v>-0.49790000000000001</v>
      </c>
    </row>
    <row r="48" spans="2:11" x14ac:dyDescent="0.2">
      <c r="B48">
        <f>+'Fiscal Services'!A43</f>
        <v>125</v>
      </c>
      <c r="C48" t="str">
        <f>+'Fiscal Services'!B43</f>
        <v>OTHELLO COMMUNITY HOSPITAL</v>
      </c>
      <c r="D48" s="6">
        <f>ROUND(+'Fiscal Services'!G43,0)</f>
        <v>0</v>
      </c>
      <c r="E48" s="7">
        <f>ROUND(+'Fiscal Services'!E43,2)</f>
        <v>0</v>
      </c>
      <c r="F48" s="8" t="str">
        <f t="shared" si="0"/>
        <v/>
      </c>
      <c r="G48" s="6">
        <f>ROUND(+'Fiscal Services'!G143,0)</f>
        <v>0</v>
      </c>
      <c r="H48" s="7">
        <f>ROUND(+'Fiscal Services'!E143,2)</f>
        <v>0</v>
      </c>
      <c r="I48" s="8" t="str">
        <f t="shared" si="1"/>
        <v/>
      </c>
      <c r="J48" s="7"/>
      <c r="K48" s="9" t="str">
        <f t="shared" si="2"/>
        <v/>
      </c>
    </row>
    <row r="49" spans="2:11" x14ac:dyDescent="0.2">
      <c r="B49">
        <f>+'Fiscal Services'!A44</f>
        <v>126</v>
      </c>
      <c r="C49" t="str">
        <f>+'Fiscal Services'!B44</f>
        <v>HIGHLINE MEDICAL CENTER</v>
      </c>
      <c r="D49" s="6">
        <f>ROUND(+'Fiscal Services'!G44,0)</f>
        <v>3471986</v>
      </c>
      <c r="E49" s="7">
        <f>ROUND(+'Fiscal Services'!E44,2)</f>
        <v>46.99</v>
      </c>
      <c r="F49" s="8">
        <f t="shared" si="0"/>
        <v>73887.759999999995</v>
      </c>
      <c r="G49" s="6">
        <f>ROUND(+'Fiscal Services'!G144,0)</f>
        <v>1583813</v>
      </c>
      <c r="H49" s="7">
        <f>ROUND(+'Fiscal Services'!E144,2)</f>
        <v>41.19</v>
      </c>
      <c r="I49" s="8">
        <f t="shared" si="1"/>
        <v>38451.4</v>
      </c>
      <c r="J49" s="7"/>
      <c r="K49" s="9">
        <f t="shared" si="2"/>
        <v>-0.47960000000000003</v>
      </c>
    </row>
    <row r="50" spans="2:11" x14ac:dyDescent="0.2">
      <c r="B50">
        <f>+'Fiscal Services'!A45</f>
        <v>128</v>
      </c>
      <c r="C50" t="str">
        <f>+'Fiscal Services'!B45</f>
        <v>UNIVERSITY OF WASHINGTON MEDICAL CENTER</v>
      </c>
      <c r="D50" s="6">
        <f>ROUND(+'Fiscal Services'!G45,0)</f>
        <v>15274371</v>
      </c>
      <c r="E50" s="7">
        <f>ROUND(+'Fiscal Services'!E45,2)</f>
        <v>278.58999999999997</v>
      </c>
      <c r="F50" s="8">
        <f t="shared" si="0"/>
        <v>54827.42</v>
      </c>
      <c r="G50" s="6">
        <f>ROUND(+'Fiscal Services'!G145,0)</f>
        <v>14578860</v>
      </c>
      <c r="H50" s="7">
        <f>ROUND(+'Fiscal Services'!E145,2)</f>
        <v>274.06</v>
      </c>
      <c r="I50" s="8">
        <f t="shared" si="1"/>
        <v>53195.87</v>
      </c>
      <c r="J50" s="7"/>
      <c r="K50" s="9">
        <f t="shared" si="2"/>
        <v>-2.98E-2</v>
      </c>
    </row>
    <row r="51" spans="2:11" x14ac:dyDescent="0.2">
      <c r="B51">
        <f>+'Fiscal Services'!A46</f>
        <v>129</v>
      </c>
      <c r="C51" t="str">
        <f>+'Fiscal Services'!B46</f>
        <v>QUINCY VALLEY MEDICAL CENTER</v>
      </c>
      <c r="D51" s="6">
        <f>ROUND(+'Fiscal Services'!G46,0)</f>
        <v>433292</v>
      </c>
      <c r="E51" s="7">
        <f>ROUND(+'Fiscal Services'!E46,2)</f>
        <v>0</v>
      </c>
      <c r="F51" s="8" t="str">
        <f t="shared" si="0"/>
        <v/>
      </c>
      <c r="G51" s="6">
        <f>ROUND(+'Fiscal Services'!G146,0)</f>
        <v>0</v>
      </c>
      <c r="H51" s="7">
        <f>ROUND(+'Fiscal Services'!E146,2)</f>
        <v>0</v>
      </c>
      <c r="I51" s="8" t="str">
        <f t="shared" si="1"/>
        <v/>
      </c>
      <c r="J51" s="7"/>
      <c r="K51" s="9" t="str">
        <f t="shared" si="2"/>
        <v/>
      </c>
    </row>
    <row r="52" spans="2:11" x14ac:dyDescent="0.2">
      <c r="B52">
        <f>+'Fiscal Services'!A47</f>
        <v>130</v>
      </c>
      <c r="C52" t="str">
        <f>+'Fiscal Services'!B47</f>
        <v>UW MEDICINE/NORTHWEST HOSPITAL</v>
      </c>
      <c r="D52" s="6">
        <f>ROUND(+'Fiscal Services'!G47,0)</f>
        <v>4408440</v>
      </c>
      <c r="E52" s="7">
        <f>ROUND(+'Fiscal Services'!E47,2)</f>
        <v>98.2</v>
      </c>
      <c r="F52" s="8">
        <f t="shared" si="0"/>
        <v>44892.46</v>
      </c>
      <c r="G52" s="6">
        <f>ROUND(+'Fiscal Services'!G147,0)</f>
        <v>4937470</v>
      </c>
      <c r="H52" s="7">
        <f>ROUND(+'Fiscal Services'!E147,2)</f>
        <v>108.12</v>
      </c>
      <c r="I52" s="8">
        <f t="shared" si="1"/>
        <v>45666.57</v>
      </c>
      <c r="J52" s="7"/>
      <c r="K52" s="9">
        <f t="shared" si="2"/>
        <v>1.72E-2</v>
      </c>
    </row>
    <row r="53" spans="2:11" x14ac:dyDescent="0.2">
      <c r="B53">
        <f>+'Fiscal Services'!A48</f>
        <v>131</v>
      </c>
      <c r="C53" t="str">
        <f>+'Fiscal Services'!B48</f>
        <v>OVERLAKE HOSPITAL MEDICAL CENTER</v>
      </c>
      <c r="D53" s="6">
        <f>ROUND(+'Fiscal Services'!G48,0)</f>
        <v>6407738</v>
      </c>
      <c r="E53" s="7">
        <f>ROUND(+'Fiscal Services'!E48,2)</f>
        <v>131.91</v>
      </c>
      <c r="F53" s="8">
        <f t="shared" si="0"/>
        <v>48576.59</v>
      </c>
      <c r="G53" s="6">
        <f>ROUND(+'Fiscal Services'!G148,0)</f>
        <v>6825576</v>
      </c>
      <c r="H53" s="7">
        <f>ROUND(+'Fiscal Services'!E148,2)</f>
        <v>138.87</v>
      </c>
      <c r="I53" s="8">
        <f t="shared" si="1"/>
        <v>49150.83</v>
      </c>
      <c r="J53" s="7"/>
      <c r="K53" s="9">
        <f t="shared" si="2"/>
        <v>1.18E-2</v>
      </c>
    </row>
    <row r="54" spans="2:11" x14ac:dyDescent="0.2">
      <c r="B54">
        <f>+'Fiscal Services'!A49</f>
        <v>132</v>
      </c>
      <c r="C54" t="str">
        <f>+'Fiscal Services'!B49</f>
        <v>ST CLARE HOSPITAL</v>
      </c>
      <c r="D54" s="6">
        <f>ROUND(+'Fiscal Services'!G49,0)</f>
        <v>1705150</v>
      </c>
      <c r="E54" s="7">
        <f>ROUND(+'Fiscal Services'!E49,2)</f>
        <v>34.01</v>
      </c>
      <c r="F54" s="8">
        <f t="shared" si="0"/>
        <v>50136.72</v>
      </c>
      <c r="G54" s="6">
        <f>ROUND(+'Fiscal Services'!G149,0)</f>
        <v>943753</v>
      </c>
      <c r="H54" s="7">
        <f>ROUND(+'Fiscal Services'!E149,2)</f>
        <v>29.75</v>
      </c>
      <c r="I54" s="8">
        <f t="shared" si="1"/>
        <v>31722.79</v>
      </c>
      <c r="J54" s="7"/>
      <c r="K54" s="9">
        <f t="shared" si="2"/>
        <v>-0.36730000000000002</v>
      </c>
    </row>
    <row r="55" spans="2:11" x14ac:dyDescent="0.2">
      <c r="B55">
        <f>+'Fiscal Services'!A50</f>
        <v>134</v>
      </c>
      <c r="C55" t="str">
        <f>+'Fiscal Services'!B50</f>
        <v>ISLAND HOSPITAL</v>
      </c>
      <c r="D55" s="6">
        <f>ROUND(+'Fiscal Services'!G50,0)</f>
        <v>2159255</v>
      </c>
      <c r="E55" s="7">
        <f>ROUND(+'Fiscal Services'!E50,2)</f>
        <v>54.02</v>
      </c>
      <c r="F55" s="8">
        <f t="shared" si="0"/>
        <v>39971.4</v>
      </c>
      <c r="G55" s="6">
        <f>ROUND(+'Fiscal Services'!G150,0)</f>
        <v>2239599</v>
      </c>
      <c r="H55" s="7">
        <f>ROUND(+'Fiscal Services'!E150,2)</f>
        <v>53.57</v>
      </c>
      <c r="I55" s="8">
        <f t="shared" si="1"/>
        <v>41806.959999999999</v>
      </c>
      <c r="J55" s="7"/>
      <c r="K55" s="9">
        <f t="shared" si="2"/>
        <v>4.5900000000000003E-2</v>
      </c>
    </row>
    <row r="56" spans="2:11" x14ac:dyDescent="0.2">
      <c r="B56">
        <f>+'Fiscal Services'!A51</f>
        <v>137</v>
      </c>
      <c r="C56" t="str">
        <f>+'Fiscal Services'!B51</f>
        <v>LINCOLN HOSPITAL</v>
      </c>
      <c r="D56" s="6">
        <f>ROUND(+'Fiscal Services'!G51,0)</f>
        <v>680706</v>
      </c>
      <c r="E56" s="7">
        <f>ROUND(+'Fiscal Services'!E51,2)</f>
        <v>14.12</v>
      </c>
      <c r="F56" s="8">
        <f t="shared" si="0"/>
        <v>48208.639999999999</v>
      </c>
      <c r="G56" s="6">
        <f>ROUND(+'Fiscal Services'!G151,0)</f>
        <v>609832</v>
      </c>
      <c r="H56" s="7">
        <f>ROUND(+'Fiscal Services'!E151,2)</f>
        <v>13.28</v>
      </c>
      <c r="I56" s="8">
        <f t="shared" si="1"/>
        <v>45921.08</v>
      </c>
      <c r="J56" s="7"/>
      <c r="K56" s="9">
        <f t="shared" si="2"/>
        <v>-4.7500000000000001E-2</v>
      </c>
    </row>
    <row r="57" spans="2:11" x14ac:dyDescent="0.2">
      <c r="B57">
        <f>+'Fiscal Services'!A52</f>
        <v>138</v>
      </c>
      <c r="C57" t="str">
        <f>+'Fiscal Services'!B52</f>
        <v>SWEDISH EDMONDS</v>
      </c>
      <c r="D57" s="6">
        <f>ROUND(+'Fiscal Services'!G52,0)</f>
        <v>3378559</v>
      </c>
      <c r="E57" s="7">
        <f>ROUND(+'Fiscal Services'!E52,2)</f>
        <v>67.41</v>
      </c>
      <c r="F57" s="8">
        <f t="shared" si="0"/>
        <v>50119.55</v>
      </c>
      <c r="G57" s="6">
        <f>ROUND(+'Fiscal Services'!G152,0)</f>
        <v>3079510</v>
      </c>
      <c r="H57" s="7">
        <f>ROUND(+'Fiscal Services'!E152,2)</f>
        <v>61.21</v>
      </c>
      <c r="I57" s="8">
        <f t="shared" si="1"/>
        <v>50310.57</v>
      </c>
      <c r="J57" s="7"/>
      <c r="K57" s="9">
        <f t="shared" si="2"/>
        <v>3.8E-3</v>
      </c>
    </row>
    <row r="58" spans="2:11" x14ac:dyDescent="0.2">
      <c r="B58">
        <f>+'Fiscal Services'!A53</f>
        <v>139</v>
      </c>
      <c r="C58" t="str">
        <f>+'Fiscal Services'!B53</f>
        <v>PROVIDENCE HOLY FAMILY HOSPITAL</v>
      </c>
      <c r="D58" s="6">
        <f>ROUND(+'Fiscal Services'!G53,0)</f>
        <v>0</v>
      </c>
      <c r="E58" s="7">
        <f>ROUND(+'Fiscal Services'!E53,2)</f>
        <v>31.49</v>
      </c>
      <c r="F58" s="8" t="str">
        <f t="shared" si="0"/>
        <v/>
      </c>
      <c r="G58" s="6">
        <f>ROUND(+'Fiscal Services'!G153,0)</f>
        <v>0</v>
      </c>
      <c r="H58" s="7">
        <f>ROUND(+'Fiscal Services'!E153,2)</f>
        <v>29.04</v>
      </c>
      <c r="I58" s="8" t="str">
        <f t="shared" si="1"/>
        <v/>
      </c>
      <c r="J58" s="7"/>
      <c r="K58" s="9" t="str">
        <f t="shared" si="2"/>
        <v/>
      </c>
    </row>
    <row r="59" spans="2:11" x14ac:dyDescent="0.2">
      <c r="B59">
        <f>+'Fiscal Services'!A54</f>
        <v>140</v>
      </c>
      <c r="C59" t="str">
        <f>+'Fiscal Services'!B54</f>
        <v>KITTITAS VALLEY HEALTHCARE</v>
      </c>
      <c r="D59" s="6">
        <f>ROUND(+'Fiscal Services'!G54,0)</f>
        <v>1051030</v>
      </c>
      <c r="E59" s="7">
        <f>ROUND(+'Fiscal Services'!E54,2)</f>
        <v>20.58</v>
      </c>
      <c r="F59" s="8">
        <f t="shared" si="0"/>
        <v>51070.46</v>
      </c>
      <c r="G59" s="6">
        <f>ROUND(+'Fiscal Services'!G154,0)</f>
        <v>1003916</v>
      </c>
      <c r="H59" s="7">
        <f>ROUND(+'Fiscal Services'!E154,2)</f>
        <v>18.809999999999999</v>
      </c>
      <c r="I59" s="8">
        <f t="shared" si="1"/>
        <v>53371.4</v>
      </c>
      <c r="J59" s="7"/>
      <c r="K59" s="9">
        <f t="shared" si="2"/>
        <v>4.5100000000000001E-2</v>
      </c>
    </row>
    <row r="60" spans="2:11" x14ac:dyDescent="0.2">
      <c r="B60">
        <f>+'Fiscal Services'!A55</f>
        <v>141</v>
      </c>
      <c r="C60" t="str">
        <f>+'Fiscal Services'!B55</f>
        <v>DAYTON GENERAL HOSPITAL</v>
      </c>
      <c r="D60" s="6">
        <f>ROUND(+'Fiscal Services'!G55,0)</f>
        <v>193436</v>
      </c>
      <c r="E60" s="7">
        <f>ROUND(+'Fiscal Services'!E55,2)</f>
        <v>4.07</v>
      </c>
      <c r="F60" s="8">
        <f t="shared" si="0"/>
        <v>47527.27</v>
      </c>
      <c r="G60" s="6">
        <f>ROUND(+'Fiscal Services'!G155,0)</f>
        <v>0</v>
      </c>
      <c r="H60" s="7">
        <f>ROUND(+'Fiscal Services'!E155,2)</f>
        <v>0</v>
      </c>
      <c r="I60" s="8" t="str">
        <f t="shared" si="1"/>
        <v/>
      </c>
      <c r="J60" s="7"/>
      <c r="K60" s="9" t="str">
        <f t="shared" si="2"/>
        <v/>
      </c>
    </row>
    <row r="61" spans="2:11" x14ac:dyDescent="0.2">
      <c r="B61">
        <f>+'Fiscal Services'!A56</f>
        <v>142</v>
      </c>
      <c r="C61" t="str">
        <f>+'Fiscal Services'!B56</f>
        <v>HARRISON MEDICAL CENTER</v>
      </c>
      <c r="D61" s="6">
        <f>ROUND(+'Fiscal Services'!G56,0)</f>
        <v>3798363</v>
      </c>
      <c r="E61" s="7">
        <f>ROUND(+'Fiscal Services'!E56,2)</f>
        <v>79.599999999999994</v>
      </c>
      <c r="F61" s="8">
        <f t="shared" si="0"/>
        <v>47718.13</v>
      </c>
      <c r="G61" s="6">
        <f>ROUND(+'Fiscal Services'!G156,0)</f>
        <v>3978739</v>
      </c>
      <c r="H61" s="7">
        <f>ROUND(+'Fiscal Services'!E156,2)</f>
        <v>82.98</v>
      </c>
      <c r="I61" s="8">
        <f t="shared" si="1"/>
        <v>47948.17</v>
      </c>
      <c r="J61" s="7"/>
      <c r="K61" s="9">
        <f t="shared" si="2"/>
        <v>4.7999999999999996E-3</v>
      </c>
    </row>
    <row r="62" spans="2:11" x14ac:dyDescent="0.2">
      <c r="B62">
        <f>+'Fiscal Services'!A57</f>
        <v>145</v>
      </c>
      <c r="C62" t="str">
        <f>+'Fiscal Services'!B57</f>
        <v>PEACEHEALTH ST JOSEPH HOSPITAL</v>
      </c>
      <c r="D62" s="6">
        <f>ROUND(+'Fiscal Services'!G57,0)</f>
        <v>1768818</v>
      </c>
      <c r="E62" s="7">
        <f>ROUND(+'Fiscal Services'!E57,2)</f>
        <v>30.33</v>
      </c>
      <c r="F62" s="8">
        <f t="shared" si="0"/>
        <v>58319.09</v>
      </c>
      <c r="G62" s="6">
        <f>ROUND(+'Fiscal Services'!G157,0)</f>
        <v>1105973</v>
      </c>
      <c r="H62" s="7">
        <f>ROUND(+'Fiscal Services'!E157,2)</f>
        <v>17.37</v>
      </c>
      <c r="I62" s="8">
        <f t="shared" si="1"/>
        <v>63671.45</v>
      </c>
      <c r="J62" s="7"/>
      <c r="K62" s="9">
        <f t="shared" si="2"/>
        <v>9.1800000000000007E-2</v>
      </c>
    </row>
    <row r="63" spans="2:11" x14ac:dyDescent="0.2">
      <c r="B63">
        <f>+'Fiscal Services'!A58</f>
        <v>147</v>
      </c>
      <c r="C63" t="str">
        <f>+'Fiscal Services'!B58</f>
        <v>MID VALLEY HOSPITAL</v>
      </c>
      <c r="D63" s="6">
        <f>ROUND(+'Fiscal Services'!G58,0)</f>
        <v>881193</v>
      </c>
      <c r="E63" s="7">
        <f>ROUND(+'Fiscal Services'!E58,2)</f>
        <v>21.07</v>
      </c>
      <c r="F63" s="8">
        <f t="shared" si="0"/>
        <v>41822.160000000003</v>
      </c>
      <c r="G63" s="6">
        <f>ROUND(+'Fiscal Services'!G158,0)</f>
        <v>843760</v>
      </c>
      <c r="H63" s="7">
        <f>ROUND(+'Fiscal Services'!E158,2)</f>
        <v>19.3</v>
      </c>
      <c r="I63" s="8">
        <f t="shared" si="1"/>
        <v>43718.13</v>
      </c>
      <c r="J63" s="7"/>
      <c r="K63" s="9">
        <f t="shared" si="2"/>
        <v>4.53E-2</v>
      </c>
    </row>
    <row r="64" spans="2:11" x14ac:dyDescent="0.2">
      <c r="B64">
        <f>+'Fiscal Services'!A59</f>
        <v>148</v>
      </c>
      <c r="C64" t="str">
        <f>+'Fiscal Services'!B59</f>
        <v>KINDRED HOSPITAL SEATTLE - NORTHGATE</v>
      </c>
      <c r="D64" s="6">
        <f>ROUND(+'Fiscal Services'!G59,0)</f>
        <v>911701</v>
      </c>
      <c r="E64" s="7">
        <f>ROUND(+'Fiscal Services'!E59,2)</f>
        <v>11.7</v>
      </c>
      <c r="F64" s="8">
        <f t="shared" si="0"/>
        <v>77923.16</v>
      </c>
      <c r="G64" s="6">
        <f>ROUND(+'Fiscal Services'!G159,0)</f>
        <v>996965</v>
      </c>
      <c r="H64" s="7">
        <f>ROUND(+'Fiscal Services'!E159,2)</f>
        <v>13.3</v>
      </c>
      <c r="I64" s="8">
        <f t="shared" si="1"/>
        <v>74959.77</v>
      </c>
      <c r="J64" s="7"/>
      <c r="K64" s="9">
        <f t="shared" si="2"/>
        <v>-3.7999999999999999E-2</v>
      </c>
    </row>
    <row r="65" spans="2:11" x14ac:dyDescent="0.2">
      <c r="B65">
        <f>+'Fiscal Services'!A60</f>
        <v>150</v>
      </c>
      <c r="C65" t="str">
        <f>+'Fiscal Services'!B60</f>
        <v>COULEE MEDICAL CENTER</v>
      </c>
      <c r="D65" s="6">
        <f>ROUND(+'Fiscal Services'!G60,0)</f>
        <v>660921</v>
      </c>
      <c r="E65" s="7">
        <f>ROUND(+'Fiscal Services'!E60,2)</f>
        <v>20.7</v>
      </c>
      <c r="F65" s="8">
        <f t="shared" si="0"/>
        <v>31928.55</v>
      </c>
      <c r="G65" s="6">
        <f>ROUND(+'Fiscal Services'!G160,0)</f>
        <v>641497</v>
      </c>
      <c r="H65" s="7">
        <f>ROUND(+'Fiscal Services'!E160,2)</f>
        <v>18.420000000000002</v>
      </c>
      <c r="I65" s="8">
        <f t="shared" si="1"/>
        <v>34826.11</v>
      </c>
      <c r="J65" s="7"/>
      <c r="K65" s="9">
        <f t="shared" si="2"/>
        <v>9.0800000000000006E-2</v>
      </c>
    </row>
    <row r="66" spans="2:11" x14ac:dyDescent="0.2">
      <c r="B66">
        <f>+'Fiscal Services'!A61</f>
        <v>152</v>
      </c>
      <c r="C66" t="str">
        <f>+'Fiscal Services'!B61</f>
        <v>MASON GENERAL HOSPITAL</v>
      </c>
      <c r="D66" s="6">
        <f>ROUND(+'Fiscal Services'!G61,0)</f>
        <v>1991479</v>
      </c>
      <c r="E66" s="7">
        <f>ROUND(+'Fiscal Services'!E61,2)</f>
        <v>42.42</v>
      </c>
      <c r="F66" s="8">
        <f t="shared" si="0"/>
        <v>46946.7</v>
      </c>
      <c r="G66" s="6">
        <f>ROUND(+'Fiscal Services'!G161,0)</f>
        <v>2009467</v>
      </c>
      <c r="H66" s="7">
        <f>ROUND(+'Fiscal Services'!E161,2)</f>
        <v>43.42</v>
      </c>
      <c r="I66" s="8">
        <f t="shared" si="1"/>
        <v>46279.76</v>
      </c>
      <c r="J66" s="7"/>
      <c r="K66" s="9">
        <f t="shared" si="2"/>
        <v>-1.4200000000000001E-2</v>
      </c>
    </row>
    <row r="67" spans="2:11" x14ac:dyDescent="0.2">
      <c r="B67">
        <f>+'Fiscal Services'!A62</f>
        <v>153</v>
      </c>
      <c r="C67" t="str">
        <f>+'Fiscal Services'!B62</f>
        <v>WHITMAN HOSPITAL AND MEDICAL CENTER</v>
      </c>
      <c r="D67" s="6">
        <f>ROUND(+'Fiscal Services'!G62,0)</f>
        <v>631592</v>
      </c>
      <c r="E67" s="7">
        <f>ROUND(+'Fiscal Services'!E62,2)</f>
        <v>12.4</v>
      </c>
      <c r="F67" s="8">
        <f t="shared" si="0"/>
        <v>50934.84</v>
      </c>
      <c r="G67" s="6">
        <f>ROUND(+'Fiscal Services'!G162,0)</f>
        <v>641296</v>
      </c>
      <c r="H67" s="7">
        <f>ROUND(+'Fiscal Services'!E162,2)</f>
        <v>11.79</v>
      </c>
      <c r="I67" s="8">
        <f t="shared" si="1"/>
        <v>54393.21</v>
      </c>
      <c r="J67" s="7"/>
      <c r="K67" s="9">
        <f t="shared" si="2"/>
        <v>6.7900000000000002E-2</v>
      </c>
    </row>
    <row r="68" spans="2:11" x14ac:dyDescent="0.2">
      <c r="B68">
        <f>+'Fiscal Services'!A63</f>
        <v>155</v>
      </c>
      <c r="C68" t="str">
        <f>+'Fiscal Services'!B63</f>
        <v>UW MEDICINE/VALLEY MEDICAL CENTER</v>
      </c>
      <c r="D68" s="6">
        <f>ROUND(+'Fiscal Services'!G63,0)</f>
        <v>4118099</v>
      </c>
      <c r="E68" s="7">
        <f>ROUND(+'Fiscal Services'!E63,2)</f>
        <v>144.76</v>
      </c>
      <c r="F68" s="8">
        <f t="shared" si="0"/>
        <v>28447.77</v>
      </c>
      <c r="G68" s="6">
        <f>ROUND(+'Fiscal Services'!G163,0)</f>
        <v>10119736</v>
      </c>
      <c r="H68" s="7">
        <f>ROUND(+'Fiscal Services'!E163,2)</f>
        <v>160.13</v>
      </c>
      <c r="I68" s="8">
        <f t="shared" si="1"/>
        <v>63197</v>
      </c>
      <c r="J68" s="7"/>
      <c r="K68" s="9">
        <f t="shared" si="2"/>
        <v>1.2215</v>
      </c>
    </row>
    <row r="69" spans="2:11" x14ac:dyDescent="0.2">
      <c r="B69">
        <f>+'Fiscal Services'!A64</f>
        <v>156</v>
      </c>
      <c r="C69" t="str">
        <f>+'Fiscal Services'!B64</f>
        <v>WHIDBEY GENERAL HOSPITAL</v>
      </c>
      <c r="D69" s="6">
        <f>ROUND(+'Fiscal Services'!G64,0)</f>
        <v>1731306</v>
      </c>
      <c r="E69" s="7">
        <f>ROUND(+'Fiscal Services'!E64,2)</f>
        <v>34.82</v>
      </c>
      <c r="F69" s="8">
        <f t="shared" si="0"/>
        <v>49721.599999999999</v>
      </c>
      <c r="G69" s="6">
        <f>ROUND(+'Fiscal Services'!G164,0)</f>
        <v>0</v>
      </c>
      <c r="H69" s="7">
        <f>ROUND(+'Fiscal Services'!E164,2)</f>
        <v>0</v>
      </c>
      <c r="I69" s="8" t="str">
        <f t="shared" si="1"/>
        <v/>
      </c>
      <c r="J69" s="7"/>
      <c r="K69" s="9" t="str">
        <f t="shared" si="2"/>
        <v/>
      </c>
    </row>
    <row r="70" spans="2:11" x14ac:dyDescent="0.2">
      <c r="B70">
        <f>+'Fiscal Services'!A65</f>
        <v>157</v>
      </c>
      <c r="C70" t="str">
        <f>+'Fiscal Services'!B65</f>
        <v>ST LUKES REHABILIATION INSTITUTE</v>
      </c>
      <c r="D70" s="6">
        <f>ROUND(+'Fiscal Services'!G65,0)</f>
        <v>681900</v>
      </c>
      <c r="E70" s="7">
        <f>ROUND(+'Fiscal Services'!E65,2)</f>
        <v>17.34</v>
      </c>
      <c r="F70" s="8">
        <f t="shared" si="0"/>
        <v>39325.26</v>
      </c>
      <c r="G70" s="6">
        <f>ROUND(+'Fiscal Services'!G165,0)</f>
        <v>710247</v>
      </c>
      <c r="H70" s="7">
        <f>ROUND(+'Fiscal Services'!E165,2)</f>
        <v>17.829999999999998</v>
      </c>
      <c r="I70" s="8">
        <f t="shared" si="1"/>
        <v>39834.379999999997</v>
      </c>
      <c r="J70" s="7"/>
      <c r="K70" s="9">
        <f t="shared" si="2"/>
        <v>1.29E-2</v>
      </c>
    </row>
    <row r="71" spans="2:11" x14ac:dyDescent="0.2">
      <c r="B71">
        <f>+'Fiscal Services'!A66</f>
        <v>158</v>
      </c>
      <c r="C71" t="str">
        <f>+'Fiscal Services'!B66</f>
        <v>CASCADE MEDICAL CENTER</v>
      </c>
      <c r="D71" s="6">
        <f>ROUND(+'Fiscal Services'!G66,0)</f>
        <v>469465</v>
      </c>
      <c r="E71" s="7">
        <f>ROUND(+'Fiscal Services'!E66,2)</f>
        <v>12.45</v>
      </c>
      <c r="F71" s="8">
        <f t="shared" si="0"/>
        <v>37708.03</v>
      </c>
      <c r="G71" s="6">
        <f>ROUND(+'Fiscal Services'!G166,0)</f>
        <v>502646</v>
      </c>
      <c r="H71" s="7">
        <f>ROUND(+'Fiscal Services'!E166,2)</f>
        <v>12.8</v>
      </c>
      <c r="I71" s="8">
        <f t="shared" si="1"/>
        <v>39269.22</v>
      </c>
      <c r="J71" s="7"/>
      <c r="K71" s="9">
        <f t="shared" si="2"/>
        <v>4.1399999999999999E-2</v>
      </c>
    </row>
    <row r="72" spans="2:11" x14ac:dyDescent="0.2">
      <c r="B72">
        <f>+'Fiscal Services'!A67</f>
        <v>159</v>
      </c>
      <c r="C72" t="str">
        <f>+'Fiscal Services'!B67</f>
        <v>PROVIDENCE ST PETER HOSPITAL</v>
      </c>
      <c r="D72" s="6">
        <f>ROUND(+'Fiscal Services'!G67,0)</f>
        <v>471838</v>
      </c>
      <c r="E72" s="7">
        <f>ROUND(+'Fiscal Services'!E67,2)</f>
        <v>5</v>
      </c>
      <c r="F72" s="8">
        <f t="shared" si="0"/>
        <v>94367.6</v>
      </c>
      <c r="G72" s="6">
        <f>ROUND(+'Fiscal Services'!G167,0)</f>
        <v>658482</v>
      </c>
      <c r="H72" s="7">
        <f>ROUND(+'Fiscal Services'!E167,2)</f>
        <v>7</v>
      </c>
      <c r="I72" s="8">
        <f t="shared" si="1"/>
        <v>94068.86</v>
      </c>
      <c r="J72" s="7"/>
      <c r="K72" s="9">
        <f t="shared" si="2"/>
        <v>-3.2000000000000002E-3</v>
      </c>
    </row>
    <row r="73" spans="2:11" x14ac:dyDescent="0.2">
      <c r="B73">
        <f>+'Fiscal Services'!A68</f>
        <v>161</v>
      </c>
      <c r="C73" t="str">
        <f>+'Fiscal Services'!B68</f>
        <v>KADLEC REGIONAL MEDICAL CENTER</v>
      </c>
      <c r="D73" s="6">
        <f>ROUND(+'Fiscal Services'!G68,0)</f>
        <v>5740346</v>
      </c>
      <c r="E73" s="7">
        <f>ROUND(+'Fiscal Services'!E68,2)</f>
        <v>109.13</v>
      </c>
      <c r="F73" s="8">
        <f t="shared" si="0"/>
        <v>52600.99</v>
      </c>
      <c r="G73" s="6">
        <f>ROUND(+'Fiscal Services'!G168,0)</f>
        <v>5549040</v>
      </c>
      <c r="H73" s="7">
        <f>ROUND(+'Fiscal Services'!E168,2)</f>
        <v>110.57</v>
      </c>
      <c r="I73" s="8">
        <f t="shared" si="1"/>
        <v>50185.760000000002</v>
      </c>
      <c r="J73" s="7"/>
      <c r="K73" s="9">
        <f t="shared" si="2"/>
        <v>-4.5900000000000003E-2</v>
      </c>
    </row>
    <row r="74" spans="2:11" x14ac:dyDescent="0.2">
      <c r="B74">
        <f>+'Fiscal Services'!A69</f>
        <v>162</v>
      </c>
      <c r="C74" t="str">
        <f>+'Fiscal Services'!B69</f>
        <v>PROVIDENCE SACRED HEART MEDICAL CENTER</v>
      </c>
      <c r="D74" s="6">
        <f>ROUND(+'Fiscal Services'!G69,0)</f>
        <v>157557</v>
      </c>
      <c r="E74" s="7">
        <f>ROUND(+'Fiscal Services'!E69,2)</f>
        <v>59.93</v>
      </c>
      <c r="F74" s="8">
        <f t="shared" si="0"/>
        <v>2629.02</v>
      </c>
      <c r="G74" s="6">
        <f>ROUND(+'Fiscal Services'!G169,0)</f>
        <v>146835</v>
      </c>
      <c r="H74" s="7">
        <f>ROUND(+'Fiscal Services'!E169,2)</f>
        <v>56.63</v>
      </c>
      <c r="I74" s="8">
        <f t="shared" si="1"/>
        <v>2592.88</v>
      </c>
      <c r="J74" s="7"/>
      <c r="K74" s="9">
        <f t="shared" si="2"/>
        <v>-1.37E-2</v>
      </c>
    </row>
    <row r="75" spans="2:11" x14ac:dyDescent="0.2">
      <c r="B75">
        <f>+'Fiscal Services'!A70</f>
        <v>164</v>
      </c>
      <c r="C75" t="str">
        <f>+'Fiscal Services'!B70</f>
        <v>EVERGREENHEALTH MEDICAL CENTER</v>
      </c>
      <c r="D75" s="6">
        <f>ROUND(+'Fiscal Services'!G70,0)</f>
        <v>6524291</v>
      </c>
      <c r="E75" s="7">
        <f>ROUND(+'Fiscal Services'!E70,2)</f>
        <v>114.36</v>
      </c>
      <c r="F75" s="8">
        <f t="shared" ref="F75:F107" si="3">IF(D75=0,"",IF(E75=0,"",ROUND(D75/E75,2)))</f>
        <v>57050.46</v>
      </c>
      <c r="G75" s="6">
        <f>ROUND(+'Fiscal Services'!G170,0)</f>
        <v>6887335</v>
      </c>
      <c r="H75" s="7">
        <f>ROUND(+'Fiscal Services'!E170,2)</f>
        <v>116.56</v>
      </c>
      <c r="I75" s="8">
        <f t="shared" ref="I75:I107" si="4">IF(G75=0,"",IF(H75=0,"",ROUND(G75/H75,2)))</f>
        <v>59088.32</v>
      </c>
      <c r="J75" s="7"/>
      <c r="K75" s="9">
        <f t="shared" ref="K75:K107" si="5">IF(D75=0,"",IF(E75=0,"",IF(G75=0,"",IF(H75=0,"",ROUND(I75/F75-1,4)))))</f>
        <v>3.5700000000000003E-2</v>
      </c>
    </row>
    <row r="76" spans="2:11" x14ac:dyDescent="0.2">
      <c r="B76">
        <f>+'Fiscal Services'!A71</f>
        <v>165</v>
      </c>
      <c r="C76" t="str">
        <f>+'Fiscal Services'!B71</f>
        <v>LAKE CHELAN COMMUNITY HOSPITAL</v>
      </c>
      <c r="D76" s="6">
        <f>ROUND(+'Fiscal Services'!G71,0)</f>
        <v>518700</v>
      </c>
      <c r="E76" s="7">
        <f>ROUND(+'Fiscal Services'!E71,2)</f>
        <v>14.65</v>
      </c>
      <c r="F76" s="8">
        <f t="shared" si="3"/>
        <v>35406.14</v>
      </c>
      <c r="G76" s="6">
        <f>ROUND(+'Fiscal Services'!G171,0)</f>
        <v>545931</v>
      </c>
      <c r="H76" s="7">
        <f>ROUND(+'Fiscal Services'!E171,2)</f>
        <v>15.2</v>
      </c>
      <c r="I76" s="8">
        <f t="shared" si="4"/>
        <v>35916.51</v>
      </c>
      <c r="J76" s="7"/>
      <c r="K76" s="9">
        <f t="shared" si="5"/>
        <v>1.44E-2</v>
      </c>
    </row>
    <row r="77" spans="2:11" x14ac:dyDescent="0.2">
      <c r="B77">
        <f>+'Fiscal Services'!A72</f>
        <v>167</v>
      </c>
      <c r="C77" t="str">
        <f>+'Fiscal Services'!B72</f>
        <v>FERRY COUNTY MEMORIAL HOSPITAL</v>
      </c>
      <c r="D77" s="6">
        <f>ROUND(+'Fiscal Services'!G72,0)</f>
        <v>0</v>
      </c>
      <c r="E77" s="7">
        <f>ROUND(+'Fiscal Services'!E72,2)</f>
        <v>0</v>
      </c>
      <c r="F77" s="8" t="str">
        <f t="shared" si="3"/>
        <v/>
      </c>
      <c r="G77" s="6">
        <f>ROUND(+'Fiscal Services'!G172,0)</f>
        <v>0</v>
      </c>
      <c r="H77" s="7">
        <f>ROUND(+'Fiscal Services'!E172,2)</f>
        <v>0</v>
      </c>
      <c r="I77" s="8" t="str">
        <f t="shared" si="4"/>
        <v/>
      </c>
      <c r="J77" s="7"/>
      <c r="K77" s="9" t="str">
        <f t="shared" si="5"/>
        <v/>
      </c>
    </row>
    <row r="78" spans="2:11" x14ac:dyDescent="0.2">
      <c r="B78">
        <f>+'Fiscal Services'!A73</f>
        <v>168</v>
      </c>
      <c r="C78" t="str">
        <f>+'Fiscal Services'!B73</f>
        <v>CENTRAL WASHINGTON HOSPITAL</v>
      </c>
      <c r="D78" s="6">
        <f>ROUND(+'Fiscal Services'!G73,0)</f>
        <v>3393414</v>
      </c>
      <c r="E78" s="7">
        <f>ROUND(+'Fiscal Services'!E73,2)</f>
        <v>64.53</v>
      </c>
      <c r="F78" s="8">
        <f t="shared" si="3"/>
        <v>52586.61</v>
      </c>
      <c r="G78" s="6">
        <f>ROUND(+'Fiscal Services'!G173,0)</f>
        <v>1660846</v>
      </c>
      <c r="H78" s="7">
        <f>ROUND(+'Fiscal Services'!E173,2)</f>
        <v>40.58</v>
      </c>
      <c r="I78" s="8">
        <f t="shared" si="4"/>
        <v>40927.699999999997</v>
      </c>
      <c r="J78" s="7"/>
      <c r="K78" s="9">
        <f t="shared" si="5"/>
        <v>-0.22170000000000001</v>
      </c>
    </row>
    <row r="79" spans="2:11" x14ac:dyDescent="0.2">
      <c r="B79">
        <f>+'Fiscal Services'!A74</f>
        <v>170</v>
      </c>
      <c r="C79" t="str">
        <f>+'Fiscal Services'!B74</f>
        <v>PEACEHEALTH SOUTHWEST MEDICAL CENTER</v>
      </c>
      <c r="D79" s="6">
        <f>ROUND(+'Fiscal Services'!G74,0)</f>
        <v>6110509</v>
      </c>
      <c r="E79" s="7">
        <f>ROUND(+'Fiscal Services'!E74,2)</f>
        <v>138.87</v>
      </c>
      <c r="F79" s="8">
        <f t="shared" si="3"/>
        <v>44001.65</v>
      </c>
      <c r="G79" s="6">
        <f>ROUND(+'Fiscal Services'!G174,0)</f>
        <v>6083085</v>
      </c>
      <c r="H79" s="7">
        <f>ROUND(+'Fiscal Services'!E174,2)</f>
        <v>139.94999999999999</v>
      </c>
      <c r="I79" s="8">
        <f t="shared" si="4"/>
        <v>43466.13</v>
      </c>
      <c r="J79" s="7"/>
      <c r="K79" s="9">
        <f t="shared" si="5"/>
        <v>-1.2200000000000001E-2</v>
      </c>
    </row>
    <row r="80" spans="2:11" x14ac:dyDescent="0.2">
      <c r="B80">
        <f>+'Fiscal Services'!A75</f>
        <v>172</v>
      </c>
      <c r="C80" t="str">
        <f>+'Fiscal Services'!B75</f>
        <v>PULLMAN REGIONAL HOSPITAL</v>
      </c>
      <c r="D80" s="6">
        <f>ROUND(+'Fiscal Services'!G75,0)</f>
        <v>935362</v>
      </c>
      <c r="E80" s="7">
        <f>ROUND(+'Fiscal Services'!E75,2)</f>
        <v>21.6</v>
      </c>
      <c r="F80" s="8">
        <f t="shared" si="3"/>
        <v>43303.8</v>
      </c>
      <c r="G80" s="6">
        <f>ROUND(+'Fiscal Services'!G175,0)</f>
        <v>956673</v>
      </c>
      <c r="H80" s="7">
        <f>ROUND(+'Fiscal Services'!E175,2)</f>
        <v>22.58</v>
      </c>
      <c r="I80" s="8">
        <f t="shared" si="4"/>
        <v>42368.160000000003</v>
      </c>
      <c r="J80" s="7"/>
      <c r="K80" s="9">
        <f t="shared" si="5"/>
        <v>-2.1600000000000001E-2</v>
      </c>
    </row>
    <row r="81" spans="2:11" x14ac:dyDescent="0.2">
      <c r="B81">
        <f>+'Fiscal Services'!A76</f>
        <v>173</v>
      </c>
      <c r="C81" t="str">
        <f>+'Fiscal Services'!B76</f>
        <v>MORTON GENERAL HOSPITAL</v>
      </c>
      <c r="D81" s="6">
        <f>ROUND(+'Fiscal Services'!G76,0)</f>
        <v>1020973</v>
      </c>
      <c r="E81" s="7">
        <f>ROUND(+'Fiscal Services'!E76,2)</f>
        <v>19.989999999999998</v>
      </c>
      <c r="F81" s="8">
        <f t="shared" si="3"/>
        <v>51074.19</v>
      </c>
      <c r="G81" s="6">
        <f>ROUND(+'Fiscal Services'!G176,0)</f>
        <v>1050883</v>
      </c>
      <c r="H81" s="7">
        <f>ROUND(+'Fiscal Services'!E176,2)</f>
        <v>20.47</v>
      </c>
      <c r="I81" s="8">
        <f t="shared" si="4"/>
        <v>51337.71</v>
      </c>
      <c r="J81" s="7"/>
      <c r="K81" s="9">
        <f t="shared" si="5"/>
        <v>5.1999999999999998E-3</v>
      </c>
    </row>
    <row r="82" spans="2:11" x14ac:dyDescent="0.2">
      <c r="B82">
        <f>+'Fiscal Services'!A77</f>
        <v>175</v>
      </c>
      <c r="C82" t="str">
        <f>+'Fiscal Services'!B77</f>
        <v>MARY BRIDGE CHILDRENS HEALTH CENTER</v>
      </c>
      <c r="D82" s="6">
        <f>ROUND(+'Fiscal Services'!G77,0)</f>
        <v>0</v>
      </c>
      <c r="E82" s="7">
        <f>ROUND(+'Fiscal Services'!E77,2)</f>
        <v>0</v>
      </c>
      <c r="F82" s="8" t="str">
        <f t="shared" si="3"/>
        <v/>
      </c>
      <c r="G82" s="6">
        <f>ROUND(+'Fiscal Services'!G177,0)</f>
        <v>0</v>
      </c>
      <c r="H82" s="7">
        <f>ROUND(+'Fiscal Services'!E177,2)</f>
        <v>0</v>
      </c>
      <c r="I82" s="8" t="str">
        <f t="shared" si="4"/>
        <v/>
      </c>
      <c r="J82" s="7"/>
      <c r="K82" s="9" t="str">
        <f t="shared" si="5"/>
        <v/>
      </c>
    </row>
    <row r="83" spans="2:11" x14ac:dyDescent="0.2">
      <c r="B83">
        <f>+'Fiscal Services'!A78</f>
        <v>176</v>
      </c>
      <c r="C83" t="str">
        <f>+'Fiscal Services'!B78</f>
        <v>TACOMA GENERAL/ALLENMORE HOSPITAL</v>
      </c>
      <c r="D83" s="6">
        <f>ROUND(+'Fiscal Services'!G78,0)</f>
        <v>905288</v>
      </c>
      <c r="E83" s="7">
        <f>ROUND(+'Fiscal Services'!E78,2)</f>
        <v>20.260000000000002</v>
      </c>
      <c r="F83" s="8">
        <f t="shared" si="3"/>
        <v>44683.51</v>
      </c>
      <c r="G83" s="6">
        <f>ROUND(+'Fiscal Services'!G178,0)</f>
        <v>1476718</v>
      </c>
      <c r="H83" s="7">
        <f>ROUND(+'Fiscal Services'!E178,2)</f>
        <v>27.19</v>
      </c>
      <c r="I83" s="8">
        <f t="shared" si="4"/>
        <v>54311.07</v>
      </c>
      <c r="J83" s="7"/>
      <c r="K83" s="9">
        <f t="shared" si="5"/>
        <v>0.2155</v>
      </c>
    </row>
    <row r="84" spans="2:11" x14ac:dyDescent="0.2">
      <c r="B84">
        <f>+'Fiscal Services'!A79</f>
        <v>180</v>
      </c>
      <c r="C84" t="str">
        <f>+'Fiscal Services'!B79</f>
        <v>VALLEY HOSPITAL</v>
      </c>
      <c r="D84" s="6">
        <f>ROUND(+'Fiscal Services'!G79,0)</f>
        <v>1381630</v>
      </c>
      <c r="E84" s="7">
        <f>ROUND(+'Fiscal Services'!E79,2)</f>
        <v>33.86</v>
      </c>
      <c r="F84" s="8">
        <f t="shared" si="3"/>
        <v>40804.19</v>
      </c>
      <c r="G84" s="6">
        <f>ROUND(+'Fiscal Services'!G179,0)</f>
        <v>1525204</v>
      </c>
      <c r="H84" s="7">
        <f>ROUND(+'Fiscal Services'!E179,2)</f>
        <v>33.89</v>
      </c>
      <c r="I84" s="8">
        <f t="shared" si="4"/>
        <v>45004.54</v>
      </c>
      <c r="J84" s="7"/>
      <c r="K84" s="9">
        <f t="shared" si="5"/>
        <v>0.10290000000000001</v>
      </c>
    </row>
    <row r="85" spans="2:11" x14ac:dyDescent="0.2">
      <c r="B85">
        <f>+'Fiscal Services'!A80</f>
        <v>183</v>
      </c>
      <c r="C85" t="str">
        <f>+'Fiscal Services'!B80</f>
        <v>MULTICARE AUBURN MEDICAL CENTER</v>
      </c>
      <c r="D85" s="6">
        <f>ROUND(+'Fiscal Services'!G80,0)</f>
        <v>1540116</v>
      </c>
      <c r="E85" s="7">
        <f>ROUND(+'Fiscal Services'!E80,2)</f>
        <v>31.79</v>
      </c>
      <c r="F85" s="8">
        <f t="shared" si="3"/>
        <v>48446.559999999998</v>
      </c>
      <c r="G85" s="6">
        <f>ROUND(+'Fiscal Services'!G180,0)</f>
        <v>1122605</v>
      </c>
      <c r="H85" s="7">
        <f>ROUND(+'Fiscal Services'!E180,2)</f>
        <v>24.07</v>
      </c>
      <c r="I85" s="8">
        <f t="shared" si="4"/>
        <v>46639.18</v>
      </c>
      <c r="J85" s="7"/>
      <c r="K85" s="9">
        <f t="shared" si="5"/>
        <v>-3.73E-2</v>
      </c>
    </row>
    <row r="86" spans="2:11" x14ac:dyDescent="0.2">
      <c r="B86">
        <f>+'Fiscal Services'!A81</f>
        <v>186</v>
      </c>
      <c r="C86" t="str">
        <f>+'Fiscal Services'!B81</f>
        <v>SUMMIT PACIFIC MEDICAL CENTER</v>
      </c>
      <c r="D86" s="6">
        <f>ROUND(+'Fiscal Services'!G81,0)</f>
        <v>390512</v>
      </c>
      <c r="E86" s="7">
        <f>ROUND(+'Fiscal Services'!E81,2)</f>
        <v>4.3499999999999996</v>
      </c>
      <c r="F86" s="8">
        <f t="shared" si="3"/>
        <v>89772.87</v>
      </c>
      <c r="G86" s="6">
        <f>ROUND(+'Fiscal Services'!G181,0)</f>
        <v>391851</v>
      </c>
      <c r="H86" s="7">
        <f>ROUND(+'Fiscal Services'!E181,2)</f>
        <v>5</v>
      </c>
      <c r="I86" s="8">
        <f t="shared" si="4"/>
        <v>78370.2</v>
      </c>
      <c r="J86" s="7"/>
      <c r="K86" s="9">
        <f t="shared" si="5"/>
        <v>-0.127</v>
      </c>
    </row>
    <row r="87" spans="2:11" x14ac:dyDescent="0.2">
      <c r="B87">
        <f>+'Fiscal Services'!A82</f>
        <v>191</v>
      </c>
      <c r="C87" t="str">
        <f>+'Fiscal Services'!B82</f>
        <v>PROVIDENCE CENTRALIA HOSPITAL</v>
      </c>
      <c r="D87" s="6">
        <f>ROUND(+'Fiscal Services'!G82,0)</f>
        <v>0</v>
      </c>
      <c r="E87" s="7">
        <f>ROUND(+'Fiscal Services'!E82,2)</f>
        <v>35.07</v>
      </c>
      <c r="F87" s="8" t="str">
        <f t="shared" si="3"/>
        <v/>
      </c>
      <c r="G87" s="6">
        <f>ROUND(+'Fiscal Services'!G182,0)</f>
        <v>0</v>
      </c>
      <c r="H87" s="7">
        <f>ROUND(+'Fiscal Services'!E182,2)</f>
        <v>0</v>
      </c>
      <c r="I87" s="8" t="str">
        <f t="shared" si="4"/>
        <v/>
      </c>
      <c r="J87" s="7"/>
      <c r="K87" s="9" t="str">
        <f t="shared" si="5"/>
        <v/>
      </c>
    </row>
    <row r="88" spans="2:11" x14ac:dyDescent="0.2">
      <c r="B88">
        <f>+'Fiscal Services'!A83</f>
        <v>193</v>
      </c>
      <c r="C88" t="str">
        <f>+'Fiscal Services'!B83</f>
        <v>PROVIDENCE MOUNT CARMEL HOSPITAL</v>
      </c>
      <c r="D88" s="6">
        <f>ROUND(+'Fiscal Services'!G83,0)</f>
        <v>31808</v>
      </c>
      <c r="E88" s="7">
        <f>ROUND(+'Fiscal Services'!E83,2)</f>
        <v>11.8</v>
      </c>
      <c r="F88" s="8">
        <f t="shared" si="3"/>
        <v>2695.59</v>
      </c>
      <c r="G88" s="6">
        <f>ROUND(+'Fiscal Services'!G183,0)</f>
        <v>0</v>
      </c>
      <c r="H88" s="7">
        <f>ROUND(+'Fiscal Services'!E183,2)</f>
        <v>14.06</v>
      </c>
      <c r="I88" s="8" t="str">
        <f t="shared" si="4"/>
        <v/>
      </c>
      <c r="J88" s="7"/>
      <c r="K88" s="9" t="str">
        <f t="shared" si="5"/>
        <v/>
      </c>
    </row>
    <row r="89" spans="2:11" x14ac:dyDescent="0.2">
      <c r="B89">
        <f>+'Fiscal Services'!A84</f>
        <v>194</v>
      </c>
      <c r="C89" t="str">
        <f>+'Fiscal Services'!B84</f>
        <v>PROVIDENCE ST JOSEPHS HOSPITAL</v>
      </c>
      <c r="D89" s="6">
        <f>ROUND(+'Fiscal Services'!G84,0)</f>
        <v>0</v>
      </c>
      <c r="E89" s="7">
        <f>ROUND(+'Fiscal Services'!E84,2)</f>
        <v>0</v>
      </c>
      <c r="F89" s="8" t="str">
        <f t="shared" si="3"/>
        <v/>
      </c>
      <c r="G89" s="6">
        <f>ROUND(+'Fiscal Services'!G184,0)</f>
        <v>0</v>
      </c>
      <c r="H89" s="7">
        <f>ROUND(+'Fiscal Services'!E184,2)</f>
        <v>0</v>
      </c>
      <c r="I89" s="8" t="str">
        <f t="shared" si="4"/>
        <v/>
      </c>
      <c r="J89" s="7"/>
      <c r="K89" s="9" t="str">
        <f t="shared" si="5"/>
        <v/>
      </c>
    </row>
    <row r="90" spans="2:11" x14ac:dyDescent="0.2">
      <c r="B90">
        <f>+'Fiscal Services'!A85</f>
        <v>195</v>
      </c>
      <c r="C90" t="str">
        <f>+'Fiscal Services'!B85</f>
        <v>SNOQUALMIE VALLEY HOSPITAL</v>
      </c>
      <c r="D90" s="6">
        <f>ROUND(+'Fiscal Services'!G85,0)</f>
        <v>549997</v>
      </c>
      <c r="E90" s="7">
        <f>ROUND(+'Fiscal Services'!E85,2)</f>
        <v>12.4</v>
      </c>
      <c r="F90" s="8">
        <f t="shared" si="3"/>
        <v>44354.6</v>
      </c>
      <c r="G90" s="6">
        <f>ROUND(+'Fiscal Services'!G185,0)</f>
        <v>648172</v>
      </c>
      <c r="H90" s="7">
        <f>ROUND(+'Fiscal Services'!E185,2)</f>
        <v>12.4</v>
      </c>
      <c r="I90" s="8">
        <f t="shared" si="4"/>
        <v>52271.94</v>
      </c>
      <c r="J90" s="7"/>
      <c r="K90" s="9">
        <f t="shared" si="5"/>
        <v>0.17849999999999999</v>
      </c>
    </row>
    <row r="91" spans="2:11" x14ac:dyDescent="0.2">
      <c r="B91">
        <f>+'Fiscal Services'!A86</f>
        <v>197</v>
      </c>
      <c r="C91" t="str">
        <f>+'Fiscal Services'!B86</f>
        <v>CAPITAL MEDICAL CENTER</v>
      </c>
      <c r="D91" s="6">
        <f>ROUND(+'Fiscal Services'!G86,0)</f>
        <v>1114673</v>
      </c>
      <c r="E91" s="7">
        <f>ROUND(+'Fiscal Services'!E86,2)</f>
        <v>24.09</v>
      </c>
      <c r="F91" s="8">
        <f t="shared" si="3"/>
        <v>46271.19</v>
      </c>
      <c r="G91" s="6">
        <f>ROUND(+'Fiscal Services'!G186,0)</f>
        <v>1153351</v>
      </c>
      <c r="H91" s="7">
        <f>ROUND(+'Fiscal Services'!E186,2)</f>
        <v>23.44</v>
      </c>
      <c r="I91" s="8">
        <f t="shared" si="4"/>
        <v>49204.39</v>
      </c>
      <c r="J91" s="7"/>
      <c r="K91" s="9">
        <f t="shared" si="5"/>
        <v>6.3399999999999998E-2</v>
      </c>
    </row>
    <row r="92" spans="2:11" x14ac:dyDescent="0.2">
      <c r="B92">
        <f>+'Fiscal Services'!A87</f>
        <v>198</v>
      </c>
      <c r="C92" t="str">
        <f>+'Fiscal Services'!B87</f>
        <v>SUNNYSIDE COMMUNITY HOSPITAL</v>
      </c>
      <c r="D92" s="6">
        <f>ROUND(+'Fiscal Services'!G87,0)</f>
        <v>1319325</v>
      </c>
      <c r="E92" s="7">
        <f>ROUND(+'Fiscal Services'!E87,2)</f>
        <v>36.049999999999997</v>
      </c>
      <c r="F92" s="8">
        <f t="shared" si="3"/>
        <v>36597.089999999997</v>
      </c>
      <c r="G92" s="6">
        <f>ROUND(+'Fiscal Services'!G187,0)</f>
        <v>0</v>
      </c>
      <c r="H92" s="7">
        <f>ROUND(+'Fiscal Services'!E187,2)</f>
        <v>0</v>
      </c>
      <c r="I92" s="8" t="str">
        <f t="shared" si="4"/>
        <v/>
      </c>
      <c r="J92" s="7"/>
      <c r="K92" s="9" t="str">
        <f t="shared" si="5"/>
        <v/>
      </c>
    </row>
    <row r="93" spans="2:11" x14ac:dyDescent="0.2">
      <c r="B93">
        <f>+'Fiscal Services'!A88</f>
        <v>199</v>
      </c>
      <c r="C93" t="str">
        <f>+'Fiscal Services'!B88</f>
        <v>TOPPENISH COMMUNITY HOSPITAL</v>
      </c>
      <c r="D93" s="6">
        <f>ROUND(+'Fiscal Services'!G88,0)</f>
        <v>308347</v>
      </c>
      <c r="E93" s="7">
        <f>ROUND(+'Fiscal Services'!E88,2)</f>
        <v>8.6999999999999993</v>
      </c>
      <c r="F93" s="8">
        <f t="shared" si="3"/>
        <v>35442.18</v>
      </c>
      <c r="G93" s="6">
        <f>ROUND(+'Fiscal Services'!G188,0)</f>
        <v>306302</v>
      </c>
      <c r="H93" s="7">
        <f>ROUND(+'Fiscal Services'!E188,2)</f>
        <v>8.4</v>
      </c>
      <c r="I93" s="8">
        <f t="shared" si="4"/>
        <v>36464.519999999997</v>
      </c>
      <c r="J93" s="7"/>
      <c r="K93" s="9">
        <f t="shared" si="5"/>
        <v>2.8799999999999999E-2</v>
      </c>
    </row>
    <row r="94" spans="2:11" x14ac:dyDescent="0.2">
      <c r="B94">
        <f>+'Fiscal Services'!A89</f>
        <v>201</v>
      </c>
      <c r="C94" t="str">
        <f>+'Fiscal Services'!B89</f>
        <v>ST FRANCIS COMMUNITY HOSPITAL</v>
      </c>
      <c r="D94" s="6">
        <f>ROUND(+'Fiscal Services'!G89,0)</f>
        <v>2972940</v>
      </c>
      <c r="E94" s="7">
        <f>ROUND(+'Fiscal Services'!E89,2)</f>
        <v>58.41</v>
      </c>
      <c r="F94" s="8">
        <f t="shared" si="3"/>
        <v>50897.79</v>
      </c>
      <c r="G94" s="6">
        <f>ROUND(+'Fiscal Services'!G189,0)</f>
        <v>1615031</v>
      </c>
      <c r="H94" s="7">
        <f>ROUND(+'Fiscal Services'!E189,2)</f>
        <v>33.71</v>
      </c>
      <c r="I94" s="8">
        <f t="shared" si="4"/>
        <v>47909.55</v>
      </c>
      <c r="J94" s="7"/>
      <c r="K94" s="9">
        <f t="shared" si="5"/>
        <v>-5.8700000000000002E-2</v>
      </c>
    </row>
    <row r="95" spans="2:11" x14ac:dyDescent="0.2">
      <c r="B95">
        <f>+'Fiscal Services'!A90</f>
        <v>202</v>
      </c>
      <c r="C95" t="str">
        <f>+'Fiscal Services'!B90</f>
        <v>REGIONAL HOSPITAL</v>
      </c>
      <c r="D95" s="6">
        <f>ROUND(+'Fiscal Services'!G90,0)</f>
        <v>72069</v>
      </c>
      <c r="E95" s="7">
        <f>ROUND(+'Fiscal Services'!E90,2)</f>
        <v>1.32</v>
      </c>
      <c r="F95" s="8">
        <f t="shared" si="3"/>
        <v>54597.73</v>
      </c>
      <c r="G95" s="6">
        <f>ROUND(+'Fiscal Services'!G190,0)</f>
        <v>63773</v>
      </c>
      <c r="H95" s="7">
        <f>ROUND(+'Fiscal Services'!E190,2)</f>
        <v>1.23</v>
      </c>
      <c r="I95" s="8">
        <f t="shared" si="4"/>
        <v>51847.97</v>
      </c>
      <c r="J95" s="7"/>
      <c r="K95" s="9">
        <f t="shared" si="5"/>
        <v>-5.04E-2</v>
      </c>
    </row>
    <row r="96" spans="2:11" x14ac:dyDescent="0.2">
      <c r="B96">
        <f>+'Fiscal Services'!A91</f>
        <v>204</v>
      </c>
      <c r="C96" t="str">
        <f>+'Fiscal Services'!B91</f>
        <v>SEATTLE CANCER CARE ALLIANCE</v>
      </c>
      <c r="D96" s="6">
        <f>ROUND(+'Fiscal Services'!G91,0)</f>
        <v>6732833</v>
      </c>
      <c r="E96" s="7">
        <f>ROUND(+'Fiscal Services'!E91,2)</f>
        <v>123.04</v>
      </c>
      <c r="F96" s="8">
        <f t="shared" si="3"/>
        <v>54720.68</v>
      </c>
      <c r="G96" s="6">
        <f>ROUND(+'Fiscal Services'!G191,0)</f>
        <v>7167966</v>
      </c>
      <c r="H96" s="7">
        <f>ROUND(+'Fiscal Services'!E191,2)</f>
        <v>128.1</v>
      </c>
      <c r="I96" s="8">
        <f t="shared" si="4"/>
        <v>55956.02</v>
      </c>
      <c r="J96" s="7"/>
      <c r="K96" s="9">
        <f t="shared" si="5"/>
        <v>2.2599999999999999E-2</v>
      </c>
    </row>
    <row r="97" spans="2:11" x14ac:dyDescent="0.2">
      <c r="B97">
        <f>+'Fiscal Services'!A92</f>
        <v>205</v>
      </c>
      <c r="C97" t="str">
        <f>+'Fiscal Services'!B92</f>
        <v>WENATCHEE VALLEY HOSPITAL</v>
      </c>
      <c r="D97" s="6">
        <f>ROUND(+'Fiscal Services'!G92,0)</f>
        <v>1396366</v>
      </c>
      <c r="E97" s="7">
        <f>ROUND(+'Fiscal Services'!E92,2)</f>
        <v>40.4</v>
      </c>
      <c r="F97" s="8">
        <f t="shared" si="3"/>
        <v>34563.51</v>
      </c>
      <c r="G97" s="6">
        <f>ROUND(+'Fiscal Services'!G192,0)</f>
        <v>891945</v>
      </c>
      <c r="H97" s="7">
        <f>ROUND(+'Fiscal Services'!E192,2)</f>
        <v>20.46</v>
      </c>
      <c r="I97" s="8">
        <f t="shared" si="4"/>
        <v>43594.57</v>
      </c>
      <c r="J97" s="7"/>
      <c r="K97" s="9">
        <f t="shared" si="5"/>
        <v>0.26129999999999998</v>
      </c>
    </row>
    <row r="98" spans="2:11" x14ac:dyDescent="0.2">
      <c r="B98">
        <f>+'Fiscal Services'!A93</f>
        <v>206</v>
      </c>
      <c r="C98" t="str">
        <f>+'Fiscal Services'!B93</f>
        <v>PEACEHEALTH UNITED GENERAL MEDICAL CENTER</v>
      </c>
      <c r="D98" s="6">
        <f>ROUND(+'Fiscal Services'!G93,0)</f>
        <v>1408579</v>
      </c>
      <c r="E98" s="7">
        <f>ROUND(+'Fiscal Services'!E93,2)</f>
        <v>24.65</v>
      </c>
      <c r="F98" s="8">
        <f t="shared" si="3"/>
        <v>57143.16</v>
      </c>
      <c r="G98" s="6">
        <f>ROUND(+'Fiscal Services'!G193,0)</f>
        <v>1450487</v>
      </c>
      <c r="H98" s="7">
        <f>ROUND(+'Fiscal Services'!E193,2)</f>
        <v>23.09</v>
      </c>
      <c r="I98" s="8">
        <f t="shared" si="4"/>
        <v>62818.84</v>
      </c>
      <c r="J98" s="7"/>
      <c r="K98" s="9">
        <f t="shared" si="5"/>
        <v>9.9299999999999999E-2</v>
      </c>
    </row>
    <row r="99" spans="2:11" x14ac:dyDescent="0.2">
      <c r="B99">
        <f>+'Fiscal Services'!A94</f>
        <v>207</v>
      </c>
      <c r="C99" t="str">
        <f>+'Fiscal Services'!B94</f>
        <v>SKAGIT VALLEY HOSPITAL</v>
      </c>
      <c r="D99" s="6">
        <f>ROUND(+'Fiscal Services'!G94,0)</f>
        <v>4821609</v>
      </c>
      <c r="E99" s="7">
        <f>ROUND(+'Fiscal Services'!E94,2)</f>
        <v>106.09</v>
      </c>
      <c r="F99" s="8">
        <f t="shared" si="3"/>
        <v>45448.29</v>
      </c>
      <c r="G99" s="6">
        <f>ROUND(+'Fiscal Services'!G194,0)</f>
        <v>5257063</v>
      </c>
      <c r="H99" s="7">
        <f>ROUND(+'Fiscal Services'!E194,2)</f>
        <v>113.33</v>
      </c>
      <c r="I99" s="8">
        <f t="shared" si="4"/>
        <v>46387.21</v>
      </c>
      <c r="J99" s="7"/>
      <c r="K99" s="9">
        <f t="shared" si="5"/>
        <v>2.07E-2</v>
      </c>
    </row>
    <row r="100" spans="2:11" x14ac:dyDescent="0.2">
      <c r="B100">
        <f>+'Fiscal Services'!A95</f>
        <v>208</v>
      </c>
      <c r="C100" t="str">
        <f>+'Fiscal Services'!B95</f>
        <v>LEGACY SALMON CREEK HOSPITAL</v>
      </c>
      <c r="D100" s="6">
        <f>ROUND(+'Fiscal Services'!G95,0)</f>
        <v>17425787</v>
      </c>
      <c r="E100" s="7">
        <f>ROUND(+'Fiscal Services'!E95,2)</f>
        <v>349</v>
      </c>
      <c r="F100" s="8">
        <f t="shared" si="3"/>
        <v>49930.62</v>
      </c>
      <c r="G100" s="6">
        <f>ROUND(+'Fiscal Services'!G195,0)</f>
        <v>17103626</v>
      </c>
      <c r="H100" s="7">
        <f>ROUND(+'Fiscal Services'!E195,2)</f>
        <v>341.22</v>
      </c>
      <c r="I100" s="8">
        <f t="shared" si="4"/>
        <v>50124.92</v>
      </c>
      <c r="J100" s="7"/>
      <c r="K100" s="9">
        <f t="shared" si="5"/>
        <v>3.8999999999999998E-3</v>
      </c>
    </row>
    <row r="101" spans="2:11" x14ac:dyDescent="0.2">
      <c r="B101">
        <f>+'Fiscal Services'!A96</f>
        <v>209</v>
      </c>
      <c r="C101" t="str">
        <f>+'Fiscal Services'!B96</f>
        <v>ST ANTHONY HOSPITAL</v>
      </c>
      <c r="D101" s="6">
        <f>ROUND(+'Fiscal Services'!G96,0)</f>
        <v>1107787</v>
      </c>
      <c r="E101" s="7">
        <f>ROUND(+'Fiscal Services'!E96,2)</f>
        <v>22.46</v>
      </c>
      <c r="F101" s="8">
        <f t="shared" si="3"/>
        <v>49322.66</v>
      </c>
      <c r="G101" s="6">
        <f>ROUND(+'Fiscal Services'!G196,0)</f>
        <v>604621</v>
      </c>
      <c r="H101" s="7">
        <f>ROUND(+'Fiscal Services'!E196,2)</f>
        <v>18.82</v>
      </c>
      <c r="I101" s="8">
        <f t="shared" si="4"/>
        <v>32126.51</v>
      </c>
      <c r="J101" s="7"/>
      <c r="K101" s="9">
        <f t="shared" si="5"/>
        <v>-0.34860000000000002</v>
      </c>
    </row>
    <row r="102" spans="2:11" x14ac:dyDescent="0.2">
      <c r="B102">
        <f>+'Fiscal Services'!A97</f>
        <v>210</v>
      </c>
      <c r="C102" t="str">
        <f>+'Fiscal Services'!B97</f>
        <v>SWEDISH MEDICAL CENTER - ISSAQUAH CAMPUS</v>
      </c>
      <c r="D102" s="6">
        <f>ROUND(+'Fiscal Services'!G97,0)</f>
        <v>747963</v>
      </c>
      <c r="E102" s="7">
        <f>ROUND(+'Fiscal Services'!E97,2)</f>
        <v>216</v>
      </c>
      <c r="F102" s="8">
        <f t="shared" si="3"/>
        <v>3462.79</v>
      </c>
      <c r="G102" s="6">
        <f>ROUND(+'Fiscal Services'!G197,0)</f>
        <v>969217</v>
      </c>
      <c r="H102" s="7">
        <f>ROUND(+'Fiscal Services'!E197,2)</f>
        <v>20.399999999999999</v>
      </c>
      <c r="I102" s="8">
        <f t="shared" si="4"/>
        <v>47510.64</v>
      </c>
      <c r="J102" s="7"/>
      <c r="K102" s="9">
        <f t="shared" si="5"/>
        <v>12.7203</v>
      </c>
    </row>
    <row r="103" spans="2:11" x14ac:dyDescent="0.2">
      <c r="B103">
        <f>+'Fiscal Services'!A98</f>
        <v>211</v>
      </c>
      <c r="C103" t="str">
        <f>+'Fiscal Services'!B98</f>
        <v>PEACEHEALTH PEACE ISLAND MEDICAL CENTER</v>
      </c>
      <c r="D103" s="6">
        <f>ROUND(+'Fiscal Services'!G98,0)</f>
        <v>747963</v>
      </c>
      <c r="E103" s="7">
        <f>ROUND(+'Fiscal Services'!E98,2)</f>
        <v>216</v>
      </c>
      <c r="F103" s="8">
        <f t="shared" si="3"/>
        <v>3462.79</v>
      </c>
      <c r="G103" s="6">
        <f>ROUND(+'Fiscal Services'!G198,0)</f>
        <v>0</v>
      </c>
      <c r="H103" s="7">
        <f>ROUND(+'Fiscal Services'!E198,2)</f>
        <v>0</v>
      </c>
      <c r="I103" s="8" t="str">
        <f t="shared" si="4"/>
        <v/>
      </c>
      <c r="J103" s="7"/>
      <c r="K103" s="9" t="str">
        <f t="shared" si="5"/>
        <v/>
      </c>
    </row>
    <row r="104" spans="2:11" x14ac:dyDescent="0.2">
      <c r="B104">
        <f>+'Fiscal Services'!A99</f>
        <v>904</v>
      </c>
      <c r="C104" t="str">
        <f>+'Fiscal Services'!B99</f>
        <v>BHC FAIRFAX HOSPITAL</v>
      </c>
      <c r="D104" s="6">
        <f>ROUND(+'Fiscal Services'!G99,0)</f>
        <v>1170754</v>
      </c>
      <c r="E104" s="7">
        <f>ROUND(+'Fiscal Services'!E99,2)</f>
        <v>20.49</v>
      </c>
      <c r="F104" s="8">
        <f t="shared" si="3"/>
        <v>57137.82</v>
      </c>
      <c r="G104" s="6">
        <f>ROUND(+'Fiscal Services'!G199,0)</f>
        <v>1311995</v>
      </c>
      <c r="H104" s="7">
        <f>ROUND(+'Fiscal Services'!E199,2)</f>
        <v>21.86</v>
      </c>
      <c r="I104" s="8">
        <f t="shared" si="4"/>
        <v>60018.07</v>
      </c>
      <c r="J104" s="7"/>
      <c r="K104" s="9">
        <f t="shared" si="5"/>
        <v>5.04E-2</v>
      </c>
    </row>
    <row r="105" spans="2:11" x14ac:dyDescent="0.2">
      <c r="B105">
        <f>+'Fiscal Services'!A100</f>
        <v>915</v>
      </c>
      <c r="C105" t="str">
        <f>+'Fiscal Services'!B100</f>
        <v>LOURDES COUNSELING CENTER</v>
      </c>
      <c r="D105" s="6">
        <f>ROUND(+'Fiscal Services'!G100,0)</f>
        <v>293633</v>
      </c>
      <c r="E105" s="7">
        <f>ROUND(+'Fiscal Services'!E100,2)</f>
        <v>8.77</v>
      </c>
      <c r="F105" s="8">
        <f t="shared" si="3"/>
        <v>33481.53</v>
      </c>
      <c r="G105" s="6">
        <f>ROUND(+'Fiscal Services'!G200,0)</f>
        <v>301941</v>
      </c>
      <c r="H105" s="7">
        <f>ROUND(+'Fiscal Services'!E200,2)</f>
        <v>8.82</v>
      </c>
      <c r="I105" s="8">
        <f t="shared" si="4"/>
        <v>34233.67</v>
      </c>
      <c r="J105" s="7"/>
      <c r="K105" s="9">
        <f t="shared" si="5"/>
        <v>2.2499999999999999E-2</v>
      </c>
    </row>
    <row r="106" spans="2:11" x14ac:dyDescent="0.2">
      <c r="B106">
        <f>+'Fiscal Services'!A101</f>
        <v>919</v>
      </c>
      <c r="C106" t="str">
        <f>+'Fiscal Services'!B101</f>
        <v>NAVOS</v>
      </c>
      <c r="D106" s="6">
        <f>ROUND(+'Fiscal Services'!G101,0)</f>
        <v>92329</v>
      </c>
      <c r="E106" s="7">
        <f>ROUND(+'Fiscal Services'!E101,2)</f>
        <v>1.7</v>
      </c>
      <c r="F106" s="8">
        <f t="shared" si="3"/>
        <v>54311.18</v>
      </c>
      <c r="G106" s="6">
        <f>ROUND(+'Fiscal Services'!G201,0)</f>
        <v>167785</v>
      </c>
      <c r="H106" s="7">
        <f>ROUND(+'Fiscal Services'!E201,2)</f>
        <v>2.97</v>
      </c>
      <c r="I106" s="8">
        <f t="shared" si="4"/>
        <v>56493.27</v>
      </c>
      <c r="J106" s="7"/>
      <c r="K106" s="9">
        <f t="shared" si="5"/>
        <v>4.02E-2</v>
      </c>
    </row>
    <row r="107" spans="2:11" x14ac:dyDescent="0.2">
      <c r="B107">
        <f>+'Fiscal Services'!A102</f>
        <v>921</v>
      </c>
      <c r="C107" t="str">
        <f>+'Fiscal Services'!B102</f>
        <v>Cascade Behavioral Health</v>
      </c>
      <c r="D107" s="6">
        <f>ROUND(+'Fiscal Services'!G102,0)</f>
        <v>0</v>
      </c>
      <c r="E107" s="7">
        <f>ROUND(+'Fiscal Services'!E102,2)</f>
        <v>0</v>
      </c>
      <c r="F107" s="8" t="str">
        <f t="shared" si="3"/>
        <v/>
      </c>
      <c r="G107" s="6">
        <f>ROUND(+'Fiscal Services'!G202,0)</f>
        <v>53576</v>
      </c>
      <c r="H107" s="7">
        <f>ROUND(+'Fiscal Services'!E202,2)</f>
        <v>9.59</v>
      </c>
      <c r="I107" s="8">
        <f t="shared" si="4"/>
        <v>5586.65</v>
      </c>
      <c r="J107" s="7"/>
      <c r="K107" s="9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OE_A</vt:lpstr>
      <vt:lpstr>SW_A</vt:lpstr>
      <vt:lpstr>EB_A</vt:lpstr>
      <vt:lpstr>PF_A</vt:lpstr>
      <vt:lpstr>SE_A</vt:lpstr>
      <vt:lpstr>PS_A</vt:lpstr>
      <vt:lpstr>DRL_A</vt:lpstr>
      <vt:lpstr>ODE_A</vt:lpstr>
      <vt:lpstr>SW_FTE</vt:lpstr>
      <vt:lpstr>EB_FTE</vt:lpstr>
      <vt:lpstr>PH_A</vt:lpstr>
      <vt:lpstr>Fiscal Services</vt:lpstr>
    </vt:vector>
  </TitlesOfParts>
  <Manager>Randy Huyck</Manager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2013 Fiscal Services Cost Center Screens</dc:title>
  <dc:subject>2009 comparative screens - fiscal services</dc:subject>
  <dc:creator>Washington State Dept of Health - DCHS - Hospital and Patient Data Systems</dc:creator>
  <cp:lastModifiedBy>Huyck, Randall  (DOH)</cp:lastModifiedBy>
  <dcterms:created xsi:type="dcterms:W3CDTF">2000-10-10T20:06:52Z</dcterms:created>
  <dcterms:modified xsi:type="dcterms:W3CDTF">2016-03-17T16:46:04Z</dcterms:modified>
</cp:coreProperties>
</file>