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4 Screens\"/>
    </mc:Choice>
  </mc:AlternateContent>
  <bookViews>
    <workbookView xWindow="-12" yWindow="-12" windowWidth="11976" windowHeight="6876" tabRatio="909" activeTab="11"/>
  </bookViews>
  <sheets>
    <sheet name="OE_A" sheetId="2" r:id="rId1"/>
    <sheet name="SW_A" sheetId="4" r:id="rId2"/>
    <sheet name="EB_A" sheetId="6" r:id="rId3"/>
    <sheet name="PF_A" sheetId="8" r:id="rId4"/>
    <sheet name="SE_A" sheetId="10" r:id="rId5"/>
    <sheet name="PS_A" sheetId="12" r:id="rId6"/>
    <sheet name="DRL_A" sheetId="14" r:id="rId7"/>
    <sheet name="ODE_A" sheetId="16" r:id="rId8"/>
    <sheet name="SW_FTE" sheetId="18" r:id="rId9"/>
    <sheet name="EB_FTE" sheetId="20" r:id="rId10"/>
    <sheet name="PH_A" sheetId="22" r:id="rId11"/>
    <sheet name="Administration" sheetId="24" r:id="rId12"/>
  </sheets>
  <definedNames>
    <definedName name="\a">#REF!</definedName>
    <definedName name="\q">#REF!</definedName>
    <definedName name="BK4.111">#REF!</definedName>
    <definedName name="BK4.112">#REF!</definedName>
    <definedName name="BK4.113">#REF!</definedName>
    <definedName name="BK4.114">#REF!</definedName>
    <definedName name="BK4.115">#REF!</definedName>
    <definedName name="BK4.116">#REF!</definedName>
    <definedName name="BK4.117">#REF!</definedName>
    <definedName name="BK4.118">#REF!</definedName>
    <definedName name="BK4.119">#REF!</definedName>
    <definedName name="BK4.120">#REF!</definedName>
    <definedName name="BK4.121">#REF!</definedName>
    <definedName name="BK4.122">#REF!</definedName>
    <definedName name="BK4.123">#REF!</definedName>
    <definedName name="BK4.124">#REF!</definedName>
    <definedName name="BK4.125">#REF!</definedName>
    <definedName name="BK4.126">#REF!</definedName>
    <definedName name="BK4.127">#REF!</definedName>
    <definedName name="BK4.128">#REF!</definedName>
    <definedName name="BK4.129">#REF!</definedName>
    <definedName name="BK4.130">#REF!</definedName>
    <definedName name="BK4.131">#REF!</definedName>
    <definedName name="BK4.132">#REF!</definedName>
  </definedNames>
  <calcPr calcId="152511"/>
</workbook>
</file>

<file path=xl/calcChain.xml><?xml version="1.0" encoding="utf-8"?>
<calcChain xmlns="http://schemas.openxmlformats.org/spreadsheetml/2006/main">
  <c r="H108" i="22" l="1"/>
  <c r="G108" i="22"/>
  <c r="I108" i="22" s="1"/>
  <c r="E108" i="22"/>
  <c r="D108" i="22"/>
  <c r="K108" i="22" s="1"/>
  <c r="C108" i="22"/>
  <c r="B108" i="22"/>
  <c r="H107" i="22"/>
  <c r="G107" i="22"/>
  <c r="E107" i="22"/>
  <c r="D107" i="22"/>
  <c r="C107" i="22"/>
  <c r="B107" i="22"/>
  <c r="H106" i="22"/>
  <c r="G106" i="22"/>
  <c r="I106" i="22" s="1"/>
  <c r="E106" i="22"/>
  <c r="D106" i="22"/>
  <c r="C106" i="22"/>
  <c r="B106" i="22"/>
  <c r="H105" i="22"/>
  <c r="G105" i="22"/>
  <c r="E105" i="22"/>
  <c r="F105" i="22" s="1"/>
  <c r="D105" i="22"/>
  <c r="C105" i="22"/>
  <c r="B105" i="22"/>
  <c r="H104" i="22"/>
  <c r="G104" i="22"/>
  <c r="E104" i="22"/>
  <c r="D104" i="22"/>
  <c r="C104" i="22"/>
  <c r="B104" i="22"/>
  <c r="H103" i="22"/>
  <c r="G103" i="22"/>
  <c r="E103" i="22"/>
  <c r="D103" i="22"/>
  <c r="C103" i="22"/>
  <c r="B103" i="22"/>
  <c r="H102" i="22"/>
  <c r="G102" i="22"/>
  <c r="E102" i="22"/>
  <c r="D102" i="22"/>
  <c r="C102" i="22"/>
  <c r="B102" i="22"/>
  <c r="H101" i="22"/>
  <c r="G101" i="22"/>
  <c r="E101" i="22"/>
  <c r="D101" i="22"/>
  <c r="C101" i="22"/>
  <c r="B101" i="22"/>
  <c r="H100" i="22"/>
  <c r="G100" i="22"/>
  <c r="E100" i="22"/>
  <c r="D100" i="22"/>
  <c r="C100" i="22"/>
  <c r="B100" i="22"/>
  <c r="H99" i="22"/>
  <c r="I99" i="22" s="1"/>
  <c r="G99" i="22"/>
  <c r="E99" i="22"/>
  <c r="D99" i="22"/>
  <c r="C99" i="22"/>
  <c r="B99" i="22"/>
  <c r="H98" i="22"/>
  <c r="G98" i="22"/>
  <c r="E98" i="22"/>
  <c r="D98" i="22"/>
  <c r="C98" i="22"/>
  <c r="B98" i="22"/>
  <c r="H97" i="22"/>
  <c r="G97" i="22"/>
  <c r="F97" i="22"/>
  <c r="E97" i="22"/>
  <c r="D97" i="22"/>
  <c r="C97" i="22"/>
  <c r="B97" i="22"/>
  <c r="H96" i="22"/>
  <c r="G96" i="22"/>
  <c r="E96" i="22"/>
  <c r="D96" i="22"/>
  <c r="C96" i="22"/>
  <c r="B96" i="22"/>
  <c r="H95" i="22"/>
  <c r="I95" i="22" s="1"/>
  <c r="G95" i="22"/>
  <c r="E95" i="22"/>
  <c r="D95" i="22"/>
  <c r="C95" i="22"/>
  <c r="B95" i="22"/>
  <c r="H94" i="22"/>
  <c r="G94" i="22"/>
  <c r="I94" i="22" s="1"/>
  <c r="E94" i="22"/>
  <c r="D94" i="22"/>
  <c r="C94" i="22"/>
  <c r="B94" i="22"/>
  <c r="H93" i="22"/>
  <c r="G93" i="22"/>
  <c r="E93" i="22"/>
  <c r="D93" i="22"/>
  <c r="F93" i="22" s="1"/>
  <c r="C93" i="22"/>
  <c r="B93" i="22"/>
  <c r="H92" i="22"/>
  <c r="G92" i="22"/>
  <c r="E92" i="22"/>
  <c r="D92" i="22"/>
  <c r="C92" i="22"/>
  <c r="B92" i="22"/>
  <c r="H91" i="22"/>
  <c r="G91" i="22"/>
  <c r="E91" i="22"/>
  <c r="D91" i="22"/>
  <c r="C91" i="22"/>
  <c r="B91" i="22"/>
  <c r="H90" i="22"/>
  <c r="I90" i="22" s="1"/>
  <c r="G90" i="22"/>
  <c r="E90" i="22"/>
  <c r="D90" i="22"/>
  <c r="C90" i="22"/>
  <c r="B90" i="22"/>
  <c r="H89" i="22"/>
  <c r="G89" i="22"/>
  <c r="E89" i="22"/>
  <c r="D89" i="22"/>
  <c r="C89" i="22"/>
  <c r="B89" i="22"/>
  <c r="H88" i="22"/>
  <c r="G88" i="22"/>
  <c r="E88" i="22"/>
  <c r="D88" i="22"/>
  <c r="C88" i="22"/>
  <c r="B88" i="22"/>
  <c r="H87" i="22"/>
  <c r="G87" i="22"/>
  <c r="E87" i="22"/>
  <c r="D87" i="22"/>
  <c r="C87" i="22"/>
  <c r="B87" i="22"/>
  <c r="H86" i="22"/>
  <c r="G86" i="22"/>
  <c r="E86" i="22"/>
  <c r="D86" i="22"/>
  <c r="C86" i="22"/>
  <c r="B86" i="22"/>
  <c r="H85" i="22"/>
  <c r="G85" i="22"/>
  <c r="I85" i="22" s="1"/>
  <c r="E85" i="22"/>
  <c r="D85" i="22"/>
  <c r="C85" i="22"/>
  <c r="B85" i="22"/>
  <c r="H84" i="22"/>
  <c r="G84" i="22"/>
  <c r="E84" i="22"/>
  <c r="D84" i="22"/>
  <c r="C84" i="22"/>
  <c r="B84" i="22"/>
  <c r="H83" i="22"/>
  <c r="G83" i="22"/>
  <c r="E83" i="22"/>
  <c r="D83" i="22"/>
  <c r="C83" i="22"/>
  <c r="B83" i="22"/>
  <c r="I82" i="22"/>
  <c r="H82" i="22"/>
  <c r="G82" i="22"/>
  <c r="E82" i="22"/>
  <c r="D82" i="22"/>
  <c r="C82" i="22"/>
  <c r="B82" i="22"/>
  <c r="H81" i="22"/>
  <c r="G81" i="22"/>
  <c r="I81" i="22" s="1"/>
  <c r="E81" i="22"/>
  <c r="D81" i="22"/>
  <c r="F81" i="22" s="1"/>
  <c r="C81" i="22"/>
  <c r="B81" i="22"/>
  <c r="H80" i="22"/>
  <c r="G80" i="22"/>
  <c r="E80" i="22"/>
  <c r="D80" i="22"/>
  <c r="C80" i="22"/>
  <c r="B80" i="22"/>
  <c r="H79" i="22"/>
  <c r="I79" i="22" s="1"/>
  <c r="G79" i="22"/>
  <c r="E79" i="22"/>
  <c r="D79" i="22"/>
  <c r="C79" i="22"/>
  <c r="B79" i="22"/>
  <c r="H78" i="22"/>
  <c r="G78" i="22"/>
  <c r="I78" i="22" s="1"/>
  <c r="E78" i="22"/>
  <c r="D78" i="22"/>
  <c r="C78" i="22"/>
  <c r="B78" i="22"/>
  <c r="H77" i="22"/>
  <c r="G77" i="22"/>
  <c r="I77" i="22" s="1"/>
  <c r="E77" i="22"/>
  <c r="D77" i="22"/>
  <c r="K77" i="22" s="1"/>
  <c r="C77" i="22"/>
  <c r="B77" i="22"/>
  <c r="H76" i="22"/>
  <c r="G76" i="22"/>
  <c r="I76" i="22" s="1"/>
  <c r="E76" i="22"/>
  <c r="D76" i="22"/>
  <c r="C76" i="22"/>
  <c r="B76" i="22"/>
  <c r="H75" i="22"/>
  <c r="G75" i="22"/>
  <c r="E75" i="22"/>
  <c r="D75" i="22"/>
  <c r="C75" i="22"/>
  <c r="B75" i="22"/>
  <c r="H74" i="22"/>
  <c r="G74" i="22"/>
  <c r="I74" i="22" s="1"/>
  <c r="E74" i="22"/>
  <c r="D74" i="22"/>
  <c r="C74" i="22"/>
  <c r="B74" i="22"/>
  <c r="H73" i="22"/>
  <c r="G73" i="22"/>
  <c r="E73" i="22"/>
  <c r="D73" i="22"/>
  <c r="F73" i="22" s="1"/>
  <c r="C73" i="22"/>
  <c r="B73" i="22"/>
  <c r="H72" i="22"/>
  <c r="G72" i="22"/>
  <c r="E72" i="22"/>
  <c r="D72" i="22"/>
  <c r="C72" i="22"/>
  <c r="B72" i="22"/>
  <c r="H71" i="22"/>
  <c r="G71" i="22"/>
  <c r="E71" i="22"/>
  <c r="D71" i="22"/>
  <c r="C71" i="22"/>
  <c r="B71" i="22"/>
  <c r="H70" i="22"/>
  <c r="I70" i="22" s="1"/>
  <c r="G70" i="22"/>
  <c r="E70" i="22"/>
  <c r="D70" i="22"/>
  <c r="C70" i="22"/>
  <c r="B70" i="22"/>
  <c r="H69" i="22"/>
  <c r="G69" i="22"/>
  <c r="I69" i="22" s="1"/>
  <c r="E69" i="22"/>
  <c r="D69" i="22"/>
  <c r="C69" i="22"/>
  <c r="B69" i="22"/>
  <c r="H68" i="22"/>
  <c r="G68" i="22"/>
  <c r="I68" i="22" s="1"/>
  <c r="E68" i="22"/>
  <c r="D68" i="22"/>
  <c r="C68" i="22"/>
  <c r="B68" i="22"/>
  <c r="H67" i="22"/>
  <c r="I67" i="22" s="1"/>
  <c r="G67" i="22"/>
  <c r="E67" i="22"/>
  <c r="D67" i="22"/>
  <c r="C67" i="22"/>
  <c r="B67" i="22"/>
  <c r="H66" i="22"/>
  <c r="G66" i="22"/>
  <c r="I66" i="22" s="1"/>
  <c r="E66" i="22"/>
  <c r="D66" i="22"/>
  <c r="C66" i="22"/>
  <c r="B66" i="22"/>
  <c r="H65" i="22"/>
  <c r="G65" i="22"/>
  <c r="I65" i="22" s="1"/>
  <c r="E65" i="22"/>
  <c r="F65" i="22" s="1"/>
  <c r="D65" i="22"/>
  <c r="C65" i="22"/>
  <c r="B65" i="22"/>
  <c r="H64" i="22"/>
  <c r="G64" i="22"/>
  <c r="E64" i="22"/>
  <c r="D64" i="22"/>
  <c r="C64" i="22"/>
  <c r="B64" i="22"/>
  <c r="H63" i="22"/>
  <c r="G63" i="22"/>
  <c r="E63" i="22"/>
  <c r="D63" i="22"/>
  <c r="C63" i="22"/>
  <c r="B63" i="22"/>
  <c r="I62" i="22"/>
  <c r="H62" i="22"/>
  <c r="G62" i="22"/>
  <c r="E62" i="22"/>
  <c r="D62" i="22"/>
  <c r="C62" i="22"/>
  <c r="B62" i="22"/>
  <c r="H61" i="22"/>
  <c r="G61" i="22"/>
  <c r="E61" i="22"/>
  <c r="D61" i="22"/>
  <c r="C61" i="22"/>
  <c r="B61" i="22"/>
  <c r="H60" i="22"/>
  <c r="G60" i="22"/>
  <c r="I60" i="22" s="1"/>
  <c r="E60" i="22"/>
  <c r="D60" i="22"/>
  <c r="K60" i="22" s="1"/>
  <c r="C60" i="22"/>
  <c r="B60" i="22"/>
  <c r="H59" i="22"/>
  <c r="I59" i="22" s="1"/>
  <c r="G59" i="22"/>
  <c r="E59" i="22"/>
  <c r="D59" i="22"/>
  <c r="C59" i="22"/>
  <c r="B59" i="22"/>
  <c r="H58" i="22"/>
  <c r="G58" i="22"/>
  <c r="E58" i="22"/>
  <c r="D58" i="22"/>
  <c r="C58" i="22"/>
  <c r="B58" i="22"/>
  <c r="H57" i="22"/>
  <c r="G57" i="22"/>
  <c r="I57" i="22" s="1"/>
  <c r="E57" i="22"/>
  <c r="F57" i="22" s="1"/>
  <c r="D57" i="22"/>
  <c r="C57" i="22"/>
  <c r="B57" i="22"/>
  <c r="H56" i="22"/>
  <c r="G56" i="22"/>
  <c r="E56" i="22"/>
  <c r="D56" i="22"/>
  <c r="C56" i="22"/>
  <c r="B56" i="22"/>
  <c r="H55" i="22"/>
  <c r="G55" i="22"/>
  <c r="E55" i="22"/>
  <c r="D55" i="22"/>
  <c r="C55" i="22"/>
  <c r="B55" i="22"/>
  <c r="I54" i="22"/>
  <c r="H54" i="22"/>
  <c r="G54" i="22"/>
  <c r="E54" i="22"/>
  <c r="D54" i="22"/>
  <c r="C54" i="22"/>
  <c r="B54" i="22"/>
  <c r="H53" i="22"/>
  <c r="G53" i="22"/>
  <c r="E53" i="22"/>
  <c r="D53" i="22"/>
  <c r="F53" i="22" s="1"/>
  <c r="C53" i="22"/>
  <c r="B53" i="22"/>
  <c r="H52" i="22"/>
  <c r="G52" i="22"/>
  <c r="E52" i="22"/>
  <c r="D52" i="22"/>
  <c r="C52" i="22"/>
  <c r="B52" i="22"/>
  <c r="I51" i="22"/>
  <c r="H51" i="22"/>
  <c r="G51" i="22"/>
  <c r="E51" i="22"/>
  <c r="D51" i="22"/>
  <c r="K51" i="22" s="1"/>
  <c r="C51" i="22"/>
  <c r="B51" i="22"/>
  <c r="H50" i="22"/>
  <c r="I50" i="22" s="1"/>
  <c r="G50" i="22"/>
  <c r="E50" i="22"/>
  <c r="D50" i="22"/>
  <c r="C50" i="22"/>
  <c r="B50" i="22"/>
  <c r="H49" i="22"/>
  <c r="G49" i="22"/>
  <c r="I49" i="22" s="1"/>
  <c r="F49" i="22"/>
  <c r="E49" i="22"/>
  <c r="D49" i="22"/>
  <c r="C49" i="22"/>
  <c r="B49" i="22"/>
  <c r="H48" i="22"/>
  <c r="G48" i="22"/>
  <c r="I48" i="22" s="1"/>
  <c r="E48" i="22"/>
  <c r="D48" i="22"/>
  <c r="K48" i="22" s="1"/>
  <c r="C48" i="22"/>
  <c r="B48" i="22"/>
  <c r="H47" i="22"/>
  <c r="G47" i="22"/>
  <c r="E47" i="22"/>
  <c r="D47" i="22"/>
  <c r="C47" i="22"/>
  <c r="B47" i="22"/>
  <c r="H46" i="22"/>
  <c r="G46" i="22"/>
  <c r="I46" i="22" s="1"/>
  <c r="E46" i="22"/>
  <c r="F46" i="22" s="1"/>
  <c r="D46" i="22"/>
  <c r="C46" i="22"/>
  <c r="B46" i="22"/>
  <c r="H45" i="22"/>
  <c r="G45" i="22"/>
  <c r="E45" i="22"/>
  <c r="D45" i="22"/>
  <c r="F45" i="22" s="1"/>
  <c r="C45" i="22"/>
  <c r="B45" i="22"/>
  <c r="H44" i="22"/>
  <c r="G44" i="22"/>
  <c r="E44" i="22"/>
  <c r="D44" i="22"/>
  <c r="C44" i="22"/>
  <c r="B44" i="22"/>
  <c r="H43" i="22"/>
  <c r="G43" i="22"/>
  <c r="I43" i="22" s="1"/>
  <c r="E43" i="22"/>
  <c r="D43" i="22"/>
  <c r="K43" i="22" s="1"/>
  <c r="C43" i="22"/>
  <c r="B43" i="22"/>
  <c r="H42" i="22"/>
  <c r="I42" i="22" s="1"/>
  <c r="G42" i="22"/>
  <c r="E42" i="22"/>
  <c r="D42" i="22"/>
  <c r="C42" i="22"/>
  <c r="B42" i="22"/>
  <c r="H41" i="22"/>
  <c r="G41" i="22"/>
  <c r="E41" i="22"/>
  <c r="D41" i="22"/>
  <c r="C41" i="22"/>
  <c r="B41" i="22"/>
  <c r="H40" i="22"/>
  <c r="G40" i="22"/>
  <c r="I40" i="22" s="1"/>
  <c r="E40" i="22"/>
  <c r="D40" i="22"/>
  <c r="C40" i="22"/>
  <c r="B40" i="22"/>
  <c r="H39" i="22"/>
  <c r="I39" i="22" s="1"/>
  <c r="G39" i="22"/>
  <c r="E39" i="22"/>
  <c r="D39" i="22"/>
  <c r="C39" i="22"/>
  <c r="B39" i="22"/>
  <c r="H38" i="22"/>
  <c r="G38" i="22"/>
  <c r="E38" i="22"/>
  <c r="D38" i="22"/>
  <c r="C38" i="22"/>
  <c r="B38" i="22"/>
  <c r="H37" i="22"/>
  <c r="G37" i="22"/>
  <c r="F37" i="22"/>
  <c r="E37" i="22"/>
  <c r="D37" i="22"/>
  <c r="C37" i="22"/>
  <c r="B37" i="22"/>
  <c r="H36" i="22"/>
  <c r="G36" i="22"/>
  <c r="E36" i="22"/>
  <c r="D36" i="22"/>
  <c r="C36" i="22"/>
  <c r="B36" i="22"/>
  <c r="H35" i="22"/>
  <c r="G35" i="22"/>
  <c r="E35" i="22"/>
  <c r="D35" i="22"/>
  <c r="C35" i="22"/>
  <c r="B35" i="22"/>
  <c r="H34" i="22"/>
  <c r="G34" i="22"/>
  <c r="I34" i="22" s="1"/>
  <c r="E34" i="22"/>
  <c r="D34" i="22"/>
  <c r="C34" i="22"/>
  <c r="B34" i="22"/>
  <c r="H33" i="22"/>
  <c r="G33" i="22"/>
  <c r="E33" i="22"/>
  <c r="D33" i="22"/>
  <c r="F33" i="22" s="1"/>
  <c r="C33" i="22"/>
  <c r="B33" i="22"/>
  <c r="H32" i="22"/>
  <c r="G32" i="22"/>
  <c r="E32" i="22"/>
  <c r="D32" i="22"/>
  <c r="C32" i="22"/>
  <c r="B32" i="22"/>
  <c r="H31" i="22"/>
  <c r="G31" i="22"/>
  <c r="E31" i="22"/>
  <c r="D31" i="22"/>
  <c r="C31" i="22"/>
  <c r="B31" i="22"/>
  <c r="I30" i="22"/>
  <c r="H30" i="22"/>
  <c r="G30" i="22"/>
  <c r="E30" i="22"/>
  <c r="D30" i="22"/>
  <c r="C30" i="22"/>
  <c r="B30" i="22"/>
  <c r="H29" i="22"/>
  <c r="G29" i="22"/>
  <c r="E29" i="22"/>
  <c r="D29" i="22"/>
  <c r="F29" i="22" s="1"/>
  <c r="C29" i="22"/>
  <c r="B29" i="22"/>
  <c r="H28" i="22"/>
  <c r="G28" i="22"/>
  <c r="I28" i="22" s="1"/>
  <c r="E28" i="22"/>
  <c r="D28" i="22"/>
  <c r="C28" i="22"/>
  <c r="B28" i="22"/>
  <c r="H27" i="22"/>
  <c r="G27" i="22"/>
  <c r="E27" i="22"/>
  <c r="D27" i="22"/>
  <c r="C27" i="22"/>
  <c r="B27" i="22"/>
  <c r="K26" i="22"/>
  <c r="H26" i="22"/>
  <c r="I26" i="22" s="1"/>
  <c r="G26" i="22"/>
  <c r="F26" i="22"/>
  <c r="E26" i="22"/>
  <c r="D26" i="22"/>
  <c r="C26" i="22"/>
  <c r="B26" i="22"/>
  <c r="H25" i="22"/>
  <c r="G25" i="22"/>
  <c r="E25" i="22"/>
  <c r="D25" i="22"/>
  <c r="F25" i="22" s="1"/>
  <c r="C25" i="22"/>
  <c r="B25" i="22"/>
  <c r="H24" i="22"/>
  <c r="G24" i="22"/>
  <c r="E24" i="22"/>
  <c r="D24" i="22"/>
  <c r="C24" i="22"/>
  <c r="B24" i="22"/>
  <c r="H23" i="22"/>
  <c r="G23" i="22"/>
  <c r="E23" i="22"/>
  <c r="D23" i="22"/>
  <c r="C23" i="22"/>
  <c r="B23" i="22"/>
  <c r="H22" i="22"/>
  <c r="I22" i="22" s="1"/>
  <c r="G22" i="22"/>
  <c r="E22" i="22"/>
  <c r="D22" i="22"/>
  <c r="C22" i="22"/>
  <c r="B22" i="22"/>
  <c r="H21" i="22"/>
  <c r="G21" i="22"/>
  <c r="I21" i="22" s="1"/>
  <c r="E21" i="22"/>
  <c r="F21" i="22" s="1"/>
  <c r="D21" i="22"/>
  <c r="C21" i="22"/>
  <c r="B21" i="22"/>
  <c r="H20" i="22"/>
  <c r="G20" i="22"/>
  <c r="I20" i="22" s="1"/>
  <c r="E20" i="22"/>
  <c r="D20" i="22"/>
  <c r="C20" i="22"/>
  <c r="B20" i="22"/>
  <c r="H19" i="22"/>
  <c r="I19" i="22" s="1"/>
  <c r="G19" i="22"/>
  <c r="E19" i="22"/>
  <c r="D19" i="22"/>
  <c r="C19" i="22"/>
  <c r="B19" i="22"/>
  <c r="H18" i="22"/>
  <c r="G18" i="22"/>
  <c r="E18" i="22"/>
  <c r="D18" i="22"/>
  <c r="C18" i="22"/>
  <c r="B18" i="22"/>
  <c r="H17" i="22"/>
  <c r="G17" i="22"/>
  <c r="E17" i="22"/>
  <c r="D17" i="22"/>
  <c r="C17" i="22"/>
  <c r="B17" i="22"/>
  <c r="H16" i="22"/>
  <c r="G16" i="22"/>
  <c r="I16" i="22" s="1"/>
  <c r="E16" i="22"/>
  <c r="D16" i="22"/>
  <c r="C16" i="22"/>
  <c r="B16" i="22"/>
  <c r="H15" i="22"/>
  <c r="G15" i="22"/>
  <c r="E15" i="22"/>
  <c r="D15" i="22"/>
  <c r="C15" i="22"/>
  <c r="B15" i="22"/>
  <c r="I14" i="22"/>
  <c r="H14" i="22"/>
  <c r="G14" i="22"/>
  <c r="E14" i="22"/>
  <c r="D14" i="22"/>
  <c r="C14" i="22"/>
  <c r="B14" i="22"/>
  <c r="H13" i="22"/>
  <c r="G13" i="22"/>
  <c r="I13" i="22" s="1"/>
  <c r="E13" i="22"/>
  <c r="F13" i="22" s="1"/>
  <c r="D13" i="22"/>
  <c r="C13" i="22"/>
  <c r="B13" i="22"/>
  <c r="H12" i="22"/>
  <c r="G12" i="22"/>
  <c r="E12" i="22"/>
  <c r="D12" i="22"/>
  <c r="C12" i="22"/>
  <c r="B12" i="22"/>
  <c r="H11" i="22"/>
  <c r="G11" i="22"/>
  <c r="E11" i="22"/>
  <c r="D11" i="22"/>
  <c r="C11" i="22"/>
  <c r="B11" i="22"/>
  <c r="H108" i="20"/>
  <c r="G108" i="20"/>
  <c r="I108" i="20" s="1"/>
  <c r="E108" i="20"/>
  <c r="D108" i="20"/>
  <c r="K108" i="20" s="1"/>
  <c r="C108" i="20"/>
  <c r="B108" i="20"/>
  <c r="H107" i="20"/>
  <c r="I107" i="20" s="1"/>
  <c r="G107" i="20"/>
  <c r="E107" i="20"/>
  <c r="D107" i="20"/>
  <c r="C107" i="20"/>
  <c r="B107" i="20"/>
  <c r="H106" i="20"/>
  <c r="G106" i="20"/>
  <c r="I106" i="20" s="1"/>
  <c r="E106" i="20"/>
  <c r="D106" i="20"/>
  <c r="C106" i="20"/>
  <c r="B106" i="20"/>
  <c r="H105" i="20"/>
  <c r="G105" i="20"/>
  <c r="E105" i="20"/>
  <c r="D105" i="20"/>
  <c r="C105" i="20"/>
  <c r="B105" i="20"/>
  <c r="H104" i="20"/>
  <c r="G104" i="20"/>
  <c r="I104" i="20" s="1"/>
  <c r="E104" i="20"/>
  <c r="D104" i="20"/>
  <c r="C104" i="20"/>
  <c r="B104" i="20"/>
  <c r="H103" i="20"/>
  <c r="G103" i="20"/>
  <c r="E103" i="20"/>
  <c r="D103" i="20"/>
  <c r="C103" i="20"/>
  <c r="B103" i="20"/>
  <c r="I102" i="20"/>
  <c r="H102" i="20"/>
  <c r="G102" i="20"/>
  <c r="E102" i="20"/>
  <c r="D102" i="20"/>
  <c r="C102" i="20"/>
  <c r="B102" i="20"/>
  <c r="H101" i="20"/>
  <c r="G101" i="20"/>
  <c r="I101" i="20" s="1"/>
  <c r="K101" i="20" s="1"/>
  <c r="E101" i="20"/>
  <c r="D101" i="20"/>
  <c r="F101" i="20" s="1"/>
  <c r="C101" i="20"/>
  <c r="B101" i="20"/>
  <c r="H100" i="20"/>
  <c r="G100" i="20"/>
  <c r="I100" i="20" s="1"/>
  <c r="E100" i="20"/>
  <c r="D100" i="20"/>
  <c r="C100" i="20"/>
  <c r="B100" i="20"/>
  <c r="H99" i="20"/>
  <c r="G99" i="20"/>
  <c r="E99" i="20"/>
  <c r="D99" i="20"/>
  <c r="C99" i="20"/>
  <c r="B99" i="20"/>
  <c r="H98" i="20"/>
  <c r="G98" i="20"/>
  <c r="I98" i="20" s="1"/>
  <c r="E98" i="20"/>
  <c r="D98" i="20"/>
  <c r="C98" i="20"/>
  <c r="B98" i="20"/>
  <c r="H97" i="20"/>
  <c r="G97" i="20"/>
  <c r="I97" i="20" s="1"/>
  <c r="E97" i="20"/>
  <c r="F97" i="20" s="1"/>
  <c r="D97" i="20"/>
  <c r="C97" i="20"/>
  <c r="B97" i="20"/>
  <c r="H96" i="20"/>
  <c r="G96" i="20"/>
  <c r="E96" i="20"/>
  <c r="D96" i="20"/>
  <c r="C96" i="20"/>
  <c r="B96" i="20"/>
  <c r="H95" i="20"/>
  <c r="G95" i="20"/>
  <c r="E95" i="20"/>
  <c r="D95" i="20"/>
  <c r="C95" i="20"/>
  <c r="B95" i="20"/>
  <c r="I94" i="20"/>
  <c r="H94" i="20"/>
  <c r="G94" i="20"/>
  <c r="E94" i="20"/>
  <c r="D94" i="20"/>
  <c r="C94" i="20"/>
  <c r="B94" i="20"/>
  <c r="H93" i="20"/>
  <c r="G93" i="20"/>
  <c r="I93" i="20" s="1"/>
  <c r="E93" i="20"/>
  <c r="D93" i="20"/>
  <c r="F93" i="20" s="1"/>
  <c r="C93" i="20"/>
  <c r="B93" i="20"/>
  <c r="H92" i="20"/>
  <c r="G92" i="20"/>
  <c r="E92" i="20"/>
  <c r="D92" i="20"/>
  <c r="C92" i="20"/>
  <c r="B92" i="20"/>
  <c r="H91" i="20"/>
  <c r="I91" i="20" s="1"/>
  <c r="G91" i="20"/>
  <c r="E91" i="20"/>
  <c r="D91" i="20"/>
  <c r="C91" i="20"/>
  <c r="B91" i="20"/>
  <c r="H90" i="20"/>
  <c r="I90" i="20" s="1"/>
  <c r="G90" i="20"/>
  <c r="E90" i="20"/>
  <c r="D90" i="20"/>
  <c r="C90" i="20"/>
  <c r="B90" i="20"/>
  <c r="H89" i="20"/>
  <c r="G89" i="20"/>
  <c r="I89" i="20" s="1"/>
  <c r="F89" i="20"/>
  <c r="E89" i="20"/>
  <c r="D89" i="20"/>
  <c r="C89" i="20"/>
  <c r="B89" i="20"/>
  <c r="H88" i="20"/>
  <c r="G88" i="20"/>
  <c r="E88" i="20"/>
  <c r="D88" i="20"/>
  <c r="C88" i="20"/>
  <c r="B88" i="20"/>
  <c r="H87" i="20"/>
  <c r="G87" i="20"/>
  <c r="E87" i="20"/>
  <c r="D87" i="20"/>
  <c r="C87" i="20"/>
  <c r="B87" i="20"/>
  <c r="I86" i="20"/>
  <c r="H86" i="20"/>
  <c r="G86" i="20"/>
  <c r="E86" i="20"/>
  <c r="D86" i="20"/>
  <c r="C86" i="20"/>
  <c r="B86" i="20"/>
  <c r="K85" i="20"/>
  <c r="H85" i="20"/>
  <c r="G85" i="20"/>
  <c r="E85" i="20"/>
  <c r="D85" i="20"/>
  <c r="F85" i="20" s="1"/>
  <c r="C85" i="20"/>
  <c r="B85" i="20"/>
  <c r="H84" i="20"/>
  <c r="G84" i="20"/>
  <c r="E84" i="20"/>
  <c r="D84" i="20"/>
  <c r="C84" i="20"/>
  <c r="B84" i="20"/>
  <c r="H83" i="20"/>
  <c r="G83" i="20"/>
  <c r="E83" i="20"/>
  <c r="D83" i="20"/>
  <c r="C83" i="20"/>
  <c r="B83" i="20"/>
  <c r="H82" i="20"/>
  <c r="I82" i="20" s="1"/>
  <c r="G82" i="20"/>
  <c r="E82" i="20"/>
  <c r="D82" i="20"/>
  <c r="C82" i="20"/>
  <c r="B82" i="20"/>
  <c r="H81" i="20"/>
  <c r="G81" i="20"/>
  <c r="I81" i="20" s="1"/>
  <c r="F81" i="20"/>
  <c r="E81" i="20"/>
  <c r="D81" i="20"/>
  <c r="C81" i="20"/>
  <c r="B81" i="20"/>
  <c r="H80" i="20"/>
  <c r="G80" i="20"/>
  <c r="I80" i="20" s="1"/>
  <c r="E80" i="20"/>
  <c r="D80" i="20"/>
  <c r="C80" i="20"/>
  <c r="B80" i="20"/>
  <c r="H79" i="20"/>
  <c r="I79" i="20" s="1"/>
  <c r="G79" i="20"/>
  <c r="E79" i="20"/>
  <c r="D79" i="20"/>
  <c r="C79" i="20"/>
  <c r="B79" i="20"/>
  <c r="H78" i="20"/>
  <c r="G78" i="20"/>
  <c r="I78" i="20" s="1"/>
  <c r="E78" i="20"/>
  <c r="D78" i="20"/>
  <c r="C78" i="20"/>
  <c r="B78" i="20"/>
  <c r="K77" i="20"/>
  <c r="H77" i="20"/>
  <c r="G77" i="20"/>
  <c r="I77" i="20" s="1"/>
  <c r="F77" i="20"/>
  <c r="E77" i="20"/>
  <c r="D77" i="20"/>
  <c r="C77" i="20"/>
  <c r="B77" i="20"/>
  <c r="H76" i="20"/>
  <c r="G76" i="20"/>
  <c r="E76" i="20"/>
  <c r="D76" i="20"/>
  <c r="C76" i="20"/>
  <c r="B76" i="20"/>
  <c r="H75" i="20"/>
  <c r="G75" i="20"/>
  <c r="E75" i="20"/>
  <c r="D75" i="20"/>
  <c r="C75" i="20"/>
  <c r="B75" i="20"/>
  <c r="H74" i="20"/>
  <c r="G74" i="20"/>
  <c r="I74" i="20" s="1"/>
  <c r="E74" i="20"/>
  <c r="D74" i="20"/>
  <c r="C74" i="20"/>
  <c r="B74" i="20"/>
  <c r="I73" i="20"/>
  <c r="H73" i="20"/>
  <c r="G73" i="20"/>
  <c r="E73" i="20"/>
  <c r="D73" i="20"/>
  <c r="F73" i="20" s="1"/>
  <c r="K73" i="20" s="1"/>
  <c r="C73" i="20"/>
  <c r="B73" i="20"/>
  <c r="H72" i="20"/>
  <c r="G72" i="20"/>
  <c r="E72" i="20"/>
  <c r="D72" i="20"/>
  <c r="F72" i="20" s="1"/>
  <c r="C72" i="20"/>
  <c r="B72" i="20"/>
  <c r="H71" i="20"/>
  <c r="G71" i="20"/>
  <c r="I71" i="20" s="1"/>
  <c r="E71" i="20"/>
  <c r="D71" i="20"/>
  <c r="C71" i="20"/>
  <c r="B71" i="20"/>
  <c r="I70" i="20"/>
  <c r="H70" i="20"/>
  <c r="G70" i="20"/>
  <c r="E70" i="20"/>
  <c r="D70" i="20"/>
  <c r="C70" i="20"/>
  <c r="B70" i="20"/>
  <c r="K69" i="20"/>
  <c r="H69" i="20"/>
  <c r="I69" i="20" s="1"/>
  <c r="G69" i="20"/>
  <c r="F69" i="20"/>
  <c r="E69" i="20"/>
  <c r="D69" i="20"/>
  <c r="C69" i="20"/>
  <c r="B69" i="20"/>
  <c r="H68" i="20"/>
  <c r="G68" i="20"/>
  <c r="E68" i="20"/>
  <c r="F68" i="20" s="1"/>
  <c r="D68" i="20"/>
  <c r="C68" i="20"/>
  <c r="B68" i="20"/>
  <c r="H67" i="20"/>
  <c r="G67" i="20"/>
  <c r="I67" i="20" s="1"/>
  <c r="E67" i="20"/>
  <c r="D67" i="20"/>
  <c r="C67" i="20"/>
  <c r="B67" i="20"/>
  <c r="H66" i="20"/>
  <c r="G66" i="20"/>
  <c r="I66" i="20" s="1"/>
  <c r="E66" i="20"/>
  <c r="D66" i="20"/>
  <c r="C66" i="20"/>
  <c r="B66" i="20"/>
  <c r="H65" i="20"/>
  <c r="G65" i="20"/>
  <c r="I65" i="20" s="1"/>
  <c r="E65" i="20"/>
  <c r="F65" i="20" s="1"/>
  <c r="D65" i="20"/>
  <c r="C65" i="20"/>
  <c r="B65" i="20"/>
  <c r="H64" i="20"/>
  <c r="G64" i="20"/>
  <c r="E64" i="20"/>
  <c r="D64" i="20"/>
  <c r="F64" i="20" s="1"/>
  <c r="C64" i="20"/>
  <c r="B64" i="20"/>
  <c r="H63" i="20"/>
  <c r="G63" i="20"/>
  <c r="E63" i="20"/>
  <c r="D63" i="20"/>
  <c r="C63" i="20"/>
  <c r="B63" i="20"/>
  <c r="H62" i="20"/>
  <c r="G62" i="20"/>
  <c r="I62" i="20" s="1"/>
  <c r="E62" i="20"/>
  <c r="D62" i="20"/>
  <c r="C62" i="20"/>
  <c r="B62" i="20"/>
  <c r="I61" i="20"/>
  <c r="H61" i="20"/>
  <c r="G61" i="20"/>
  <c r="F61" i="20"/>
  <c r="K61" i="20" s="1"/>
  <c r="E61" i="20"/>
  <c r="D61" i="20"/>
  <c r="C61" i="20"/>
  <c r="B61" i="20"/>
  <c r="K60" i="20"/>
  <c r="H60" i="20"/>
  <c r="G60" i="20"/>
  <c r="I60" i="20" s="1"/>
  <c r="F60" i="20"/>
  <c r="E60" i="20"/>
  <c r="D60" i="20"/>
  <c r="C60" i="20"/>
  <c r="B60" i="20"/>
  <c r="H59" i="20"/>
  <c r="G59" i="20"/>
  <c r="E59" i="20"/>
  <c r="D59" i="20"/>
  <c r="C59" i="20"/>
  <c r="B59" i="20"/>
  <c r="H58" i="20"/>
  <c r="G58" i="20"/>
  <c r="I58" i="20" s="1"/>
  <c r="E58" i="20"/>
  <c r="D58" i="20"/>
  <c r="C58" i="20"/>
  <c r="B58" i="20"/>
  <c r="H57" i="20"/>
  <c r="G57" i="20"/>
  <c r="I57" i="20" s="1"/>
  <c r="F57" i="20"/>
  <c r="E57" i="20"/>
  <c r="D57" i="20"/>
  <c r="C57" i="20"/>
  <c r="B57" i="20"/>
  <c r="H56" i="20"/>
  <c r="G56" i="20"/>
  <c r="E56" i="20"/>
  <c r="F56" i="20" s="1"/>
  <c r="D56" i="20"/>
  <c r="C56" i="20"/>
  <c r="B56" i="20"/>
  <c r="H55" i="20"/>
  <c r="G55" i="20"/>
  <c r="E55" i="20"/>
  <c r="D55" i="20"/>
  <c r="C55" i="20"/>
  <c r="B55" i="20"/>
  <c r="H54" i="20"/>
  <c r="I54" i="20" s="1"/>
  <c r="G54" i="20"/>
  <c r="E54" i="20"/>
  <c r="D54" i="20"/>
  <c r="C54" i="20"/>
  <c r="B54" i="20"/>
  <c r="H53" i="20"/>
  <c r="G53" i="20"/>
  <c r="I53" i="20" s="1"/>
  <c r="E53" i="20"/>
  <c r="D53" i="20"/>
  <c r="F53" i="20" s="1"/>
  <c r="C53" i="20"/>
  <c r="B53" i="20"/>
  <c r="H52" i="20"/>
  <c r="G52" i="20"/>
  <c r="F52" i="20"/>
  <c r="E52" i="20"/>
  <c r="D52" i="20"/>
  <c r="C52" i="20"/>
  <c r="B52" i="20"/>
  <c r="H51" i="20"/>
  <c r="G51" i="20"/>
  <c r="I51" i="20" s="1"/>
  <c r="E51" i="20"/>
  <c r="D51" i="20"/>
  <c r="K51" i="20" s="1"/>
  <c r="C51" i="20"/>
  <c r="B51" i="20"/>
  <c r="H50" i="20"/>
  <c r="G50" i="20"/>
  <c r="I50" i="20" s="1"/>
  <c r="E50" i="20"/>
  <c r="D50" i="20"/>
  <c r="C50" i="20"/>
  <c r="B50" i="20"/>
  <c r="H49" i="20"/>
  <c r="G49" i="20"/>
  <c r="I49" i="20" s="1"/>
  <c r="F49" i="20"/>
  <c r="E49" i="20"/>
  <c r="D49" i="20"/>
  <c r="C49" i="20"/>
  <c r="B49" i="20"/>
  <c r="H48" i="20"/>
  <c r="G48" i="20"/>
  <c r="I48" i="20" s="1"/>
  <c r="F48" i="20"/>
  <c r="E48" i="20"/>
  <c r="D48" i="20"/>
  <c r="K48" i="20" s="1"/>
  <c r="C48" i="20"/>
  <c r="B48" i="20"/>
  <c r="H47" i="20"/>
  <c r="G47" i="20"/>
  <c r="I47" i="20" s="1"/>
  <c r="E47" i="20"/>
  <c r="D47" i="20"/>
  <c r="C47" i="20"/>
  <c r="B47" i="20"/>
  <c r="I46" i="20"/>
  <c r="H46" i="20"/>
  <c r="G46" i="20"/>
  <c r="E46" i="20"/>
  <c r="D46" i="20"/>
  <c r="C46" i="20"/>
  <c r="B46" i="20"/>
  <c r="H45" i="20"/>
  <c r="I45" i="20" s="1"/>
  <c r="G45" i="20"/>
  <c r="E45" i="20"/>
  <c r="D45" i="20"/>
  <c r="F45" i="20" s="1"/>
  <c r="K45" i="20" s="1"/>
  <c r="C45" i="20"/>
  <c r="B45" i="20"/>
  <c r="H44" i="20"/>
  <c r="G44" i="20"/>
  <c r="E44" i="20"/>
  <c r="D44" i="20"/>
  <c r="F44" i="20" s="1"/>
  <c r="C44" i="20"/>
  <c r="B44" i="20"/>
  <c r="H43" i="20"/>
  <c r="G43" i="20"/>
  <c r="I43" i="20" s="1"/>
  <c r="E43" i="20"/>
  <c r="D43" i="20"/>
  <c r="K43" i="20" s="1"/>
  <c r="C43" i="20"/>
  <c r="B43" i="20"/>
  <c r="H42" i="20"/>
  <c r="I42" i="20" s="1"/>
  <c r="G42" i="20"/>
  <c r="E42" i="20"/>
  <c r="D42" i="20"/>
  <c r="C42" i="20"/>
  <c r="B42" i="20"/>
  <c r="H41" i="20"/>
  <c r="G41" i="20"/>
  <c r="I41" i="20" s="1"/>
  <c r="E41" i="20"/>
  <c r="D41" i="20"/>
  <c r="F41" i="20" s="1"/>
  <c r="K41" i="20" s="1"/>
  <c r="C41" i="20"/>
  <c r="B41" i="20"/>
  <c r="H40" i="20"/>
  <c r="G40" i="20"/>
  <c r="F40" i="20"/>
  <c r="E40" i="20"/>
  <c r="D40" i="20"/>
  <c r="C40" i="20"/>
  <c r="B40" i="20"/>
  <c r="H39" i="20"/>
  <c r="G39" i="20"/>
  <c r="I39" i="20" s="1"/>
  <c r="E39" i="20"/>
  <c r="D39" i="20"/>
  <c r="C39" i="20"/>
  <c r="B39" i="20"/>
  <c r="I38" i="20"/>
  <c r="H38" i="20"/>
  <c r="G38" i="20"/>
  <c r="E38" i="20"/>
  <c r="D38" i="20"/>
  <c r="C38" i="20"/>
  <c r="B38" i="20"/>
  <c r="H37" i="20"/>
  <c r="I37" i="20" s="1"/>
  <c r="G37" i="20"/>
  <c r="E37" i="20"/>
  <c r="D37" i="20"/>
  <c r="F37" i="20" s="1"/>
  <c r="K37" i="20" s="1"/>
  <c r="C37" i="20"/>
  <c r="B37" i="20"/>
  <c r="H36" i="20"/>
  <c r="G36" i="20"/>
  <c r="E36" i="20"/>
  <c r="D36" i="20"/>
  <c r="F36" i="20" s="1"/>
  <c r="C36" i="20"/>
  <c r="B36" i="20"/>
  <c r="H35" i="20"/>
  <c r="G35" i="20"/>
  <c r="E35" i="20"/>
  <c r="D35" i="20"/>
  <c r="C35" i="20"/>
  <c r="B35" i="20"/>
  <c r="H34" i="20"/>
  <c r="I34" i="20" s="1"/>
  <c r="G34" i="20"/>
  <c r="E34" i="20"/>
  <c r="D34" i="20"/>
  <c r="C34" i="20"/>
  <c r="B34" i="20"/>
  <c r="H33" i="20"/>
  <c r="G33" i="20"/>
  <c r="I33" i="20" s="1"/>
  <c r="E33" i="20"/>
  <c r="D33" i="20"/>
  <c r="F33" i="20" s="1"/>
  <c r="C33" i="20"/>
  <c r="B33" i="20"/>
  <c r="H32" i="20"/>
  <c r="G32" i="20"/>
  <c r="F32" i="20"/>
  <c r="E32" i="20"/>
  <c r="D32" i="20"/>
  <c r="C32" i="20"/>
  <c r="B32" i="20"/>
  <c r="H31" i="20"/>
  <c r="G31" i="20"/>
  <c r="I31" i="20" s="1"/>
  <c r="E31" i="20"/>
  <c r="D31" i="20"/>
  <c r="C31" i="20"/>
  <c r="B31" i="20"/>
  <c r="H30" i="20"/>
  <c r="G30" i="20"/>
  <c r="I30" i="20" s="1"/>
  <c r="E30" i="20"/>
  <c r="D30" i="20"/>
  <c r="C30" i="20"/>
  <c r="B30" i="20"/>
  <c r="H29" i="20"/>
  <c r="I29" i="20" s="1"/>
  <c r="G29" i="20"/>
  <c r="E29" i="20"/>
  <c r="D29" i="20"/>
  <c r="F29" i="20" s="1"/>
  <c r="C29" i="20"/>
  <c r="B29" i="20"/>
  <c r="H28" i="20"/>
  <c r="G28" i="20"/>
  <c r="K28" i="20" s="1"/>
  <c r="E28" i="20"/>
  <c r="D28" i="20"/>
  <c r="F28" i="20" s="1"/>
  <c r="C28" i="20"/>
  <c r="B28" i="20"/>
  <c r="H27" i="20"/>
  <c r="G27" i="20"/>
  <c r="I27" i="20" s="1"/>
  <c r="E27" i="20"/>
  <c r="D27" i="20"/>
  <c r="C27" i="20"/>
  <c r="B27" i="20"/>
  <c r="H26" i="20"/>
  <c r="I26" i="20" s="1"/>
  <c r="G26" i="20"/>
  <c r="E26" i="20"/>
  <c r="D26" i="20"/>
  <c r="K26" i="20" s="1"/>
  <c r="C26" i="20"/>
  <c r="B26" i="20"/>
  <c r="H25" i="20"/>
  <c r="G25" i="20"/>
  <c r="I25" i="20" s="1"/>
  <c r="E25" i="20"/>
  <c r="D25" i="20"/>
  <c r="F25" i="20" s="1"/>
  <c r="C25" i="20"/>
  <c r="B25" i="20"/>
  <c r="H24" i="20"/>
  <c r="G24" i="20"/>
  <c r="F24" i="20"/>
  <c r="E24" i="20"/>
  <c r="D24" i="20"/>
  <c r="C24" i="20"/>
  <c r="B24" i="20"/>
  <c r="H23" i="20"/>
  <c r="G23" i="20"/>
  <c r="I23" i="20" s="1"/>
  <c r="E23" i="20"/>
  <c r="D23" i="20"/>
  <c r="C23" i="20"/>
  <c r="B23" i="20"/>
  <c r="I22" i="20"/>
  <c r="H22" i="20"/>
  <c r="G22" i="20"/>
  <c r="E22" i="20"/>
  <c r="D22" i="20"/>
  <c r="C22" i="20"/>
  <c r="B22" i="20"/>
  <c r="H21" i="20"/>
  <c r="I21" i="20" s="1"/>
  <c r="G21" i="20"/>
  <c r="E21" i="20"/>
  <c r="D21" i="20"/>
  <c r="F21" i="20" s="1"/>
  <c r="C21" i="20"/>
  <c r="B21" i="20"/>
  <c r="H20" i="20"/>
  <c r="G20" i="20"/>
  <c r="E20" i="20"/>
  <c r="D20" i="20"/>
  <c r="F20" i="20" s="1"/>
  <c r="C20" i="20"/>
  <c r="B20" i="20"/>
  <c r="H19" i="20"/>
  <c r="G19" i="20"/>
  <c r="I19" i="20" s="1"/>
  <c r="E19" i="20"/>
  <c r="D19" i="20"/>
  <c r="C19" i="20"/>
  <c r="B19" i="20"/>
  <c r="H18" i="20"/>
  <c r="I18" i="20" s="1"/>
  <c r="G18" i="20"/>
  <c r="E18" i="20"/>
  <c r="D18" i="20"/>
  <c r="C18" i="20"/>
  <c r="B18" i="20"/>
  <c r="H17" i="20"/>
  <c r="G17" i="20"/>
  <c r="I17" i="20" s="1"/>
  <c r="E17" i="20"/>
  <c r="D17" i="20"/>
  <c r="F17" i="20" s="1"/>
  <c r="C17" i="20"/>
  <c r="B17" i="20"/>
  <c r="H16" i="20"/>
  <c r="G16" i="20"/>
  <c r="F16" i="20"/>
  <c r="E16" i="20"/>
  <c r="D16" i="20"/>
  <c r="C16" i="20"/>
  <c r="B16" i="20"/>
  <c r="H15" i="20"/>
  <c r="G15" i="20"/>
  <c r="I15" i="20" s="1"/>
  <c r="E15" i="20"/>
  <c r="D15" i="20"/>
  <c r="C15" i="20"/>
  <c r="B15" i="20"/>
  <c r="I14" i="20"/>
  <c r="H14" i="20"/>
  <c r="G14" i="20"/>
  <c r="E14" i="20"/>
  <c r="D14" i="20"/>
  <c r="C14" i="20"/>
  <c r="B14" i="20"/>
  <c r="H13" i="20"/>
  <c r="I13" i="20" s="1"/>
  <c r="G13" i="20"/>
  <c r="E13" i="20"/>
  <c r="D13" i="20"/>
  <c r="F13" i="20" s="1"/>
  <c r="K13" i="20" s="1"/>
  <c r="C13" i="20"/>
  <c r="B13" i="20"/>
  <c r="H12" i="20"/>
  <c r="G12" i="20"/>
  <c r="E12" i="20"/>
  <c r="D12" i="20"/>
  <c r="F12" i="20" s="1"/>
  <c r="C12" i="20"/>
  <c r="B12" i="20"/>
  <c r="H11" i="20"/>
  <c r="G11" i="20"/>
  <c r="I11" i="20" s="1"/>
  <c r="E11" i="20"/>
  <c r="D11" i="20"/>
  <c r="C11" i="20"/>
  <c r="B11" i="20"/>
  <c r="H108" i="18"/>
  <c r="G108" i="18"/>
  <c r="I108" i="18" s="1"/>
  <c r="E108" i="18"/>
  <c r="D108" i="18"/>
  <c r="K108" i="18" s="1"/>
  <c r="C108" i="18"/>
  <c r="B108" i="18"/>
  <c r="H107" i="18"/>
  <c r="G107" i="18"/>
  <c r="E107" i="18"/>
  <c r="D107" i="18"/>
  <c r="C107" i="18"/>
  <c r="B107" i="18"/>
  <c r="I106" i="18"/>
  <c r="H106" i="18"/>
  <c r="G106" i="18"/>
  <c r="E106" i="18"/>
  <c r="D106" i="18"/>
  <c r="C106" i="18"/>
  <c r="B106" i="18"/>
  <c r="H105" i="18"/>
  <c r="G105" i="18"/>
  <c r="I105" i="18" s="1"/>
  <c r="K105" i="18" s="1"/>
  <c r="E105" i="18"/>
  <c r="D105" i="18"/>
  <c r="F105" i="18" s="1"/>
  <c r="C105" i="18"/>
  <c r="B105" i="18"/>
  <c r="H104" i="18"/>
  <c r="G104" i="18"/>
  <c r="I104" i="18" s="1"/>
  <c r="E104" i="18"/>
  <c r="D104" i="18"/>
  <c r="C104" i="18"/>
  <c r="B104" i="18"/>
  <c r="H103" i="18"/>
  <c r="G103" i="18"/>
  <c r="E103" i="18"/>
  <c r="D103" i="18"/>
  <c r="C103" i="18"/>
  <c r="B103" i="18"/>
  <c r="H102" i="18"/>
  <c r="G102" i="18"/>
  <c r="I102" i="18" s="1"/>
  <c r="E102" i="18"/>
  <c r="D102" i="18"/>
  <c r="C102" i="18"/>
  <c r="B102" i="18"/>
  <c r="H101" i="18"/>
  <c r="G101" i="18"/>
  <c r="E101" i="18"/>
  <c r="D101" i="18"/>
  <c r="F101" i="18" s="1"/>
  <c r="C101" i="18"/>
  <c r="B101" i="18"/>
  <c r="H100" i="18"/>
  <c r="G100" i="18"/>
  <c r="E100" i="18"/>
  <c r="D100" i="18"/>
  <c r="C100" i="18"/>
  <c r="B100" i="18"/>
  <c r="H99" i="18"/>
  <c r="G99" i="18"/>
  <c r="E99" i="18"/>
  <c r="D99" i="18"/>
  <c r="C99" i="18"/>
  <c r="B99" i="18"/>
  <c r="H98" i="18"/>
  <c r="I98" i="18" s="1"/>
  <c r="G98" i="18"/>
  <c r="E98" i="18"/>
  <c r="D98" i="18"/>
  <c r="C98" i="18"/>
  <c r="B98" i="18"/>
  <c r="H97" i="18"/>
  <c r="G97" i="18"/>
  <c r="I97" i="18" s="1"/>
  <c r="E97" i="18"/>
  <c r="D97" i="18"/>
  <c r="C97" i="18"/>
  <c r="B97" i="18"/>
  <c r="H96" i="18"/>
  <c r="G96" i="18"/>
  <c r="I96" i="18" s="1"/>
  <c r="E96" i="18"/>
  <c r="D96" i="18"/>
  <c r="C96" i="18"/>
  <c r="B96" i="18"/>
  <c r="H95" i="18"/>
  <c r="I95" i="18" s="1"/>
  <c r="G95" i="18"/>
  <c r="E95" i="18"/>
  <c r="D95" i="18"/>
  <c r="C95" i="18"/>
  <c r="B95" i="18"/>
  <c r="H94" i="18"/>
  <c r="I94" i="18" s="1"/>
  <c r="G94" i="18"/>
  <c r="E94" i="18"/>
  <c r="D94" i="18"/>
  <c r="C94" i="18"/>
  <c r="B94" i="18"/>
  <c r="H93" i="18"/>
  <c r="G93" i="18"/>
  <c r="I93" i="18" s="1"/>
  <c r="F93" i="18"/>
  <c r="E93" i="18"/>
  <c r="D93" i="18"/>
  <c r="C93" i="18"/>
  <c r="B93" i="18"/>
  <c r="H92" i="18"/>
  <c r="G92" i="18"/>
  <c r="I92" i="18" s="1"/>
  <c r="E92" i="18"/>
  <c r="D92" i="18"/>
  <c r="C92" i="18"/>
  <c r="B92" i="18"/>
  <c r="H91" i="18"/>
  <c r="G91" i="18"/>
  <c r="E91" i="18"/>
  <c r="D91" i="18"/>
  <c r="C91" i="18"/>
  <c r="B91" i="18"/>
  <c r="H90" i="18"/>
  <c r="G90" i="18"/>
  <c r="I90" i="18" s="1"/>
  <c r="E90" i="18"/>
  <c r="D90" i="18"/>
  <c r="C90" i="18"/>
  <c r="B90" i="18"/>
  <c r="H89" i="18"/>
  <c r="G89" i="18"/>
  <c r="E89" i="18"/>
  <c r="D89" i="18"/>
  <c r="F89" i="18" s="1"/>
  <c r="C89" i="18"/>
  <c r="B89" i="18"/>
  <c r="H88" i="18"/>
  <c r="G88" i="18"/>
  <c r="I88" i="18" s="1"/>
  <c r="E88" i="18"/>
  <c r="D88" i="18"/>
  <c r="C88" i="18"/>
  <c r="B88" i="18"/>
  <c r="H87" i="18"/>
  <c r="I87" i="18" s="1"/>
  <c r="G87" i="18"/>
  <c r="E87" i="18"/>
  <c r="D87" i="18"/>
  <c r="C87" i="18"/>
  <c r="B87" i="18"/>
  <c r="H86" i="18"/>
  <c r="G86" i="18"/>
  <c r="I86" i="18" s="1"/>
  <c r="E86" i="18"/>
  <c r="D86" i="18"/>
  <c r="C86" i="18"/>
  <c r="B86" i="18"/>
  <c r="H85" i="18"/>
  <c r="G85" i="18"/>
  <c r="I85" i="18" s="1"/>
  <c r="F85" i="18"/>
  <c r="E85" i="18"/>
  <c r="D85" i="18"/>
  <c r="K85" i="18" s="1"/>
  <c r="C85" i="18"/>
  <c r="B85" i="18"/>
  <c r="H84" i="18"/>
  <c r="G84" i="18"/>
  <c r="I84" i="18" s="1"/>
  <c r="E84" i="18"/>
  <c r="D84" i="18"/>
  <c r="C84" i="18"/>
  <c r="B84" i="18"/>
  <c r="H83" i="18"/>
  <c r="I83" i="18" s="1"/>
  <c r="G83" i="18"/>
  <c r="E83" i="18"/>
  <c r="D83" i="18"/>
  <c r="C83" i="18"/>
  <c r="B83" i="18"/>
  <c r="H82" i="18"/>
  <c r="G82" i="18"/>
  <c r="I82" i="18" s="1"/>
  <c r="E82" i="18"/>
  <c r="D82" i="18"/>
  <c r="C82" i="18"/>
  <c r="B82" i="18"/>
  <c r="H81" i="18"/>
  <c r="G81" i="18"/>
  <c r="E81" i="18"/>
  <c r="F81" i="18" s="1"/>
  <c r="D81" i="18"/>
  <c r="C81" i="18"/>
  <c r="B81" i="18"/>
  <c r="H80" i="18"/>
  <c r="G80" i="18"/>
  <c r="I80" i="18" s="1"/>
  <c r="E80" i="18"/>
  <c r="D80" i="18"/>
  <c r="C80" i="18"/>
  <c r="B80" i="18"/>
  <c r="H79" i="18"/>
  <c r="G79" i="18"/>
  <c r="E79" i="18"/>
  <c r="D79" i="18"/>
  <c r="C79" i="18"/>
  <c r="B79" i="18"/>
  <c r="I78" i="18"/>
  <c r="H78" i="18"/>
  <c r="G78" i="18"/>
  <c r="E78" i="18"/>
  <c r="D78" i="18"/>
  <c r="C78" i="18"/>
  <c r="B78" i="18"/>
  <c r="K77" i="18"/>
  <c r="H77" i="18"/>
  <c r="G77" i="18"/>
  <c r="I77" i="18" s="1"/>
  <c r="E77" i="18"/>
  <c r="D77" i="18"/>
  <c r="F77" i="18" s="1"/>
  <c r="C77" i="18"/>
  <c r="B77" i="18"/>
  <c r="H76" i="18"/>
  <c r="G76" i="18"/>
  <c r="I76" i="18" s="1"/>
  <c r="E76" i="18"/>
  <c r="D76" i="18"/>
  <c r="C76" i="18"/>
  <c r="B76" i="18"/>
  <c r="H75" i="18"/>
  <c r="I75" i="18" s="1"/>
  <c r="G75" i="18"/>
  <c r="E75" i="18"/>
  <c r="D75" i="18"/>
  <c r="C75" i="18"/>
  <c r="B75" i="18"/>
  <c r="H74" i="18"/>
  <c r="G74" i="18"/>
  <c r="I74" i="18" s="1"/>
  <c r="E74" i="18"/>
  <c r="D74" i="18"/>
  <c r="C74" i="18"/>
  <c r="B74" i="18"/>
  <c r="H73" i="18"/>
  <c r="G73" i="18"/>
  <c r="I73" i="18" s="1"/>
  <c r="E73" i="18"/>
  <c r="F73" i="18" s="1"/>
  <c r="D73" i="18"/>
  <c r="C73" i="18"/>
  <c r="B73" i="18"/>
  <c r="H72" i="18"/>
  <c r="G72" i="18"/>
  <c r="E72" i="18"/>
  <c r="D72" i="18"/>
  <c r="C72" i="18"/>
  <c r="B72" i="18"/>
  <c r="H71" i="18"/>
  <c r="G71" i="18"/>
  <c r="E71" i="18"/>
  <c r="D71" i="18"/>
  <c r="C71" i="18"/>
  <c r="B71" i="18"/>
  <c r="I70" i="18"/>
  <c r="H70" i="18"/>
  <c r="G70" i="18"/>
  <c r="E70" i="18"/>
  <c r="F70" i="18" s="1"/>
  <c r="D70" i="18"/>
  <c r="C70" i="18"/>
  <c r="B70" i="18"/>
  <c r="K69" i="18"/>
  <c r="H69" i="18"/>
  <c r="G69" i="18"/>
  <c r="I69" i="18" s="1"/>
  <c r="F69" i="18"/>
  <c r="E69" i="18"/>
  <c r="D69" i="18"/>
  <c r="C69" i="18"/>
  <c r="B69" i="18"/>
  <c r="H68" i="18"/>
  <c r="G68" i="18"/>
  <c r="I68" i="18" s="1"/>
  <c r="E68" i="18"/>
  <c r="D68" i="18"/>
  <c r="C68" i="18"/>
  <c r="B68" i="18"/>
  <c r="H67" i="18"/>
  <c r="G67" i="18"/>
  <c r="E67" i="18"/>
  <c r="D67" i="18"/>
  <c r="C67" i="18"/>
  <c r="B67" i="18"/>
  <c r="I66" i="18"/>
  <c r="H66" i="18"/>
  <c r="G66" i="18"/>
  <c r="E66" i="18"/>
  <c r="D66" i="18"/>
  <c r="C66" i="18"/>
  <c r="B66" i="18"/>
  <c r="H65" i="18"/>
  <c r="G65" i="18"/>
  <c r="I65" i="18" s="1"/>
  <c r="K65" i="18" s="1"/>
  <c r="E65" i="18"/>
  <c r="D65" i="18"/>
  <c r="F65" i="18" s="1"/>
  <c r="C65" i="18"/>
  <c r="B65" i="18"/>
  <c r="H64" i="18"/>
  <c r="G64" i="18"/>
  <c r="I64" i="18" s="1"/>
  <c r="E64" i="18"/>
  <c r="D64" i="18"/>
  <c r="C64" i="18"/>
  <c r="B64" i="18"/>
  <c r="H63" i="18"/>
  <c r="G63" i="18"/>
  <c r="E63" i="18"/>
  <c r="D63" i="18"/>
  <c r="C63" i="18"/>
  <c r="B63" i="18"/>
  <c r="H62" i="18"/>
  <c r="G62" i="18"/>
  <c r="I62" i="18" s="1"/>
  <c r="E62" i="18"/>
  <c r="D62" i="18"/>
  <c r="C62" i="18"/>
  <c r="B62" i="18"/>
  <c r="H61" i="18"/>
  <c r="G61" i="18"/>
  <c r="E61" i="18"/>
  <c r="D61" i="18"/>
  <c r="F61" i="18" s="1"/>
  <c r="C61" i="18"/>
  <c r="B61" i="18"/>
  <c r="H60" i="18"/>
  <c r="G60" i="18"/>
  <c r="I60" i="18" s="1"/>
  <c r="E60" i="18"/>
  <c r="D60" i="18"/>
  <c r="K60" i="18" s="1"/>
  <c r="C60" i="18"/>
  <c r="B60" i="18"/>
  <c r="H59" i="18"/>
  <c r="G59" i="18"/>
  <c r="E59" i="18"/>
  <c r="D59" i="18"/>
  <c r="C59" i="18"/>
  <c r="B59" i="18"/>
  <c r="H58" i="18"/>
  <c r="I58" i="18" s="1"/>
  <c r="G58" i="18"/>
  <c r="E58" i="18"/>
  <c r="D58" i="18"/>
  <c r="C58" i="18"/>
  <c r="B58" i="18"/>
  <c r="H57" i="18"/>
  <c r="G57" i="18"/>
  <c r="F57" i="18"/>
  <c r="E57" i="18"/>
  <c r="D57" i="18"/>
  <c r="C57" i="18"/>
  <c r="B57" i="18"/>
  <c r="H56" i="18"/>
  <c r="G56" i="18"/>
  <c r="I56" i="18" s="1"/>
  <c r="E56" i="18"/>
  <c r="D56" i="18"/>
  <c r="C56" i="18"/>
  <c r="B56" i="18"/>
  <c r="H55" i="18"/>
  <c r="I55" i="18" s="1"/>
  <c r="G55" i="18"/>
  <c r="E55" i="18"/>
  <c r="D55" i="18"/>
  <c r="C55" i="18"/>
  <c r="B55" i="18"/>
  <c r="H54" i="18"/>
  <c r="G54" i="18"/>
  <c r="I54" i="18" s="1"/>
  <c r="E54" i="18"/>
  <c r="D54" i="18"/>
  <c r="C54" i="18"/>
  <c r="B54" i="18"/>
  <c r="H53" i="18"/>
  <c r="G53" i="18"/>
  <c r="E53" i="18"/>
  <c r="F53" i="18" s="1"/>
  <c r="D53" i="18"/>
  <c r="C53" i="18"/>
  <c r="B53" i="18"/>
  <c r="H52" i="18"/>
  <c r="G52" i="18"/>
  <c r="I52" i="18" s="1"/>
  <c r="E52" i="18"/>
  <c r="D52" i="18"/>
  <c r="C52" i="18"/>
  <c r="B52" i="18"/>
  <c r="H51" i="18"/>
  <c r="G51" i="18"/>
  <c r="I51" i="18" s="1"/>
  <c r="E51" i="18"/>
  <c r="D51" i="18"/>
  <c r="K51" i="18" s="1"/>
  <c r="C51" i="18"/>
  <c r="B51" i="18"/>
  <c r="H50" i="18"/>
  <c r="G50" i="18"/>
  <c r="I50" i="18" s="1"/>
  <c r="E50" i="18"/>
  <c r="D50" i="18"/>
  <c r="C50" i="18"/>
  <c r="B50" i="18"/>
  <c r="H49" i="18"/>
  <c r="G49" i="18"/>
  <c r="E49" i="18"/>
  <c r="D49" i="18"/>
  <c r="F49" i="18" s="1"/>
  <c r="C49" i="18"/>
  <c r="B49" i="18"/>
  <c r="H48" i="18"/>
  <c r="G48" i="18"/>
  <c r="I48" i="18" s="1"/>
  <c r="E48" i="18"/>
  <c r="D48" i="18"/>
  <c r="K48" i="18" s="1"/>
  <c r="C48" i="18"/>
  <c r="B48" i="18"/>
  <c r="H47" i="18"/>
  <c r="I47" i="18" s="1"/>
  <c r="G47" i="18"/>
  <c r="E47" i="18"/>
  <c r="D47" i="18"/>
  <c r="C47" i="18"/>
  <c r="B47" i="18"/>
  <c r="H46" i="18"/>
  <c r="G46" i="18"/>
  <c r="I46" i="18" s="1"/>
  <c r="E46" i="18"/>
  <c r="D46" i="18"/>
  <c r="C46" i="18"/>
  <c r="B46" i="18"/>
  <c r="H45" i="18"/>
  <c r="G45" i="18"/>
  <c r="I45" i="18" s="1"/>
  <c r="E45" i="18"/>
  <c r="F45" i="18" s="1"/>
  <c r="D45" i="18"/>
  <c r="C45" i="18"/>
  <c r="B45" i="18"/>
  <c r="H44" i="18"/>
  <c r="G44" i="18"/>
  <c r="E44" i="18"/>
  <c r="D44" i="18"/>
  <c r="C44" i="18"/>
  <c r="B44" i="18"/>
  <c r="I43" i="18"/>
  <c r="H43" i="18"/>
  <c r="G43" i="18"/>
  <c r="E43" i="18"/>
  <c r="D43" i="18"/>
  <c r="K43" i="18" s="1"/>
  <c r="C43" i="18"/>
  <c r="B43" i="18"/>
  <c r="H42" i="18"/>
  <c r="G42" i="18"/>
  <c r="I42" i="18" s="1"/>
  <c r="E42" i="18"/>
  <c r="D42" i="18"/>
  <c r="C42" i="18"/>
  <c r="B42" i="18"/>
  <c r="H41" i="18"/>
  <c r="G41" i="18"/>
  <c r="E41" i="18"/>
  <c r="F41" i="18" s="1"/>
  <c r="D41" i="18"/>
  <c r="C41" i="18"/>
  <c r="B41" i="18"/>
  <c r="H40" i="18"/>
  <c r="G40" i="18"/>
  <c r="I40" i="18" s="1"/>
  <c r="E40" i="18"/>
  <c r="D40" i="18"/>
  <c r="C40" i="18"/>
  <c r="B40" i="18"/>
  <c r="H39" i="18"/>
  <c r="G39" i="18"/>
  <c r="I39" i="18" s="1"/>
  <c r="E39" i="18"/>
  <c r="D39" i="18"/>
  <c r="C39" i="18"/>
  <c r="B39" i="18"/>
  <c r="I38" i="18"/>
  <c r="H38" i="18"/>
  <c r="G38" i="18"/>
  <c r="E38" i="18"/>
  <c r="D38" i="18"/>
  <c r="C38" i="18"/>
  <c r="B38" i="18"/>
  <c r="H37" i="18"/>
  <c r="I37" i="18" s="1"/>
  <c r="G37" i="18"/>
  <c r="E37" i="18"/>
  <c r="D37" i="18"/>
  <c r="F37" i="18" s="1"/>
  <c r="K37" i="18" s="1"/>
  <c r="C37" i="18"/>
  <c r="B37" i="18"/>
  <c r="H36" i="18"/>
  <c r="G36" i="18"/>
  <c r="E36" i="18"/>
  <c r="D36" i="18"/>
  <c r="F36" i="18" s="1"/>
  <c r="C36" i="18"/>
  <c r="B36" i="18"/>
  <c r="H35" i="18"/>
  <c r="G35" i="18"/>
  <c r="I35" i="18" s="1"/>
  <c r="E35" i="18"/>
  <c r="D35" i="18"/>
  <c r="C35" i="18"/>
  <c r="B35" i="18"/>
  <c r="H34" i="18"/>
  <c r="I34" i="18" s="1"/>
  <c r="G34" i="18"/>
  <c r="E34" i="18"/>
  <c r="D34" i="18"/>
  <c r="C34" i="18"/>
  <c r="B34" i="18"/>
  <c r="H33" i="18"/>
  <c r="G33" i="18"/>
  <c r="I33" i="18" s="1"/>
  <c r="E33" i="18"/>
  <c r="D33" i="18"/>
  <c r="F33" i="18" s="1"/>
  <c r="K33" i="18" s="1"/>
  <c r="C33" i="18"/>
  <c r="B33" i="18"/>
  <c r="H32" i="18"/>
  <c r="G32" i="18"/>
  <c r="F32" i="18"/>
  <c r="E32" i="18"/>
  <c r="D32" i="18"/>
  <c r="C32" i="18"/>
  <c r="B32" i="18"/>
  <c r="H31" i="18"/>
  <c r="G31" i="18"/>
  <c r="I31" i="18" s="1"/>
  <c r="E31" i="18"/>
  <c r="D31" i="18"/>
  <c r="C31" i="18"/>
  <c r="B31" i="18"/>
  <c r="H30" i="18"/>
  <c r="G30" i="18"/>
  <c r="I30" i="18" s="1"/>
  <c r="E30" i="18"/>
  <c r="D30" i="18"/>
  <c r="C30" i="18"/>
  <c r="B30" i="18"/>
  <c r="H29" i="18"/>
  <c r="I29" i="18" s="1"/>
  <c r="G29" i="18"/>
  <c r="E29" i="18"/>
  <c r="D29" i="18"/>
  <c r="F29" i="18" s="1"/>
  <c r="K29" i="18" s="1"/>
  <c r="C29" i="18"/>
  <c r="B29" i="18"/>
  <c r="H28" i="18"/>
  <c r="G28" i="18"/>
  <c r="K28" i="18" s="1"/>
  <c r="E28" i="18"/>
  <c r="D28" i="18"/>
  <c r="F28" i="18" s="1"/>
  <c r="C28" i="18"/>
  <c r="B28" i="18"/>
  <c r="H27" i="18"/>
  <c r="G27" i="18"/>
  <c r="I27" i="18" s="1"/>
  <c r="E27" i="18"/>
  <c r="D27" i="18"/>
  <c r="C27" i="18"/>
  <c r="B27" i="18"/>
  <c r="H26" i="18"/>
  <c r="I26" i="18" s="1"/>
  <c r="G26" i="18"/>
  <c r="E26" i="18"/>
  <c r="D26" i="18"/>
  <c r="K26" i="18" s="1"/>
  <c r="C26" i="18"/>
  <c r="B26" i="18"/>
  <c r="H25" i="18"/>
  <c r="G25" i="18"/>
  <c r="I25" i="18" s="1"/>
  <c r="E25" i="18"/>
  <c r="D25" i="18"/>
  <c r="F25" i="18" s="1"/>
  <c r="C25" i="18"/>
  <c r="B25" i="18"/>
  <c r="H24" i="18"/>
  <c r="G24" i="18"/>
  <c r="F24" i="18"/>
  <c r="E24" i="18"/>
  <c r="D24" i="18"/>
  <c r="C24" i="18"/>
  <c r="B24" i="18"/>
  <c r="H23" i="18"/>
  <c r="G23" i="18"/>
  <c r="I23" i="18" s="1"/>
  <c r="E23" i="18"/>
  <c r="D23" i="18"/>
  <c r="C23" i="18"/>
  <c r="B23" i="18"/>
  <c r="I22" i="18"/>
  <c r="H22" i="18"/>
  <c r="G22" i="18"/>
  <c r="E22" i="18"/>
  <c r="D22" i="18"/>
  <c r="C22" i="18"/>
  <c r="B22" i="18"/>
  <c r="H21" i="18"/>
  <c r="I21" i="18" s="1"/>
  <c r="G21" i="18"/>
  <c r="E21" i="18"/>
  <c r="D21" i="18"/>
  <c r="F21" i="18" s="1"/>
  <c r="C21" i="18"/>
  <c r="B21" i="18"/>
  <c r="H20" i="18"/>
  <c r="G20" i="18"/>
  <c r="E20" i="18"/>
  <c r="D20" i="18"/>
  <c r="F20" i="18" s="1"/>
  <c r="C20" i="18"/>
  <c r="B20" i="18"/>
  <c r="H19" i="18"/>
  <c r="G19" i="18"/>
  <c r="I19" i="18" s="1"/>
  <c r="E19" i="18"/>
  <c r="D19" i="18"/>
  <c r="C19" i="18"/>
  <c r="B19" i="18"/>
  <c r="H18" i="18"/>
  <c r="I18" i="18" s="1"/>
  <c r="G18" i="18"/>
  <c r="E18" i="18"/>
  <c r="D18" i="18"/>
  <c r="C18" i="18"/>
  <c r="B18" i="18"/>
  <c r="H17" i="18"/>
  <c r="G17" i="18"/>
  <c r="I17" i="18" s="1"/>
  <c r="E17" i="18"/>
  <c r="D17" i="18"/>
  <c r="F17" i="18" s="1"/>
  <c r="C17" i="18"/>
  <c r="B17" i="18"/>
  <c r="H16" i="18"/>
  <c r="G16" i="18"/>
  <c r="F16" i="18"/>
  <c r="E16" i="18"/>
  <c r="D16" i="18"/>
  <c r="C16" i="18"/>
  <c r="B16" i="18"/>
  <c r="H15" i="18"/>
  <c r="G15" i="18"/>
  <c r="I15" i="18" s="1"/>
  <c r="E15" i="18"/>
  <c r="D15" i="18"/>
  <c r="C15" i="18"/>
  <c r="B15" i="18"/>
  <c r="I14" i="18"/>
  <c r="H14" i="18"/>
  <c r="G14" i="18"/>
  <c r="E14" i="18"/>
  <c r="D14" i="18"/>
  <c r="C14" i="18"/>
  <c r="B14" i="18"/>
  <c r="H13" i="18"/>
  <c r="I13" i="18" s="1"/>
  <c r="G13" i="18"/>
  <c r="E13" i="18"/>
  <c r="D13" i="18"/>
  <c r="F13" i="18" s="1"/>
  <c r="C13" i="18"/>
  <c r="B13" i="18"/>
  <c r="H12" i="18"/>
  <c r="G12" i="18"/>
  <c r="E12" i="18"/>
  <c r="D12" i="18"/>
  <c r="F12" i="18" s="1"/>
  <c r="C12" i="18"/>
  <c r="B12" i="18"/>
  <c r="H11" i="18"/>
  <c r="G11" i="18"/>
  <c r="I11" i="18" s="1"/>
  <c r="E11" i="18"/>
  <c r="D11" i="18"/>
  <c r="C11" i="18"/>
  <c r="B11" i="18"/>
  <c r="H108" i="16"/>
  <c r="G108" i="16"/>
  <c r="I108" i="16" s="1"/>
  <c r="E108" i="16"/>
  <c r="D108" i="16"/>
  <c r="K108" i="16" s="1"/>
  <c r="C108" i="16"/>
  <c r="B108" i="16"/>
  <c r="H107" i="16"/>
  <c r="G107" i="16"/>
  <c r="I107" i="16" s="1"/>
  <c r="E107" i="16"/>
  <c r="D107" i="16"/>
  <c r="C107" i="16"/>
  <c r="B107" i="16"/>
  <c r="H106" i="16"/>
  <c r="G106" i="16"/>
  <c r="E106" i="16"/>
  <c r="D106" i="16"/>
  <c r="F106" i="16" s="1"/>
  <c r="C106" i="16"/>
  <c r="B106" i="16"/>
  <c r="H105" i="16"/>
  <c r="G105" i="16"/>
  <c r="E105" i="16"/>
  <c r="D105" i="16"/>
  <c r="C105" i="16"/>
  <c r="B105" i="16"/>
  <c r="H104" i="16"/>
  <c r="G104" i="16"/>
  <c r="E104" i="16"/>
  <c r="D104" i="16"/>
  <c r="C104" i="16"/>
  <c r="B104" i="16"/>
  <c r="H103" i="16"/>
  <c r="I103" i="16" s="1"/>
  <c r="G103" i="16"/>
  <c r="E103" i="16"/>
  <c r="D103" i="16"/>
  <c r="C103" i="16"/>
  <c r="B103" i="16"/>
  <c r="H102" i="16"/>
  <c r="G102" i="16"/>
  <c r="E102" i="16"/>
  <c r="F102" i="16" s="1"/>
  <c r="D102" i="16"/>
  <c r="C102" i="16"/>
  <c r="B102" i="16"/>
  <c r="H101" i="16"/>
  <c r="G101" i="16"/>
  <c r="E101" i="16"/>
  <c r="D101" i="16"/>
  <c r="C101" i="16"/>
  <c r="B101" i="16"/>
  <c r="H100" i="16"/>
  <c r="I100" i="16" s="1"/>
  <c r="G100" i="16"/>
  <c r="E100" i="16"/>
  <c r="D100" i="16"/>
  <c r="C100" i="16"/>
  <c r="B100" i="16"/>
  <c r="H99" i="16"/>
  <c r="G99" i="16"/>
  <c r="E99" i="16"/>
  <c r="D99" i="16"/>
  <c r="C99" i="16"/>
  <c r="B99" i="16"/>
  <c r="H98" i="16"/>
  <c r="G98" i="16"/>
  <c r="E98" i="16"/>
  <c r="F98" i="16" s="1"/>
  <c r="D98" i="16"/>
  <c r="C98" i="16"/>
  <c r="B98" i="16"/>
  <c r="H97" i="16"/>
  <c r="G97" i="16"/>
  <c r="E97" i="16"/>
  <c r="D97" i="16"/>
  <c r="C97" i="16"/>
  <c r="B97" i="16"/>
  <c r="H96" i="16"/>
  <c r="G96" i="16"/>
  <c r="E96" i="16"/>
  <c r="D96" i="16"/>
  <c r="C96" i="16"/>
  <c r="B96" i="16"/>
  <c r="I95" i="16"/>
  <c r="H95" i="16"/>
  <c r="G95" i="16"/>
  <c r="E95" i="16"/>
  <c r="D95" i="16"/>
  <c r="C95" i="16"/>
  <c r="B95" i="16"/>
  <c r="H94" i="16"/>
  <c r="G94" i="16"/>
  <c r="I94" i="16" s="1"/>
  <c r="E94" i="16"/>
  <c r="D94" i="16"/>
  <c r="F94" i="16" s="1"/>
  <c r="C94" i="16"/>
  <c r="B94" i="16"/>
  <c r="H93" i="16"/>
  <c r="G93" i="16"/>
  <c r="E93" i="16"/>
  <c r="D93" i="16"/>
  <c r="C93" i="16"/>
  <c r="B93" i="16"/>
  <c r="H92" i="16"/>
  <c r="G92" i="16"/>
  <c r="I92" i="16" s="1"/>
  <c r="E92" i="16"/>
  <c r="D92" i="16"/>
  <c r="C92" i="16"/>
  <c r="B92" i="16"/>
  <c r="H91" i="16"/>
  <c r="G91" i="16"/>
  <c r="I91" i="16" s="1"/>
  <c r="E91" i="16"/>
  <c r="D91" i="16"/>
  <c r="C91" i="16"/>
  <c r="B91" i="16"/>
  <c r="H90" i="16"/>
  <c r="G90" i="16"/>
  <c r="I90" i="16" s="1"/>
  <c r="E90" i="16"/>
  <c r="F90" i="16" s="1"/>
  <c r="D90" i="16"/>
  <c r="C90" i="16"/>
  <c r="B90" i="16"/>
  <c r="H89" i="16"/>
  <c r="G89" i="16"/>
  <c r="E89" i="16"/>
  <c r="D89" i="16"/>
  <c r="C89" i="16"/>
  <c r="B89" i="16"/>
  <c r="H88" i="16"/>
  <c r="G88" i="16"/>
  <c r="E88" i="16"/>
  <c r="D88" i="16"/>
  <c r="C88" i="16"/>
  <c r="B88" i="16"/>
  <c r="H87" i="16"/>
  <c r="I87" i="16" s="1"/>
  <c r="G87" i="16"/>
  <c r="E87" i="16"/>
  <c r="D87" i="16"/>
  <c r="C87" i="16"/>
  <c r="B87" i="16"/>
  <c r="K86" i="16"/>
  <c r="H86" i="16"/>
  <c r="G86" i="16"/>
  <c r="I86" i="16" s="1"/>
  <c r="F86" i="16"/>
  <c r="E86" i="16"/>
  <c r="D86" i="16"/>
  <c r="C86" i="16"/>
  <c r="B86" i="16"/>
  <c r="H85" i="16"/>
  <c r="G85" i="16"/>
  <c r="E85" i="16"/>
  <c r="D85" i="16"/>
  <c r="C85" i="16"/>
  <c r="B85" i="16"/>
  <c r="H84" i="16"/>
  <c r="G84" i="16"/>
  <c r="E84" i="16"/>
  <c r="D84" i="16"/>
  <c r="C84" i="16"/>
  <c r="B84" i="16"/>
  <c r="I83" i="16"/>
  <c r="H83" i="16"/>
  <c r="G83" i="16"/>
  <c r="E83" i="16"/>
  <c r="D83" i="16"/>
  <c r="C83" i="16"/>
  <c r="B83" i="16"/>
  <c r="H82" i="16"/>
  <c r="G82" i="16"/>
  <c r="I82" i="16" s="1"/>
  <c r="E82" i="16"/>
  <c r="D82" i="16"/>
  <c r="C82" i="16"/>
  <c r="B82" i="16"/>
  <c r="H81" i="16"/>
  <c r="G81" i="16"/>
  <c r="I81" i="16" s="1"/>
  <c r="E81" i="16"/>
  <c r="D81" i="16"/>
  <c r="C81" i="16"/>
  <c r="B81" i="16"/>
  <c r="H80" i="16"/>
  <c r="G80" i="16"/>
  <c r="E80" i="16"/>
  <c r="D80" i="16"/>
  <c r="C80" i="16"/>
  <c r="B80" i="16"/>
  <c r="H79" i="16"/>
  <c r="G79" i="16"/>
  <c r="E79" i="16"/>
  <c r="D79" i="16"/>
  <c r="C79" i="16"/>
  <c r="B79" i="16"/>
  <c r="H78" i="16"/>
  <c r="G78" i="16"/>
  <c r="E78" i="16"/>
  <c r="D78" i="16"/>
  <c r="C78" i="16"/>
  <c r="B78" i="16"/>
  <c r="H77" i="16"/>
  <c r="G77" i="16"/>
  <c r="I77" i="16" s="1"/>
  <c r="E77" i="16"/>
  <c r="D77" i="16"/>
  <c r="K77" i="16" s="1"/>
  <c r="C77" i="16"/>
  <c r="B77" i="16"/>
  <c r="H76" i="16"/>
  <c r="G76" i="16"/>
  <c r="E76" i="16"/>
  <c r="D76" i="16"/>
  <c r="C76" i="16"/>
  <c r="B76" i="16"/>
  <c r="H75" i="16"/>
  <c r="I75" i="16" s="1"/>
  <c r="G75" i="16"/>
  <c r="E75" i="16"/>
  <c r="D75" i="16"/>
  <c r="C75" i="16"/>
  <c r="B75" i="16"/>
  <c r="H74" i="16"/>
  <c r="G74" i="16"/>
  <c r="I74" i="16" s="1"/>
  <c r="F74" i="16"/>
  <c r="E74" i="16"/>
  <c r="D74" i="16"/>
  <c r="C74" i="16"/>
  <c r="B74" i="16"/>
  <c r="H73" i="16"/>
  <c r="G73" i="16"/>
  <c r="E73" i="16"/>
  <c r="D73" i="16"/>
  <c r="C73" i="16"/>
  <c r="B73" i="16"/>
  <c r="H72" i="16"/>
  <c r="I72" i="16" s="1"/>
  <c r="G72" i="16"/>
  <c r="E72" i="16"/>
  <c r="D72" i="16"/>
  <c r="C72" i="16"/>
  <c r="B72" i="16"/>
  <c r="H71" i="16"/>
  <c r="G71" i="16"/>
  <c r="I71" i="16" s="1"/>
  <c r="E71" i="16"/>
  <c r="D71" i="16"/>
  <c r="C71" i="16"/>
  <c r="B71" i="16"/>
  <c r="H70" i="16"/>
  <c r="G70" i="16"/>
  <c r="E70" i="16"/>
  <c r="F70" i="16" s="1"/>
  <c r="D70" i="16"/>
  <c r="C70" i="16"/>
  <c r="B70" i="16"/>
  <c r="H69" i="16"/>
  <c r="G69" i="16"/>
  <c r="E69" i="16"/>
  <c r="D69" i="16"/>
  <c r="K69" i="16" s="1"/>
  <c r="C69" i="16"/>
  <c r="B69" i="16"/>
  <c r="H68" i="16"/>
  <c r="G68" i="16"/>
  <c r="E68" i="16"/>
  <c r="D68" i="16"/>
  <c r="C68" i="16"/>
  <c r="B68" i="16"/>
  <c r="H67" i="16"/>
  <c r="I67" i="16" s="1"/>
  <c r="G67" i="16"/>
  <c r="E67" i="16"/>
  <c r="D67" i="16"/>
  <c r="C67" i="16"/>
  <c r="B67" i="16"/>
  <c r="H66" i="16"/>
  <c r="G66" i="16"/>
  <c r="E66" i="16"/>
  <c r="D66" i="16"/>
  <c r="F66" i="16" s="1"/>
  <c r="C66" i="16"/>
  <c r="B66" i="16"/>
  <c r="H65" i="16"/>
  <c r="G65" i="16"/>
  <c r="I65" i="16" s="1"/>
  <c r="E65" i="16"/>
  <c r="D65" i="16"/>
  <c r="C65" i="16"/>
  <c r="B65" i="16"/>
  <c r="H64" i="16"/>
  <c r="G64" i="16"/>
  <c r="E64" i="16"/>
  <c r="D64" i="16"/>
  <c r="C64" i="16"/>
  <c r="B64" i="16"/>
  <c r="H63" i="16"/>
  <c r="G63" i="16"/>
  <c r="I63" i="16" s="1"/>
  <c r="E63" i="16"/>
  <c r="D63" i="16"/>
  <c r="C63" i="16"/>
  <c r="B63" i="16"/>
  <c r="H62" i="16"/>
  <c r="G62" i="16"/>
  <c r="E62" i="16"/>
  <c r="D62" i="16"/>
  <c r="F62" i="16" s="1"/>
  <c r="C62" i="16"/>
  <c r="B62" i="16"/>
  <c r="H61" i="16"/>
  <c r="G61" i="16"/>
  <c r="E61" i="16"/>
  <c r="D61" i="16"/>
  <c r="C61" i="16"/>
  <c r="B61" i="16"/>
  <c r="H60" i="16"/>
  <c r="G60" i="16"/>
  <c r="I60" i="16" s="1"/>
  <c r="E60" i="16"/>
  <c r="D60" i="16"/>
  <c r="K60" i="16" s="1"/>
  <c r="C60" i="16"/>
  <c r="B60" i="16"/>
  <c r="H59" i="16"/>
  <c r="I59" i="16" s="1"/>
  <c r="G59" i="16"/>
  <c r="E59" i="16"/>
  <c r="D59" i="16"/>
  <c r="C59" i="16"/>
  <c r="B59" i="16"/>
  <c r="H58" i="16"/>
  <c r="G58" i="16"/>
  <c r="I58" i="16" s="1"/>
  <c r="E58" i="16"/>
  <c r="D58" i="16"/>
  <c r="C58" i="16"/>
  <c r="B58" i="16"/>
  <c r="H57" i="16"/>
  <c r="G57" i="16"/>
  <c r="E57" i="16"/>
  <c r="D57" i="16"/>
  <c r="C57" i="16"/>
  <c r="B57" i="16"/>
  <c r="H56" i="16"/>
  <c r="I56" i="16" s="1"/>
  <c r="G56" i="16"/>
  <c r="E56" i="16"/>
  <c r="D56" i="16"/>
  <c r="C56" i="16"/>
  <c r="B56" i="16"/>
  <c r="H55" i="16"/>
  <c r="I55" i="16" s="1"/>
  <c r="G55" i="16"/>
  <c r="E55" i="16"/>
  <c r="D55" i="16"/>
  <c r="C55" i="16"/>
  <c r="B55" i="16"/>
  <c r="H54" i="16"/>
  <c r="G54" i="16"/>
  <c r="I54" i="16" s="1"/>
  <c r="F54" i="16"/>
  <c r="E54" i="16"/>
  <c r="D54" i="16"/>
  <c r="C54" i="16"/>
  <c r="B54" i="16"/>
  <c r="H53" i="16"/>
  <c r="G53" i="16"/>
  <c r="E53" i="16"/>
  <c r="D53" i="16"/>
  <c r="C53" i="16"/>
  <c r="B53" i="16"/>
  <c r="H52" i="16"/>
  <c r="G52" i="16"/>
  <c r="E52" i="16"/>
  <c r="D52" i="16"/>
  <c r="C52" i="16"/>
  <c r="B52" i="16"/>
  <c r="H51" i="16"/>
  <c r="G51" i="16"/>
  <c r="I51" i="16" s="1"/>
  <c r="F51" i="16"/>
  <c r="E51" i="16"/>
  <c r="D51" i="16"/>
  <c r="K51" i="16" s="1"/>
  <c r="C51" i="16"/>
  <c r="B51" i="16"/>
  <c r="H50" i="16"/>
  <c r="G50" i="16"/>
  <c r="E50" i="16"/>
  <c r="F50" i="16" s="1"/>
  <c r="D50" i="16"/>
  <c r="C50" i="16"/>
  <c r="B50" i="16"/>
  <c r="H49" i="16"/>
  <c r="G49" i="16"/>
  <c r="E49" i="16"/>
  <c r="D49" i="16"/>
  <c r="C49" i="16"/>
  <c r="B49" i="16"/>
  <c r="I48" i="16"/>
  <c r="H48" i="16"/>
  <c r="G48" i="16"/>
  <c r="E48" i="16"/>
  <c r="D48" i="16"/>
  <c r="K48" i="16" s="1"/>
  <c r="C48" i="16"/>
  <c r="B48" i="16"/>
  <c r="H47" i="16"/>
  <c r="G47" i="16"/>
  <c r="I47" i="16" s="1"/>
  <c r="E47" i="16"/>
  <c r="D47" i="16"/>
  <c r="C47" i="16"/>
  <c r="B47" i="16"/>
  <c r="H46" i="16"/>
  <c r="G46" i="16"/>
  <c r="E46" i="16"/>
  <c r="F46" i="16" s="1"/>
  <c r="D46" i="16"/>
  <c r="C46" i="16"/>
  <c r="B46" i="16"/>
  <c r="H45" i="16"/>
  <c r="G45" i="16"/>
  <c r="I45" i="16" s="1"/>
  <c r="E45" i="16"/>
  <c r="D45" i="16"/>
  <c r="C45" i="16"/>
  <c r="B45" i="16"/>
  <c r="H44" i="16"/>
  <c r="G44" i="16"/>
  <c r="E44" i="16"/>
  <c r="D44" i="16"/>
  <c r="C44" i="16"/>
  <c r="B44" i="16"/>
  <c r="K43" i="16"/>
  <c r="H43" i="16"/>
  <c r="G43" i="16"/>
  <c r="I43" i="16" s="1"/>
  <c r="F43" i="16"/>
  <c r="E43" i="16"/>
  <c r="D43" i="16"/>
  <c r="C43" i="16"/>
  <c r="B43" i="16"/>
  <c r="H42" i="16"/>
  <c r="G42" i="16"/>
  <c r="E42" i="16"/>
  <c r="D42" i="16"/>
  <c r="C42" i="16"/>
  <c r="B42" i="16"/>
  <c r="H41" i="16"/>
  <c r="G41" i="16"/>
  <c r="E41" i="16"/>
  <c r="D41" i="16"/>
  <c r="C41" i="16"/>
  <c r="B41" i="16"/>
  <c r="H40" i="16"/>
  <c r="G40" i="16"/>
  <c r="E40" i="16"/>
  <c r="D40" i="16"/>
  <c r="C40" i="16"/>
  <c r="B40" i="16"/>
  <c r="H39" i="16"/>
  <c r="I39" i="16" s="1"/>
  <c r="G39" i="16"/>
  <c r="E39" i="16"/>
  <c r="D39" i="16"/>
  <c r="C39" i="16"/>
  <c r="B39" i="16"/>
  <c r="H38" i="16"/>
  <c r="G38" i="16"/>
  <c r="I38" i="16" s="1"/>
  <c r="F38" i="16"/>
  <c r="E38" i="16"/>
  <c r="D38" i="16"/>
  <c r="C38" i="16"/>
  <c r="B38" i="16"/>
  <c r="H37" i="16"/>
  <c r="G37" i="16"/>
  <c r="E37" i="16"/>
  <c r="D37" i="16"/>
  <c r="C37" i="16"/>
  <c r="B37" i="16"/>
  <c r="H36" i="16"/>
  <c r="I36" i="16" s="1"/>
  <c r="G36" i="16"/>
  <c r="E36" i="16"/>
  <c r="D36" i="16"/>
  <c r="C36" i="16"/>
  <c r="B36" i="16"/>
  <c r="H35" i="16"/>
  <c r="G35" i="16"/>
  <c r="I35" i="16" s="1"/>
  <c r="E35" i="16"/>
  <c r="D35" i="16"/>
  <c r="C35" i="16"/>
  <c r="B35" i="16"/>
  <c r="H34" i="16"/>
  <c r="G34" i="16"/>
  <c r="E34" i="16"/>
  <c r="F34" i="16" s="1"/>
  <c r="D34" i="16"/>
  <c r="C34" i="16"/>
  <c r="B34" i="16"/>
  <c r="H33" i="16"/>
  <c r="G33" i="16"/>
  <c r="E33" i="16"/>
  <c r="D33" i="16"/>
  <c r="C33" i="16"/>
  <c r="B33" i="16"/>
  <c r="H32" i="16"/>
  <c r="G32" i="16"/>
  <c r="E32" i="16"/>
  <c r="D32" i="16"/>
  <c r="C32" i="16"/>
  <c r="B32" i="16"/>
  <c r="H31" i="16"/>
  <c r="I31" i="16" s="1"/>
  <c r="G31" i="16"/>
  <c r="E31" i="16"/>
  <c r="D31" i="16"/>
  <c r="C31" i="16"/>
  <c r="B31" i="16"/>
  <c r="H30" i="16"/>
  <c r="G30" i="16"/>
  <c r="E30" i="16"/>
  <c r="D30" i="16"/>
  <c r="F30" i="16" s="1"/>
  <c r="C30" i="16"/>
  <c r="B30" i="16"/>
  <c r="H29" i="16"/>
  <c r="G29" i="16"/>
  <c r="I29" i="16" s="1"/>
  <c r="E29" i="16"/>
  <c r="D29" i="16"/>
  <c r="C29" i="16"/>
  <c r="B29" i="16"/>
  <c r="I28" i="16"/>
  <c r="H28" i="16"/>
  <c r="G28" i="16"/>
  <c r="E28" i="16"/>
  <c r="D28" i="16"/>
  <c r="C28" i="16"/>
  <c r="B28" i="16"/>
  <c r="H27" i="16"/>
  <c r="I27" i="16" s="1"/>
  <c r="G27" i="16"/>
  <c r="E27" i="16"/>
  <c r="D27" i="16"/>
  <c r="C27" i="16"/>
  <c r="B27" i="16"/>
  <c r="H26" i="16"/>
  <c r="G26" i="16"/>
  <c r="I26" i="16" s="1"/>
  <c r="E26" i="16"/>
  <c r="D26" i="16"/>
  <c r="C26" i="16"/>
  <c r="B26" i="16"/>
  <c r="H25" i="16"/>
  <c r="G25" i="16"/>
  <c r="E25" i="16"/>
  <c r="D25" i="16"/>
  <c r="C25" i="16"/>
  <c r="B25" i="16"/>
  <c r="H24" i="16"/>
  <c r="I24" i="16" s="1"/>
  <c r="G24" i="16"/>
  <c r="E24" i="16"/>
  <c r="D24" i="16"/>
  <c r="C24" i="16"/>
  <c r="B24" i="16"/>
  <c r="H23" i="16"/>
  <c r="I23" i="16" s="1"/>
  <c r="G23" i="16"/>
  <c r="E23" i="16"/>
  <c r="D23" i="16"/>
  <c r="C23" i="16"/>
  <c r="B23" i="16"/>
  <c r="H22" i="16"/>
  <c r="G22" i="16"/>
  <c r="I22" i="16" s="1"/>
  <c r="F22" i="16"/>
  <c r="E22" i="16"/>
  <c r="D22" i="16"/>
  <c r="C22" i="16"/>
  <c r="B22" i="16"/>
  <c r="H21" i="16"/>
  <c r="G21" i="16"/>
  <c r="E21" i="16"/>
  <c r="D21" i="16"/>
  <c r="C21" i="16"/>
  <c r="B21" i="16"/>
  <c r="H20" i="16"/>
  <c r="G20" i="16"/>
  <c r="E20" i="16"/>
  <c r="D20" i="16"/>
  <c r="C20" i="16"/>
  <c r="B20" i="16"/>
  <c r="H19" i="16"/>
  <c r="G19" i="16"/>
  <c r="I19" i="16" s="1"/>
  <c r="E19" i="16"/>
  <c r="D19" i="16"/>
  <c r="C19" i="16"/>
  <c r="B19" i="16"/>
  <c r="H18" i="16"/>
  <c r="G18" i="16"/>
  <c r="E18" i="16"/>
  <c r="D18" i="16"/>
  <c r="F18" i="16" s="1"/>
  <c r="C18" i="16"/>
  <c r="B18" i="16"/>
  <c r="H17" i="16"/>
  <c r="G17" i="16"/>
  <c r="E17" i="16"/>
  <c r="D17" i="16"/>
  <c r="C17" i="16"/>
  <c r="B17" i="16"/>
  <c r="H16" i="16"/>
  <c r="I16" i="16" s="1"/>
  <c r="G16" i="16"/>
  <c r="E16" i="16"/>
  <c r="D16" i="16"/>
  <c r="C16" i="16"/>
  <c r="B16" i="16"/>
  <c r="H15" i="16"/>
  <c r="G15" i="16"/>
  <c r="I15" i="16" s="1"/>
  <c r="E15" i="16"/>
  <c r="D15" i="16"/>
  <c r="C15" i="16"/>
  <c r="B15" i="16"/>
  <c r="H14" i="16"/>
  <c r="G14" i="16"/>
  <c r="I14" i="16" s="1"/>
  <c r="E14" i="16"/>
  <c r="F14" i="16" s="1"/>
  <c r="D14" i="16"/>
  <c r="C14" i="16"/>
  <c r="B14" i="16"/>
  <c r="H13" i="16"/>
  <c r="G13" i="16"/>
  <c r="E13" i="16"/>
  <c r="D13" i="16"/>
  <c r="C13" i="16"/>
  <c r="B13" i="16"/>
  <c r="H12" i="16"/>
  <c r="G12" i="16"/>
  <c r="E12" i="16"/>
  <c r="D12" i="16"/>
  <c r="C12" i="16"/>
  <c r="B12" i="16"/>
  <c r="H11" i="16"/>
  <c r="I11" i="16" s="1"/>
  <c r="G11" i="16"/>
  <c r="E11" i="16"/>
  <c r="D11" i="16"/>
  <c r="C11" i="16"/>
  <c r="B11" i="16"/>
  <c r="H108" i="14"/>
  <c r="G108" i="14"/>
  <c r="E108" i="14"/>
  <c r="D108" i="14"/>
  <c r="K108" i="14" s="1"/>
  <c r="C108" i="14"/>
  <c r="B108" i="14"/>
  <c r="H107" i="14"/>
  <c r="G107" i="14"/>
  <c r="E107" i="14"/>
  <c r="D107" i="14"/>
  <c r="C107" i="14"/>
  <c r="B107" i="14"/>
  <c r="I106" i="14"/>
  <c r="H106" i="14"/>
  <c r="G106" i="14"/>
  <c r="E106" i="14"/>
  <c r="D106" i="14"/>
  <c r="C106" i="14"/>
  <c r="B106" i="14"/>
  <c r="H105" i="14"/>
  <c r="G105" i="14"/>
  <c r="I105" i="14" s="1"/>
  <c r="E105" i="14"/>
  <c r="D105" i="14"/>
  <c r="C105" i="14"/>
  <c r="B105" i="14"/>
  <c r="H104" i="14"/>
  <c r="G104" i="14"/>
  <c r="I104" i="14" s="1"/>
  <c r="E104" i="14"/>
  <c r="D104" i="14"/>
  <c r="C104" i="14"/>
  <c r="B104" i="14"/>
  <c r="H103" i="14"/>
  <c r="G103" i="14"/>
  <c r="E103" i="14"/>
  <c r="D103" i="14"/>
  <c r="C103" i="14"/>
  <c r="B103" i="14"/>
  <c r="H102" i="14"/>
  <c r="G102" i="14"/>
  <c r="E102" i="14"/>
  <c r="D102" i="14"/>
  <c r="C102" i="14"/>
  <c r="B102" i="14"/>
  <c r="H101" i="14"/>
  <c r="G101" i="14"/>
  <c r="I101" i="14" s="1"/>
  <c r="E101" i="14"/>
  <c r="D101" i="14"/>
  <c r="C101" i="14"/>
  <c r="B101" i="14"/>
  <c r="H100" i="14"/>
  <c r="G100" i="14"/>
  <c r="E100" i="14"/>
  <c r="D100" i="14"/>
  <c r="C100" i="14"/>
  <c r="B100" i="14"/>
  <c r="H99" i="14"/>
  <c r="G99" i="14"/>
  <c r="E99" i="14"/>
  <c r="D99" i="14"/>
  <c r="C99" i="14"/>
  <c r="B99" i="14"/>
  <c r="H98" i="14"/>
  <c r="I98" i="14" s="1"/>
  <c r="G98" i="14"/>
  <c r="E98" i="14"/>
  <c r="D98" i="14"/>
  <c r="C98" i="14"/>
  <c r="B98" i="14"/>
  <c r="H97" i="14"/>
  <c r="G97" i="14"/>
  <c r="I97" i="14" s="1"/>
  <c r="E97" i="14"/>
  <c r="D97" i="14"/>
  <c r="C97" i="14"/>
  <c r="B97" i="14"/>
  <c r="H96" i="14"/>
  <c r="G96" i="14"/>
  <c r="I96" i="14" s="1"/>
  <c r="E96" i="14"/>
  <c r="D96" i="14"/>
  <c r="C96" i="14"/>
  <c r="B96" i="14"/>
  <c r="H95" i="14"/>
  <c r="I95" i="14" s="1"/>
  <c r="G95" i="14"/>
  <c r="E95" i="14"/>
  <c r="D95" i="14"/>
  <c r="C95" i="14"/>
  <c r="B95" i="14"/>
  <c r="H94" i="14"/>
  <c r="I94" i="14" s="1"/>
  <c r="G94" i="14"/>
  <c r="E94" i="14"/>
  <c r="D94" i="14"/>
  <c r="C94" i="14"/>
  <c r="B94" i="14"/>
  <c r="H93" i="14"/>
  <c r="G93" i="14"/>
  <c r="I93" i="14" s="1"/>
  <c r="F93" i="14"/>
  <c r="E93" i="14"/>
  <c r="D93" i="14"/>
  <c r="C93" i="14"/>
  <c r="B93" i="14"/>
  <c r="H92" i="14"/>
  <c r="G92" i="14"/>
  <c r="E92" i="14"/>
  <c r="D92" i="14"/>
  <c r="C92" i="14"/>
  <c r="B92" i="14"/>
  <c r="H91" i="14"/>
  <c r="G91" i="14"/>
  <c r="E91" i="14"/>
  <c r="D91" i="14"/>
  <c r="C91" i="14"/>
  <c r="B91" i="14"/>
  <c r="H90" i="14"/>
  <c r="G90" i="14"/>
  <c r="I90" i="14" s="1"/>
  <c r="E90" i="14"/>
  <c r="D90" i="14"/>
  <c r="C90" i="14"/>
  <c r="B90" i="14"/>
  <c r="H89" i="14"/>
  <c r="G89" i="14"/>
  <c r="E89" i="14"/>
  <c r="D89" i="14"/>
  <c r="F89" i="14" s="1"/>
  <c r="C89" i="14"/>
  <c r="B89" i="14"/>
  <c r="H88" i="14"/>
  <c r="G88" i="14"/>
  <c r="E88" i="14"/>
  <c r="D88" i="14"/>
  <c r="C88" i="14"/>
  <c r="B88" i="14"/>
  <c r="H87" i="14"/>
  <c r="I87" i="14" s="1"/>
  <c r="G87" i="14"/>
  <c r="E87" i="14"/>
  <c r="D87" i="14"/>
  <c r="C87" i="14"/>
  <c r="B87" i="14"/>
  <c r="H86" i="14"/>
  <c r="G86" i="14"/>
  <c r="I86" i="14" s="1"/>
  <c r="E86" i="14"/>
  <c r="D86" i="14"/>
  <c r="C86" i="14"/>
  <c r="B86" i="14"/>
  <c r="H85" i="14"/>
  <c r="G85" i="14"/>
  <c r="E85" i="14"/>
  <c r="F85" i="14" s="1"/>
  <c r="D85" i="14"/>
  <c r="C85" i="14"/>
  <c r="B85" i="14"/>
  <c r="H84" i="14"/>
  <c r="G84" i="14"/>
  <c r="E84" i="14"/>
  <c r="D84" i="14"/>
  <c r="C84" i="14"/>
  <c r="B84" i="14"/>
  <c r="H83" i="14"/>
  <c r="G83" i="14"/>
  <c r="E83" i="14"/>
  <c r="D83" i="14"/>
  <c r="C83" i="14"/>
  <c r="B83" i="14"/>
  <c r="H82" i="14"/>
  <c r="I82" i="14" s="1"/>
  <c r="G82" i="14"/>
  <c r="E82" i="14"/>
  <c r="D82" i="14"/>
  <c r="C82" i="14"/>
  <c r="B82" i="14"/>
  <c r="H81" i="14"/>
  <c r="G81" i="14"/>
  <c r="E81" i="14"/>
  <c r="D81" i="14"/>
  <c r="F81" i="14" s="1"/>
  <c r="C81" i="14"/>
  <c r="B81" i="14"/>
  <c r="H80" i="14"/>
  <c r="G80" i="14"/>
  <c r="E80" i="14"/>
  <c r="D80" i="14"/>
  <c r="C80" i="14"/>
  <c r="B80" i="14"/>
  <c r="H79" i="14"/>
  <c r="I79" i="14" s="1"/>
  <c r="G79" i="14"/>
  <c r="E79" i="14"/>
  <c r="D79" i="14"/>
  <c r="C79" i="14"/>
  <c r="B79" i="14"/>
  <c r="H78" i="14"/>
  <c r="I78" i="14" s="1"/>
  <c r="G78" i="14"/>
  <c r="E78" i="14"/>
  <c r="D78" i="14"/>
  <c r="C78" i="14"/>
  <c r="B78" i="14"/>
  <c r="H77" i="14"/>
  <c r="G77" i="14"/>
  <c r="I77" i="14" s="1"/>
  <c r="E77" i="14"/>
  <c r="D77" i="14"/>
  <c r="K77" i="14" s="1"/>
  <c r="C77" i="14"/>
  <c r="B77" i="14"/>
  <c r="H76" i="14"/>
  <c r="G76" i="14"/>
  <c r="I76" i="14" s="1"/>
  <c r="E76" i="14"/>
  <c r="D76" i="14"/>
  <c r="C76" i="14"/>
  <c r="B76" i="14"/>
  <c r="H75" i="14"/>
  <c r="G75" i="14"/>
  <c r="E75" i="14"/>
  <c r="D75" i="14"/>
  <c r="C75" i="14"/>
  <c r="B75" i="14"/>
  <c r="H74" i="14"/>
  <c r="G74" i="14"/>
  <c r="I74" i="14" s="1"/>
  <c r="E74" i="14"/>
  <c r="D74" i="14"/>
  <c r="C74" i="14"/>
  <c r="B74" i="14"/>
  <c r="H73" i="14"/>
  <c r="G73" i="14"/>
  <c r="E73" i="14"/>
  <c r="D73" i="14"/>
  <c r="F73" i="14" s="1"/>
  <c r="C73" i="14"/>
  <c r="B73" i="14"/>
  <c r="H72" i="14"/>
  <c r="G72" i="14"/>
  <c r="E72" i="14"/>
  <c r="D72" i="14"/>
  <c r="C72" i="14"/>
  <c r="B72" i="14"/>
  <c r="H71" i="14"/>
  <c r="G71" i="14"/>
  <c r="E71" i="14"/>
  <c r="D71" i="14"/>
  <c r="C71" i="14"/>
  <c r="B71" i="14"/>
  <c r="H70" i="14"/>
  <c r="I70" i="14" s="1"/>
  <c r="G70" i="14"/>
  <c r="E70" i="14"/>
  <c r="D70" i="14"/>
  <c r="C70" i="14"/>
  <c r="B70" i="14"/>
  <c r="H69" i="14"/>
  <c r="G69" i="14"/>
  <c r="E69" i="14"/>
  <c r="D69" i="14"/>
  <c r="C69" i="14"/>
  <c r="B69" i="14"/>
  <c r="H68" i="14"/>
  <c r="G68" i="14"/>
  <c r="I68" i="14" s="1"/>
  <c r="E68" i="14"/>
  <c r="D68" i="14"/>
  <c r="C68" i="14"/>
  <c r="B68" i="14"/>
  <c r="H67" i="14"/>
  <c r="I67" i="14" s="1"/>
  <c r="G67" i="14"/>
  <c r="E67" i="14"/>
  <c r="D67" i="14"/>
  <c r="C67" i="14"/>
  <c r="B67" i="14"/>
  <c r="H66" i="14"/>
  <c r="I66" i="14" s="1"/>
  <c r="G66" i="14"/>
  <c r="E66" i="14"/>
  <c r="D66" i="14"/>
  <c r="C66" i="14"/>
  <c r="B66" i="14"/>
  <c r="H65" i="14"/>
  <c r="G65" i="14"/>
  <c r="E65" i="14"/>
  <c r="F65" i="14" s="1"/>
  <c r="D65" i="14"/>
  <c r="C65" i="14"/>
  <c r="B65" i="14"/>
  <c r="H64" i="14"/>
  <c r="G64" i="14"/>
  <c r="E64" i="14"/>
  <c r="D64" i="14"/>
  <c r="C64" i="14"/>
  <c r="B64" i="14"/>
  <c r="H63" i="14"/>
  <c r="G63" i="14"/>
  <c r="E63" i="14"/>
  <c r="D63" i="14"/>
  <c r="C63" i="14"/>
  <c r="B63" i="14"/>
  <c r="H62" i="14"/>
  <c r="G62" i="14"/>
  <c r="E62" i="14"/>
  <c r="D62" i="14"/>
  <c r="C62" i="14"/>
  <c r="B62" i="14"/>
  <c r="H61" i="14"/>
  <c r="G61" i="14"/>
  <c r="E61" i="14"/>
  <c r="D61" i="14"/>
  <c r="C61" i="14"/>
  <c r="B61" i="14"/>
  <c r="H60" i="14"/>
  <c r="G60" i="14"/>
  <c r="I60" i="14" s="1"/>
  <c r="E60" i="14"/>
  <c r="D60" i="14"/>
  <c r="K60" i="14" s="1"/>
  <c r="C60" i="14"/>
  <c r="B60" i="14"/>
  <c r="H59" i="14"/>
  <c r="I59" i="14" s="1"/>
  <c r="G59" i="14"/>
  <c r="E59" i="14"/>
  <c r="D59" i="14"/>
  <c r="C59" i="14"/>
  <c r="B59" i="14"/>
  <c r="H58" i="14"/>
  <c r="G58" i="14"/>
  <c r="E58" i="14"/>
  <c r="D58" i="14"/>
  <c r="C58" i="14"/>
  <c r="B58" i="14"/>
  <c r="H57" i="14"/>
  <c r="G57" i="14"/>
  <c r="I57" i="14" s="1"/>
  <c r="E57" i="14"/>
  <c r="F57" i="14" s="1"/>
  <c r="D57" i="14"/>
  <c r="C57" i="14"/>
  <c r="B57" i="14"/>
  <c r="H56" i="14"/>
  <c r="G56" i="14"/>
  <c r="E56" i="14"/>
  <c r="D56" i="14"/>
  <c r="C56" i="14"/>
  <c r="B56" i="14"/>
  <c r="H55" i="14"/>
  <c r="G55" i="14"/>
  <c r="E55" i="14"/>
  <c r="D55" i="14"/>
  <c r="C55" i="14"/>
  <c r="B55" i="14"/>
  <c r="I54" i="14"/>
  <c r="H54" i="14"/>
  <c r="G54" i="14"/>
  <c r="E54" i="14"/>
  <c r="D54" i="14"/>
  <c r="C54" i="14"/>
  <c r="B54" i="14"/>
  <c r="H53" i="14"/>
  <c r="G53" i="14"/>
  <c r="I53" i="14" s="1"/>
  <c r="E53" i="14"/>
  <c r="D53" i="14"/>
  <c r="F53" i="14" s="1"/>
  <c r="C53" i="14"/>
  <c r="B53" i="14"/>
  <c r="H52" i="14"/>
  <c r="G52" i="14"/>
  <c r="E52" i="14"/>
  <c r="D52" i="14"/>
  <c r="C52" i="14"/>
  <c r="B52" i="14"/>
  <c r="H51" i="14"/>
  <c r="G51" i="14"/>
  <c r="I51" i="14" s="1"/>
  <c r="E51" i="14"/>
  <c r="D51" i="14"/>
  <c r="K51" i="14" s="1"/>
  <c r="C51" i="14"/>
  <c r="B51" i="14"/>
  <c r="H50" i="14"/>
  <c r="I50" i="14" s="1"/>
  <c r="G50" i="14"/>
  <c r="E50" i="14"/>
  <c r="D50" i="14"/>
  <c r="C50" i="14"/>
  <c r="B50" i="14"/>
  <c r="H49" i="14"/>
  <c r="G49" i="14"/>
  <c r="E49" i="14"/>
  <c r="D49" i="14"/>
  <c r="C49" i="14"/>
  <c r="B49" i="14"/>
  <c r="H48" i="14"/>
  <c r="G48" i="14"/>
  <c r="I48" i="14" s="1"/>
  <c r="E48" i="14"/>
  <c r="D48" i="14"/>
  <c r="K48" i="14" s="1"/>
  <c r="C48" i="14"/>
  <c r="B48" i="14"/>
  <c r="H47" i="14"/>
  <c r="G47" i="14"/>
  <c r="E47" i="14"/>
  <c r="D47" i="14"/>
  <c r="C47" i="14"/>
  <c r="B47" i="14"/>
  <c r="H46" i="14"/>
  <c r="G46" i="14"/>
  <c r="E46" i="14"/>
  <c r="D46" i="14"/>
  <c r="C46" i="14"/>
  <c r="B46" i="14"/>
  <c r="H45" i="14"/>
  <c r="G45" i="14"/>
  <c r="E45" i="14"/>
  <c r="D45" i="14"/>
  <c r="C45" i="14"/>
  <c r="B45" i="14"/>
  <c r="H44" i="14"/>
  <c r="G44" i="14"/>
  <c r="E44" i="14"/>
  <c r="D44" i="14"/>
  <c r="C44" i="14"/>
  <c r="B44" i="14"/>
  <c r="H43" i="14"/>
  <c r="G43" i="14"/>
  <c r="I43" i="14" s="1"/>
  <c r="E43" i="14"/>
  <c r="D43" i="14"/>
  <c r="K43" i="14" s="1"/>
  <c r="C43" i="14"/>
  <c r="B43" i="14"/>
  <c r="I42" i="14"/>
  <c r="H42" i="14"/>
  <c r="G42" i="14"/>
  <c r="E42" i="14"/>
  <c r="D42" i="14"/>
  <c r="C42" i="14"/>
  <c r="B42" i="14"/>
  <c r="H41" i="14"/>
  <c r="G41" i="14"/>
  <c r="I41" i="14" s="1"/>
  <c r="K41" i="14" s="1"/>
  <c r="E41" i="14"/>
  <c r="D41" i="14"/>
  <c r="F41" i="14" s="1"/>
  <c r="C41" i="14"/>
  <c r="B41" i="14"/>
  <c r="H40" i="14"/>
  <c r="G40" i="14"/>
  <c r="I40" i="14" s="1"/>
  <c r="E40" i="14"/>
  <c r="D40" i="14"/>
  <c r="C40" i="14"/>
  <c r="B40" i="14"/>
  <c r="H39" i="14"/>
  <c r="I39" i="14" s="1"/>
  <c r="G39" i="14"/>
  <c r="E39" i="14"/>
  <c r="D39" i="14"/>
  <c r="C39" i="14"/>
  <c r="B39" i="14"/>
  <c r="H38" i="14"/>
  <c r="I38" i="14" s="1"/>
  <c r="G38" i="14"/>
  <c r="E38" i="14"/>
  <c r="D38" i="14"/>
  <c r="C38" i="14"/>
  <c r="B38" i="14"/>
  <c r="H37" i="14"/>
  <c r="G37" i="14"/>
  <c r="F37" i="14"/>
  <c r="E37" i="14"/>
  <c r="D37" i="14"/>
  <c r="C37" i="14"/>
  <c r="B37" i="14"/>
  <c r="H36" i="14"/>
  <c r="G36" i="14"/>
  <c r="E36" i="14"/>
  <c r="D36" i="14"/>
  <c r="C36" i="14"/>
  <c r="B36" i="14"/>
  <c r="H35" i="14"/>
  <c r="G35" i="14"/>
  <c r="I35" i="14" s="1"/>
  <c r="E35" i="14"/>
  <c r="D35" i="14"/>
  <c r="C35" i="14"/>
  <c r="B35" i="14"/>
  <c r="H34" i="14"/>
  <c r="G34" i="14"/>
  <c r="E34" i="14"/>
  <c r="D34" i="14"/>
  <c r="C34" i="14"/>
  <c r="B34" i="14"/>
  <c r="H33" i="14"/>
  <c r="G33" i="14"/>
  <c r="E33" i="14"/>
  <c r="D33" i="14"/>
  <c r="C33" i="14"/>
  <c r="B33" i="14"/>
  <c r="H32" i="14"/>
  <c r="G32" i="14"/>
  <c r="E32" i="14"/>
  <c r="D32" i="14"/>
  <c r="C32" i="14"/>
  <c r="B32" i="14"/>
  <c r="H31" i="14"/>
  <c r="G31" i="14"/>
  <c r="E31" i="14"/>
  <c r="D31" i="14"/>
  <c r="C31" i="14"/>
  <c r="B31" i="14"/>
  <c r="H30" i="14"/>
  <c r="G30" i="14"/>
  <c r="I30" i="14" s="1"/>
  <c r="E30" i="14"/>
  <c r="D30" i="14"/>
  <c r="C30" i="14"/>
  <c r="B30" i="14"/>
  <c r="H29" i="14"/>
  <c r="G29" i="14"/>
  <c r="E29" i="14"/>
  <c r="F29" i="14" s="1"/>
  <c r="D29" i="14"/>
  <c r="C29" i="14"/>
  <c r="B29" i="14"/>
  <c r="H28" i="14"/>
  <c r="G28" i="14"/>
  <c r="I28" i="14" s="1"/>
  <c r="E28" i="14"/>
  <c r="D28" i="14"/>
  <c r="C28" i="14"/>
  <c r="B28" i="14"/>
  <c r="H27" i="14"/>
  <c r="G27" i="14"/>
  <c r="E27" i="14"/>
  <c r="D27" i="14"/>
  <c r="C27" i="14"/>
  <c r="B27" i="14"/>
  <c r="K26" i="14"/>
  <c r="H26" i="14"/>
  <c r="G26" i="14"/>
  <c r="F26" i="14"/>
  <c r="E26" i="14"/>
  <c r="D26" i="14"/>
  <c r="C26" i="14"/>
  <c r="B26" i="14"/>
  <c r="H25" i="14"/>
  <c r="G25" i="14"/>
  <c r="E25" i="14"/>
  <c r="D25" i="14"/>
  <c r="F25" i="14" s="1"/>
  <c r="C25" i="14"/>
  <c r="B25" i="14"/>
  <c r="H24" i="14"/>
  <c r="G24" i="14"/>
  <c r="E24" i="14"/>
  <c r="D24" i="14"/>
  <c r="C24" i="14"/>
  <c r="B24" i="14"/>
  <c r="H23" i="14"/>
  <c r="G23" i="14"/>
  <c r="E23" i="14"/>
  <c r="D23" i="14"/>
  <c r="C23" i="14"/>
  <c r="B23" i="14"/>
  <c r="H22" i="14"/>
  <c r="I22" i="14" s="1"/>
  <c r="G22" i="14"/>
  <c r="E22" i="14"/>
  <c r="D22" i="14"/>
  <c r="C22" i="14"/>
  <c r="B22" i="14"/>
  <c r="H21" i="14"/>
  <c r="G21" i="14"/>
  <c r="I21" i="14" s="1"/>
  <c r="E21" i="14"/>
  <c r="F21" i="14" s="1"/>
  <c r="D21" i="14"/>
  <c r="C21" i="14"/>
  <c r="B21" i="14"/>
  <c r="H20" i="14"/>
  <c r="G20" i="14"/>
  <c r="I20" i="14" s="1"/>
  <c r="E20" i="14"/>
  <c r="D20" i="14"/>
  <c r="C20" i="14"/>
  <c r="B20" i="14"/>
  <c r="H19" i="14"/>
  <c r="I19" i="14" s="1"/>
  <c r="G19" i="14"/>
  <c r="E19" i="14"/>
  <c r="D19" i="14"/>
  <c r="C19" i="14"/>
  <c r="B19" i="14"/>
  <c r="H18" i="14"/>
  <c r="G18" i="14"/>
  <c r="E18" i="14"/>
  <c r="D18" i="14"/>
  <c r="C18" i="14"/>
  <c r="B18" i="14"/>
  <c r="H17" i="14"/>
  <c r="G17" i="14"/>
  <c r="E17" i="14"/>
  <c r="F17" i="14" s="1"/>
  <c r="D17" i="14"/>
  <c r="C17" i="14"/>
  <c r="B17" i="14"/>
  <c r="H16" i="14"/>
  <c r="G16" i="14"/>
  <c r="I16" i="14" s="1"/>
  <c r="E16" i="14"/>
  <c r="D16" i="14"/>
  <c r="C16" i="14"/>
  <c r="B16" i="14"/>
  <c r="H15" i="14"/>
  <c r="G15" i="14"/>
  <c r="E15" i="14"/>
  <c r="D15" i="14"/>
  <c r="C15" i="14"/>
  <c r="B15" i="14"/>
  <c r="I14" i="14"/>
  <c r="H14" i="14"/>
  <c r="G14" i="14"/>
  <c r="E14" i="14"/>
  <c r="D14" i="14"/>
  <c r="C14" i="14"/>
  <c r="B14" i="14"/>
  <c r="H13" i="14"/>
  <c r="G13" i="14"/>
  <c r="I13" i="14" s="1"/>
  <c r="K13" i="14" s="1"/>
  <c r="E13" i="14"/>
  <c r="D13" i="14"/>
  <c r="F13" i="14" s="1"/>
  <c r="C13" i="14"/>
  <c r="B13" i="14"/>
  <c r="H12" i="14"/>
  <c r="G12" i="14"/>
  <c r="I12" i="14" s="1"/>
  <c r="E12" i="14"/>
  <c r="D12" i="14"/>
  <c r="C12" i="14"/>
  <c r="B12" i="14"/>
  <c r="H11" i="14"/>
  <c r="I11" i="14" s="1"/>
  <c r="G11" i="14"/>
  <c r="E11" i="14"/>
  <c r="D11" i="14"/>
  <c r="C11" i="14"/>
  <c r="B11" i="14"/>
  <c r="H108" i="12"/>
  <c r="G108" i="12"/>
  <c r="I108" i="12" s="1"/>
  <c r="E108" i="12"/>
  <c r="D108" i="12"/>
  <c r="K108" i="12" s="1"/>
  <c r="C108" i="12"/>
  <c r="B108" i="12"/>
  <c r="H107" i="12"/>
  <c r="G107" i="12"/>
  <c r="E107" i="12"/>
  <c r="D107" i="12"/>
  <c r="C107" i="12"/>
  <c r="B107" i="12"/>
  <c r="H106" i="12"/>
  <c r="G106" i="12"/>
  <c r="I106" i="12" s="1"/>
  <c r="E106" i="12"/>
  <c r="D106" i="12"/>
  <c r="C106" i="12"/>
  <c r="B106" i="12"/>
  <c r="H105" i="12"/>
  <c r="I105" i="12" s="1"/>
  <c r="G105" i="12"/>
  <c r="E105" i="12"/>
  <c r="F105" i="12" s="1"/>
  <c r="D105" i="12"/>
  <c r="C105" i="12"/>
  <c r="B105" i="12"/>
  <c r="H104" i="12"/>
  <c r="G104" i="12"/>
  <c r="I104" i="12" s="1"/>
  <c r="E104" i="12"/>
  <c r="D104" i="12"/>
  <c r="C104" i="12"/>
  <c r="B104" i="12"/>
  <c r="H103" i="12"/>
  <c r="G103" i="12"/>
  <c r="I103" i="12" s="1"/>
  <c r="E103" i="12"/>
  <c r="D103" i="12"/>
  <c r="C103" i="12"/>
  <c r="B103" i="12"/>
  <c r="H102" i="12"/>
  <c r="I102" i="12" s="1"/>
  <c r="G102" i="12"/>
  <c r="E102" i="12"/>
  <c r="D102" i="12"/>
  <c r="C102" i="12"/>
  <c r="B102" i="12"/>
  <c r="H101" i="12"/>
  <c r="G101" i="12"/>
  <c r="E101" i="12"/>
  <c r="D101" i="12"/>
  <c r="C101" i="12"/>
  <c r="B101" i="12"/>
  <c r="H100" i="12"/>
  <c r="G100" i="12"/>
  <c r="E100" i="12"/>
  <c r="D100" i="12"/>
  <c r="C100" i="12"/>
  <c r="B100" i="12"/>
  <c r="H99" i="12"/>
  <c r="G99" i="12"/>
  <c r="E99" i="12"/>
  <c r="D99" i="12"/>
  <c r="C99" i="12"/>
  <c r="B99" i="12"/>
  <c r="H98" i="12"/>
  <c r="G98" i="12"/>
  <c r="E98" i="12"/>
  <c r="D98" i="12"/>
  <c r="C98" i="12"/>
  <c r="B98" i="12"/>
  <c r="H97" i="12"/>
  <c r="G97" i="12"/>
  <c r="I97" i="12" s="1"/>
  <c r="E97" i="12"/>
  <c r="D97" i="12"/>
  <c r="C97" i="12"/>
  <c r="B97" i="12"/>
  <c r="H96" i="12"/>
  <c r="G96" i="12"/>
  <c r="E96" i="12"/>
  <c r="D96" i="12"/>
  <c r="C96" i="12"/>
  <c r="B96" i="12"/>
  <c r="H95" i="12"/>
  <c r="G95" i="12"/>
  <c r="E95" i="12"/>
  <c r="D95" i="12"/>
  <c r="C95" i="12"/>
  <c r="B95" i="12"/>
  <c r="H94" i="12"/>
  <c r="I94" i="12" s="1"/>
  <c r="G94" i="12"/>
  <c r="E94" i="12"/>
  <c r="D94" i="12"/>
  <c r="C94" i="12"/>
  <c r="B94" i="12"/>
  <c r="H93" i="12"/>
  <c r="I93" i="12" s="1"/>
  <c r="G93" i="12"/>
  <c r="E93" i="12"/>
  <c r="D93" i="12"/>
  <c r="C93" i="12"/>
  <c r="B93" i="12"/>
  <c r="H92" i="12"/>
  <c r="G92" i="12"/>
  <c r="E92" i="12"/>
  <c r="D92" i="12"/>
  <c r="F92" i="12" s="1"/>
  <c r="C92" i="12"/>
  <c r="B92" i="12"/>
  <c r="H91" i="12"/>
  <c r="G91" i="12"/>
  <c r="E91" i="12"/>
  <c r="D91" i="12"/>
  <c r="C91" i="12"/>
  <c r="B91" i="12"/>
  <c r="I90" i="12"/>
  <c r="H90" i="12"/>
  <c r="G90" i="12"/>
  <c r="E90" i="12"/>
  <c r="D90" i="12"/>
  <c r="C90" i="12"/>
  <c r="B90" i="12"/>
  <c r="H89" i="12"/>
  <c r="I89" i="12" s="1"/>
  <c r="G89" i="12"/>
  <c r="E89" i="12"/>
  <c r="F89" i="12" s="1"/>
  <c r="D89" i="12"/>
  <c r="C89" i="12"/>
  <c r="B89" i="12"/>
  <c r="H88" i="12"/>
  <c r="G88" i="12"/>
  <c r="E88" i="12"/>
  <c r="D88" i="12"/>
  <c r="C88" i="12"/>
  <c r="B88" i="12"/>
  <c r="H87" i="12"/>
  <c r="G87" i="12"/>
  <c r="E87" i="12"/>
  <c r="D87" i="12"/>
  <c r="C87" i="12"/>
  <c r="B87" i="12"/>
  <c r="H86" i="12"/>
  <c r="I86" i="12" s="1"/>
  <c r="G86" i="12"/>
  <c r="E86" i="12"/>
  <c r="D86" i="12"/>
  <c r="C86" i="12"/>
  <c r="B86" i="12"/>
  <c r="H85" i="12"/>
  <c r="G85" i="12"/>
  <c r="E85" i="12"/>
  <c r="D85" i="12"/>
  <c r="C85" i="12"/>
  <c r="B85" i="12"/>
  <c r="H84" i="12"/>
  <c r="G84" i="12"/>
  <c r="E84" i="12"/>
  <c r="D84" i="12"/>
  <c r="C84" i="12"/>
  <c r="B84" i="12"/>
  <c r="H83" i="12"/>
  <c r="G83" i="12"/>
  <c r="E83" i="12"/>
  <c r="D83" i="12"/>
  <c r="C83" i="12"/>
  <c r="B83" i="12"/>
  <c r="I82" i="12"/>
  <c r="H82" i="12"/>
  <c r="G82" i="12"/>
  <c r="E82" i="12"/>
  <c r="D82" i="12"/>
  <c r="C82" i="12"/>
  <c r="B82" i="12"/>
  <c r="H81" i="12"/>
  <c r="I81" i="12" s="1"/>
  <c r="G81" i="12"/>
  <c r="E81" i="12"/>
  <c r="F81" i="12" s="1"/>
  <c r="D81" i="12"/>
  <c r="C81" i="12"/>
  <c r="B81" i="12"/>
  <c r="H80" i="12"/>
  <c r="G80" i="12"/>
  <c r="E80" i="12"/>
  <c r="D80" i="12"/>
  <c r="C80" i="12"/>
  <c r="B80" i="12"/>
  <c r="H79" i="12"/>
  <c r="G79" i="12"/>
  <c r="I79" i="12" s="1"/>
  <c r="E79" i="12"/>
  <c r="D79" i="12"/>
  <c r="C79" i="12"/>
  <c r="B79" i="12"/>
  <c r="H78" i="12"/>
  <c r="I78" i="12" s="1"/>
  <c r="G78" i="12"/>
  <c r="E78" i="12"/>
  <c r="D78" i="12"/>
  <c r="C78" i="12"/>
  <c r="B78" i="12"/>
  <c r="K77" i="12"/>
  <c r="I77" i="12"/>
  <c r="H77" i="12"/>
  <c r="G77" i="12"/>
  <c r="F77" i="12"/>
  <c r="E77" i="12"/>
  <c r="D77" i="12"/>
  <c r="C77" i="12"/>
  <c r="B77" i="12"/>
  <c r="H76" i="12"/>
  <c r="G76" i="12"/>
  <c r="E76" i="12"/>
  <c r="D76" i="12"/>
  <c r="C76" i="12"/>
  <c r="B76" i="12"/>
  <c r="H75" i="12"/>
  <c r="G75" i="12"/>
  <c r="E75" i="12"/>
  <c r="D75" i="12"/>
  <c r="C75" i="12"/>
  <c r="B75" i="12"/>
  <c r="H74" i="12"/>
  <c r="G74" i="12"/>
  <c r="I74" i="12" s="1"/>
  <c r="E74" i="12"/>
  <c r="D74" i="12"/>
  <c r="C74" i="12"/>
  <c r="B74" i="12"/>
  <c r="I73" i="12"/>
  <c r="H73" i="12"/>
  <c r="G73" i="12"/>
  <c r="E73" i="12"/>
  <c r="D73" i="12"/>
  <c r="C73" i="12"/>
  <c r="B73" i="12"/>
  <c r="H72" i="12"/>
  <c r="G72" i="12"/>
  <c r="E72" i="12"/>
  <c r="F72" i="12" s="1"/>
  <c r="D72" i="12"/>
  <c r="C72" i="12"/>
  <c r="B72" i="12"/>
  <c r="H71" i="12"/>
  <c r="G71" i="12"/>
  <c r="I71" i="12" s="1"/>
  <c r="E71" i="12"/>
  <c r="D71" i="12"/>
  <c r="C71" i="12"/>
  <c r="B71" i="12"/>
  <c r="H70" i="12"/>
  <c r="G70" i="12"/>
  <c r="I70" i="12" s="1"/>
  <c r="E70" i="12"/>
  <c r="D70" i="12"/>
  <c r="C70" i="12"/>
  <c r="B70" i="12"/>
  <c r="H69" i="12"/>
  <c r="G69" i="12"/>
  <c r="I69" i="12" s="1"/>
  <c r="F69" i="12"/>
  <c r="E69" i="12"/>
  <c r="D69" i="12"/>
  <c r="K69" i="12" s="1"/>
  <c r="C69" i="12"/>
  <c r="B69" i="12"/>
  <c r="H68" i="12"/>
  <c r="G68" i="12"/>
  <c r="E68" i="12"/>
  <c r="F68" i="12" s="1"/>
  <c r="D68" i="12"/>
  <c r="C68" i="12"/>
  <c r="B68" i="12"/>
  <c r="H67" i="12"/>
  <c r="G67" i="12"/>
  <c r="E67" i="12"/>
  <c r="D67" i="12"/>
  <c r="C67" i="12"/>
  <c r="B67" i="12"/>
  <c r="I66" i="12"/>
  <c r="H66" i="12"/>
  <c r="G66" i="12"/>
  <c r="E66" i="12"/>
  <c r="D66" i="12"/>
  <c r="C66" i="12"/>
  <c r="B66" i="12"/>
  <c r="H65" i="12"/>
  <c r="G65" i="12"/>
  <c r="I65" i="12" s="1"/>
  <c r="E65" i="12"/>
  <c r="F65" i="12" s="1"/>
  <c r="D65" i="12"/>
  <c r="C65" i="12"/>
  <c r="B65" i="12"/>
  <c r="H64" i="12"/>
  <c r="G64" i="12"/>
  <c r="E64" i="12"/>
  <c r="D64" i="12"/>
  <c r="F64" i="12" s="1"/>
  <c r="C64" i="12"/>
  <c r="B64" i="12"/>
  <c r="H63" i="12"/>
  <c r="G63" i="12"/>
  <c r="E63" i="12"/>
  <c r="D63" i="12"/>
  <c r="C63" i="12"/>
  <c r="B63" i="12"/>
  <c r="H62" i="12"/>
  <c r="G62" i="12"/>
  <c r="I62" i="12" s="1"/>
  <c r="E62" i="12"/>
  <c r="D62" i="12"/>
  <c r="C62" i="12"/>
  <c r="B62" i="12"/>
  <c r="H61" i="12"/>
  <c r="G61" i="12"/>
  <c r="I61" i="12" s="1"/>
  <c r="E61" i="12"/>
  <c r="F61" i="12" s="1"/>
  <c r="K61" i="12" s="1"/>
  <c r="D61" i="12"/>
  <c r="C61" i="12"/>
  <c r="B61" i="12"/>
  <c r="K60" i="12"/>
  <c r="H60" i="12"/>
  <c r="G60" i="12"/>
  <c r="I60" i="12" s="1"/>
  <c r="F60" i="12"/>
  <c r="E60" i="12"/>
  <c r="D60" i="12"/>
  <c r="C60" i="12"/>
  <c r="B60" i="12"/>
  <c r="H59" i="12"/>
  <c r="G59" i="12"/>
  <c r="E59" i="12"/>
  <c r="D59" i="12"/>
  <c r="C59" i="12"/>
  <c r="B59" i="12"/>
  <c r="H58" i="12"/>
  <c r="G58" i="12"/>
  <c r="I58" i="12" s="1"/>
  <c r="E58" i="12"/>
  <c r="D58" i="12"/>
  <c r="C58" i="12"/>
  <c r="B58" i="12"/>
  <c r="I57" i="12"/>
  <c r="H57" i="12"/>
  <c r="G57" i="12"/>
  <c r="E57" i="12"/>
  <c r="D57" i="12"/>
  <c r="F57" i="12" s="1"/>
  <c r="K57" i="12" s="1"/>
  <c r="C57" i="12"/>
  <c r="B57" i="12"/>
  <c r="H56" i="12"/>
  <c r="G56" i="12"/>
  <c r="E56" i="12"/>
  <c r="F56" i="12" s="1"/>
  <c r="D56" i="12"/>
  <c r="C56" i="12"/>
  <c r="B56" i="12"/>
  <c r="H55" i="12"/>
  <c r="G55" i="12"/>
  <c r="I55" i="12" s="1"/>
  <c r="E55" i="12"/>
  <c r="D55" i="12"/>
  <c r="C55" i="12"/>
  <c r="B55" i="12"/>
  <c r="H54" i="12"/>
  <c r="I54" i="12" s="1"/>
  <c r="G54" i="12"/>
  <c r="E54" i="12"/>
  <c r="D54" i="12"/>
  <c r="C54" i="12"/>
  <c r="B54" i="12"/>
  <c r="H53" i="12"/>
  <c r="G53" i="12"/>
  <c r="E53" i="12"/>
  <c r="D53" i="12"/>
  <c r="F53" i="12" s="1"/>
  <c r="C53" i="12"/>
  <c r="B53" i="12"/>
  <c r="H52" i="12"/>
  <c r="G52" i="12"/>
  <c r="F52" i="12"/>
  <c r="E52" i="12"/>
  <c r="D52" i="12"/>
  <c r="C52" i="12"/>
  <c r="B52" i="12"/>
  <c r="H51" i="12"/>
  <c r="G51" i="12"/>
  <c r="I51" i="12" s="1"/>
  <c r="E51" i="12"/>
  <c r="D51" i="12"/>
  <c r="K51" i="12" s="1"/>
  <c r="C51" i="12"/>
  <c r="B51" i="12"/>
  <c r="H50" i="12"/>
  <c r="G50" i="12"/>
  <c r="E50" i="12"/>
  <c r="D50" i="12"/>
  <c r="C50" i="12"/>
  <c r="B50" i="12"/>
  <c r="H49" i="12"/>
  <c r="I49" i="12" s="1"/>
  <c r="G49" i="12"/>
  <c r="E49" i="12"/>
  <c r="D49" i="12"/>
  <c r="F49" i="12" s="1"/>
  <c r="C49" i="12"/>
  <c r="B49" i="12"/>
  <c r="H48" i="12"/>
  <c r="G48" i="12"/>
  <c r="I48" i="12" s="1"/>
  <c r="E48" i="12"/>
  <c r="D48" i="12"/>
  <c r="F48" i="12" s="1"/>
  <c r="C48" i="12"/>
  <c r="B48" i="12"/>
  <c r="H47" i="12"/>
  <c r="G47" i="12"/>
  <c r="E47" i="12"/>
  <c r="D47" i="12"/>
  <c r="C47" i="12"/>
  <c r="B47" i="12"/>
  <c r="H46" i="12"/>
  <c r="I46" i="12" s="1"/>
  <c r="G46" i="12"/>
  <c r="E46" i="12"/>
  <c r="D46" i="12"/>
  <c r="C46" i="12"/>
  <c r="B46" i="12"/>
  <c r="H45" i="12"/>
  <c r="I45" i="12" s="1"/>
  <c r="G45" i="12"/>
  <c r="F45" i="12"/>
  <c r="E45" i="12"/>
  <c r="D45" i="12"/>
  <c r="C45" i="12"/>
  <c r="B45" i="12"/>
  <c r="H44" i="12"/>
  <c r="G44" i="12"/>
  <c r="E44" i="12"/>
  <c r="D44" i="12"/>
  <c r="F44" i="12" s="1"/>
  <c r="C44" i="12"/>
  <c r="B44" i="12"/>
  <c r="H43" i="12"/>
  <c r="G43" i="12"/>
  <c r="I43" i="12" s="1"/>
  <c r="E43" i="12"/>
  <c r="D43" i="12"/>
  <c r="K43" i="12" s="1"/>
  <c r="C43" i="12"/>
  <c r="B43" i="12"/>
  <c r="H42" i="12"/>
  <c r="I42" i="12" s="1"/>
  <c r="G42" i="12"/>
  <c r="E42" i="12"/>
  <c r="D42" i="12"/>
  <c r="C42" i="12"/>
  <c r="B42" i="12"/>
  <c r="H41" i="12"/>
  <c r="G41" i="12"/>
  <c r="I41" i="12" s="1"/>
  <c r="E41" i="12"/>
  <c r="D41" i="12"/>
  <c r="F41" i="12" s="1"/>
  <c r="C41" i="12"/>
  <c r="B41" i="12"/>
  <c r="H40" i="12"/>
  <c r="G40" i="12"/>
  <c r="E40" i="12"/>
  <c r="D40" i="12"/>
  <c r="F40" i="12" s="1"/>
  <c r="C40" i="12"/>
  <c r="B40" i="12"/>
  <c r="H39" i="12"/>
  <c r="G39" i="12"/>
  <c r="E39" i="12"/>
  <c r="D39" i="12"/>
  <c r="C39" i="12"/>
  <c r="B39" i="12"/>
  <c r="H38" i="12"/>
  <c r="I38" i="12" s="1"/>
  <c r="G38" i="12"/>
  <c r="E38" i="12"/>
  <c r="D38" i="12"/>
  <c r="C38" i="12"/>
  <c r="B38" i="12"/>
  <c r="H37" i="12"/>
  <c r="I37" i="12" s="1"/>
  <c r="G37" i="12"/>
  <c r="F37" i="12"/>
  <c r="E37" i="12"/>
  <c r="D37" i="12"/>
  <c r="C37" i="12"/>
  <c r="B37" i="12"/>
  <c r="H36" i="12"/>
  <c r="G36" i="12"/>
  <c r="E36" i="12"/>
  <c r="D36" i="12"/>
  <c r="F36" i="12" s="1"/>
  <c r="C36" i="12"/>
  <c r="B36" i="12"/>
  <c r="H35" i="12"/>
  <c r="G35" i="12"/>
  <c r="I35" i="12" s="1"/>
  <c r="E35" i="12"/>
  <c r="D35" i="12"/>
  <c r="C35" i="12"/>
  <c r="B35" i="12"/>
  <c r="H34" i="12"/>
  <c r="I34" i="12" s="1"/>
  <c r="G34" i="12"/>
  <c r="E34" i="12"/>
  <c r="D34" i="12"/>
  <c r="C34" i="12"/>
  <c r="B34" i="12"/>
  <c r="H33" i="12"/>
  <c r="G33" i="12"/>
  <c r="I33" i="12" s="1"/>
  <c r="E33" i="12"/>
  <c r="D33" i="12"/>
  <c r="C33" i="12"/>
  <c r="B33" i="12"/>
  <c r="H32" i="12"/>
  <c r="G32" i="12"/>
  <c r="E32" i="12"/>
  <c r="D32" i="12"/>
  <c r="F32" i="12" s="1"/>
  <c r="C32" i="12"/>
  <c r="B32" i="12"/>
  <c r="H31" i="12"/>
  <c r="G31" i="12"/>
  <c r="E31" i="12"/>
  <c r="D31" i="12"/>
  <c r="C31" i="12"/>
  <c r="B31" i="12"/>
  <c r="I30" i="12"/>
  <c r="H30" i="12"/>
  <c r="G30" i="12"/>
  <c r="E30" i="12"/>
  <c r="D30" i="12"/>
  <c r="C30" i="12"/>
  <c r="B30" i="12"/>
  <c r="H29" i="12"/>
  <c r="I29" i="12" s="1"/>
  <c r="G29" i="12"/>
  <c r="E29" i="12"/>
  <c r="F29" i="12" s="1"/>
  <c r="D29" i="12"/>
  <c r="C29" i="12"/>
  <c r="B29" i="12"/>
  <c r="H28" i="12"/>
  <c r="G28" i="12"/>
  <c r="K28" i="12" s="1"/>
  <c r="E28" i="12"/>
  <c r="D28" i="12"/>
  <c r="C28" i="12"/>
  <c r="B28" i="12"/>
  <c r="H27" i="12"/>
  <c r="G27" i="12"/>
  <c r="I27" i="12" s="1"/>
  <c r="E27" i="12"/>
  <c r="D27" i="12"/>
  <c r="C27" i="12"/>
  <c r="B27" i="12"/>
  <c r="H26" i="12"/>
  <c r="I26" i="12" s="1"/>
  <c r="G26" i="12"/>
  <c r="E26" i="12"/>
  <c r="D26" i="12"/>
  <c r="K26" i="12" s="1"/>
  <c r="C26" i="12"/>
  <c r="B26" i="12"/>
  <c r="H25" i="12"/>
  <c r="G25" i="12"/>
  <c r="E25" i="12"/>
  <c r="D25" i="12"/>
  <c r="F25" i="12" s="1"/>
  <c r="C25" i="12"/>
  <c r="B25" i="12"/>
  <c r="H24" i="12"/>
  <c r="G24" i="12"/>
  <c r="E24" i="12"/>
  <c r="D24" i="12"/>
  <c r="C24" i="12"/>
  <c r="B24" i="12"/>
  <c r="H23" i="12"/>
  <c r="G23" i="12"/>
  <c r="E23" i="12"/>
  <c r="D23" i="12"/>
  <c r="C23" i="12"/>
  <c r="B23" i="12"/>
  <c r="H22" i="12"/>
  <c r="I22" i="12" s="1"/>
  <c r="G22" i="12"/>
  <c r="E22" i="12"/>
  <c r="D22" i="12"/>
  <c r="C22" i="12"/>
  <c r="B22" i="12"/>
  <c r="H21" i="12"/>
  <c r="I21" i="12" s="1"/>
  <c r="G21" i="12"/>
  <c r="F21" i="12"/>
  <c r="E21" i="12"/>
  <c r="D21" i="12"/>
  <c r="C21" i="12"/>
  <c r="B21" i="12"/>
  <c r="H20" i="12"/>
  <c r="G20" i="12"/>
  <c r="E20" i="12"/>
  <c r="D20" i="12"/>
  <c r="F20" i="12" s="1"/>
  <c r="C20" i="12"/>
  <c r="B20" i="12"/>
  <c r="H19" i="12"/>
  <c r="G19" i="12"/>
  <c r="I19" i="12" s="1"/>
  <c r="E19" i="12"/>
  <c r="D19" i="12"/>
  <c r="C19" i="12"/>
  <c r="B19" i="12"/>
  <c r="H18" i="12"/>
  <c r="I18" i="12" s="1"/>
  <c r="G18" i="12"/>
  <c r="E18" i="12"/>
  <c r="D18" i="12"/>
  <c r="C18" i="12"/>
  <c r="B18" i="12"/>
  <c r="H17" i="12"/>
  <c r="G17" i="12"/>
  <c r="I17" i="12" s="1"/>
  <c r="E17" i="12"/>
  <c r="D17" i="12"/>
  <c r="F17" i="12" s="1"/>
  <c r="C17" i="12"/>
  <c r="B17" i="12"/>
  <c r="H16" i="12"/>
  <c r="G16" i="12"/>
  <c r="E16" i="12"/>
  <c r="D16" i="12"/>
  <c r="F16" i="12" s="1"/>
  <c r="C16" i="12"/>
  <c r="B16" i="12"/>
  <c r="H15" i="12"/>
  <c r="G15" i="12"/>
  <c r="E15" i="12"/>
  <c r="D15" i="12"/>
  <c r="C15" i="12"/>
  <c r="B15" i="12"/>
  <c r="H14" i="12"/>
  <c r="I14" i="12" s="1"/>
  <c r="G14" i="12"/>
  <c r="E14" i="12"/>
  <c r="D14" i="12"/>
  <c r="C14" i="12"/>
  <c r="B14" i="12"/>
  <c r="H13" i="12"/>
  <c r="I13" i="12" s="1"/>
  <c r="G13" i="12"/>
  <c r="F13" i="12"/>
  <c r="E13" i="12"/>
  <c r="D13" i="12"/>
  <c r="C13" i="12"/>
  <c r="B13" i="12"/>
  <c r="H12" i="12"/>
  <c r="G12" i="12"/>
  <c r="E12" i="12"/>
  <c r="D12" i="12"/>
  <c r="F12" i="12" s="1"/>
  <c r="C12" i="12"/>
  <c r="B12" i="12"/>
  <c r="H11" i="12"/>
  <c r="G11" i="12"/>
  <c r="E11" i="12"/>
  <c r="D11" i="12"/>
  <c r="C11" i="12"/>
  <c r="B11" i="12"/>
  <c r="H108" i="10"/>
  <c r="G108" i="10"/>
  <c r="I108" i="10" s="1"/>
  <c r="E108" i="10"/>
  <c r="D108" i="10"/>
  <c r="K108" i="10" s="1"/>
  <c r="C108" i="10"/>
  <c r="B108" i="10"/>
  <c r="H107" i="10"/>
  <c r="I107" i="10" s="1"/>
  <c r="G107" i="10"/>
  <c r="E107" i="10"/>
  <c r="D107" i="10"/>
  <c r="C107" i="10"/>
  <c r="B107" i="10"/>
  <c r="H106" i="10"/>
  <c r="I106" i="10" s="1"/>
  <c r="G106" i="10"/>
  <c r="E106" i="10"/>
  <c r="D106" i="10"/>
  <c r="C106" i="10"/>
  <c r="B106" i="10"/>
  <c r="H105" i="10"/>
  <c r="G105" i="10"/>
  <c r="I105" i="10" s="1"/>
  <c r="E105" i="10"/>
  <c r="D105" i="10"/>
  <c r="C105" i="10"/>
  <c r="B105" i="10"/>
  <c r="H104" i="10"/>
  <c r="G104" i="10"/>
  <c r="E104" i="10"/>
  <c r="D104" i="10"/>
  <c r="C104" i="10"/>
  <c r="B104" i="10"/>
  <c r="H103" i="10"/>
  <c r="G103" i="10"/>
  <c r="E103" i="10"/>
  <c r="D103" i="10"/>
  <c r="C103" i="10"/>
  <c r="B103" i="10"/>
  <c r="I102" i="10"/>
  <c r="H102" i="10"/>
  <c r="G102" i="10"/>
  <c r="E102" i="10"/>
  <c r="D102" i="10"/>
  <c r="C102" i="10"/>
  <c r="B102" i="10"/>
  <c r="H101" i="10"/>
  <c r="G101" i="10"/>
  <c r="I101" i="10" s="1"/>
  <c r="E101" i="10"/>
  <c r="D101" i="10"/>
  <c r="F101" i="10" s="1"/>
  <c r="C101" i="10"/>
  <c r="B101" i="10"/>
  <c r="H100" i="10"/>
  <c r="G100" i="10"/>
  <c r="E100" i="10"/>
  <c r="D100" i="10"/>
  <c r="C100" i="10"/>
  <c r="B100" i="10"/>
  <c r="H99" i="10"/>
  <c r="G99" i="10"/>
  <c r="E99" i="10"/>
  <c r="D99" i="10"/>
  <c r="C99" i="10"/>
  <c r="B99" i="10"/>
  <c r="H98" i="10"/>
  <c r="I98" i="10" s="1"/>
  <c r="G98" i="10"/>
  <c r="E98" i="10"/>
  <c r="D98" i="10"/>
  <c r="C98" i="10"/>
  <c r="B98" i="10"/>
  <c r="H97" i="10"/>
  <c r="G97" i="10"/>
  <c r="I97" i="10" s="1"/>
  <c r="E97" i="10"/>
  <c r="D97" i="10"/>
  <c r="C97" i="10"/>
  <c r="B97" i="10"/>
  <c r="H96" i="10"/>
  <c r="G96" i="10"/>
  <c r="E96" i="10"/>
  <c r="D96" i="10"/>
  <c r="C96" i="10"/>
  <c r="B96" i="10"/>
  <c r="H95" i="10"/>
  <c r="G95" i="10"/>
  <c r="E95" i="10"/>
  <c r="D95" i="10"/>
  <c r="C95" i="10"/>
  <c r="B95" i="10"/>
  <c r="H94" i="10"/>
  <c r="I94" i="10" s="1"/>
  <c r="G94" i="10"/>
  <c r="E94" i="10"/>
  <c r="D94" i="10"/>
  <c r="C94" i="10"/>
  <c r="B94" i="10"/>
  <c r="H93" i="10"/>
  <c r="G93" i="10"/>
  <c r="I93" i="10" s="1"/>
  <c r="E93" i="10"/>
  <c r="F93" i="10" s="1"/>
  <c r="D93" i="10"/>
  <c r="C93" i="10"/>
  <c r="B93" i="10"/>
  <c r="H92" i="10"/>
  <c r="G92" i="10"/>
  <c r="I92" i="10" s="1"/>
  <c r="E92" i="10"/>
  <c r="D92" i="10"/>
  <c r="C92" i="10"/>
  <c r="B92" i="10"/>
  <c r="H91" i="10"/>
  <c r="G91" i="10"/>
  <c r="E91" i="10"/>
  <c r="D91" i="10"/>
  <c r="C91" i="10"/>
  <c r="B91" i="10"/>
  <c r="H90" i="10"/>
  <c r="G90" i="10"/>
  <c r="E90" i="10"/>
  <c r="D90" i="10"/>
  <c r="C90" i="10"/>
  <c r="B90" i="10"/>
  <c r="H89" i="10"/>
  <c r="G89" i="10"/>
  <c r="F89" i="10"/>
  <c r="E89" i="10"/>
  <c r="D89" i="10"/>
  <c r="C89" i="10"/>
  <c r="B89" i="10"/>
  <c r="H88" i="10"/>
  <c r="G88" i="10"/>
  <c r="I88" i="10" s="1"/>
  <c r="E88" i="10"/>
  <c r="D88" i="10"/>
  <c r="C88" i="10"/>
  <c r="B88" i="10"/>
  <c r="H87" i="10"/>
  <c r="I87" i="10" s="1"/>
  <c r="G87" i="10"/>
  <c r="E87" i="10"/>
  <c r="D87" i="10"/>
  <c r="C87" i="10"/>
  <c r="B87" i="10"/>
  <c r="H86" i="10"/>
  <c r="G86" i="10"/>
  <c r="I86" i="10" s="1"/>
  <c r="E86" i="10"/>
  <c r="D86" i="10"/>
  <c r="C86" i="10"/>
  <c r="B86" i="10"/>
  <c r="H85" i="10"/>
  <c r="G85" i="10"/>
  <c r="E85" i="10"/>
  <c r="F85" i="10" s="1"/>
  <c r="D85" i="10"/>
  <c r="C85" i="10"/>
  <c r="B85" i="10"/>
  <c r="H84" i="10"/>
  <c r="G84" i="10"/>
  <c r="I84" i="10" s="1"/>
  <c r="E84" i="10"/>
  <c r="D84" i="10"/>
  <c r="C84" i="10"/>
  <c r="B84" i="10"/>
  <c r="H83" i="10"/>
  <c r="G83" i="10"/>
  <c r="E83" i="10"/>
  <c r="D83" i="10"/>
  <c r="C83" i="10"/>
  <c r="B83" i="10"/>
  <c r="H82" i="10"/>
  <c r="G82" i="10"/>
  <c r="I82" i="10" s="1"/>
  <c r="E82" i="10"/>
  <c r="D82" i="10"/>
  <c r="C82" i="10"/>
  <c r="B82" i="10"/>
  <c r="H81" i="10"/>
  <c r="G81" i="10"/>
  <c r="I81" i="10" s="1"/>
  <c r="E81" i="10"/>
  <c r="D81" i="10"/>
  <c r="F81" i="10" s="1"/>
  <c r="C81" i="10"/>
  <c r="B81" i="10"/>
  <c r="H80" i="10"/>
  <c r="G80" i="10"/>
  <c r="I80" i="10" s="1"/>
  <c r="E80" i="10"/>
  <c r="D80" i="10"/>
  <c r="C80" i="10"/>
  <c r="B80" i="10"/>
  <c r="H79" i="10"/>
  <c r="G79" i="10"/>
  <c r="E79" i="10"/>
  <c r="D79" i="10"/>
  <c r="C79" i="10"/>
  <c r="B79" i="10"/>
  <c r="H78" i="10"/>
  <c r="I78" i="10" s="1"/>
  <c r="G78" i="10"/>
  <c r="E78" i="10"/>
  <c r="D78" i="10"/>
  <c r="C78" i="10"/>
  <c r="B78" i="10"/>
  <c r="H77" i="10"/>
  <c r="G77" i="10"/>
  <c r="I77" i="10" s="1"/>
  <c r="E77" i="10"/>
  <c r="D77" i="10"/>
  <c r="K77" i="10" s="1"/>
  <c r="C77" i="10"/>
  <c r="B77" i="10"/>
  <c r="H76" i="10"/>
  <c r="G76" i="10"/>
  <c r="I76" i="10" s="1"/>
  <c r="E76" i="10"/>
  <c r="D76" i="10"/>
  <c r="C76" i="10"/>
  <c r="B76" i="10"/>
  <c r="H75" i="10"/>
  <c r="G75" i="10"/>
  <c r="E75" i="10"/>
  <c r="D75" i="10"/>
  <c r="C75" i="10"/>
  <c r="B75" i="10"/>
  <c r="H74" i="10"/>
  <c r="I74" i="10" s="1"/>
  <c r="G74" i="10"/>
  <c r="E74" i="10"/>
  <c r="D74" i="10"/>
  <c r="C74" i="10"/>
  <c r="B74" i="10"/>
  <c r="H73" i="10"/>
  <c r="G73" i="10"/>
  <c r="E73" i="10"/>
  <c r="D73" i="10"/>
  <c r="C73" i="10"/>
  <c r="B73" i="10"/>
  <c r="H72" i="10"/>
  <c r="G72" i="10"/>
  <c r="E72" i="10"/>
  <c r="D72" i="10"/>
  <c r="C72" i="10"/>
  <c r="B72" i="10"/>
  <c r="H71" i="10"/>
  <c r="G71" i="10"/>
  <c r="E71" i="10"/>
  <c r="D71" i="10"/>
  <c r="C71" i="10"/>
  <c r="B71" i="10"/>
  <c r="H70" i="10"/>
  <c r="I70" i="10" s="1"/>
  <c r="G70" i="10"/>
  <c r="E70" i="10"/>
  <c r="D70" i="10"/>
  <c r="C70" i="10"/>
  <c r="B70" i="10"/>
  <c r="H69" i="10"/>
  <c r="G69" i="10"/>
  <c r="E69" i="10"/>
  <c r="D69" i="10"/>
  <c r="C69" i="10"/>
  <c r="B69" i="10"/>
  <c r="H68" i="10"/>
  <c r="G68" i="10"/>
  <c r="E68" i="10"/>
  <c r="D68" i="10"/>
  <c r="C68" i="10"/>
  <c r="B68" i="10"/>
  <c r="H67" i="10"/>
  <c r="G67" i="10"/>
  <c r="E67" i="10"/>
  <c r="D67" i="10"/>
  <c r="C67" i="10"/>
  <c r="B67" i="10"/>
  <c r="H66" i="10"/>
  <c r="I66" i="10" s="1"/>
  <c r="G66" i="10"/>
  <c r="E66" i="10"/>
  <c r="D66" i="10"/>
  <c r="C66" i="10"/>
  <c r="B66" i="10"/>
  <c r="H65" i="10"/>
  <c r="G65" i="10"/>
  <c r="F65" i="10"/>
  <c r="E65" i="10"/>
  <c r="D65" i="10"/>
  <c r="C65" i="10"/>
  <c r="B65" i="10"/>
  <c r="H64" i="10"/>
  <c r="G64" i="10"/>
  <c r="E64" i="10"/>
  <c r="D64" i="10"/>
  <c r="C64" i="10"/>
  <c r="B64" i="10"/>
  <c r="H63" i="10"/>
  <c r="G63" i="10"/>
  <c r="E63" i="10"/>
  <c r="D63" i="10"/>
  <c r="C63" i="10"/>
  <c r="B63" i="10"/>
  <c r="H62" i="10"/>
  <c r="G62" i="10"/>
  <c r="E62" i="10"/>
  <c r="D62" i="10"/>
  <c r="C62" i="10"/>
  <c r="B62" i="10"/>
  <c r="H61" i="10"/>
  <c r="G61" i="10"/>
  <c r="E61" i="10"/>
  <c r="D61" i="10"/>
  <c r="C61" i="10"/>
  <c r="B61" i="10"/>
  <c r="H60" i="10"/>
  <c r="G60" i="10"/>
  <c r="I60" i="10" s="1"/>
  <c r="E60" i="10"/>
  <c r="D60" i="10"/>
  <c r="K60" i="10" s="1"/>
  <c r="C60" i="10"/>
  <c r="B60" i="10"/>
  <c r="H59" i="10"/>
  <c r="I59" i="10" s="1"/>
  <c r="G59" i="10"/>
  <c r="E59" i="10"/>
  <c r="D59" i="10"/>
  <c r="C59" i="10"/>
  <c r="B59" i="10"/>
  <c r="H58" i="10"/>
  <c r="G58" i="10"/>
  <c r="E58" i="10"/>
  <c r="D58" i="10"/>
  <c r="C58" i="10"/>
  <c r="B58" i="10"/>
  <c r="H57" i="10"/>
  <c r="I57" i="10" s="1"/>
  <c r="G57" i="10"/>
  <c r="E57" i="10"/>
  <c r="F57" i="10" s="1"/>
  <c r="D57" i="10"/>
  <c r="C57" i="10"/>
  <c r="B57" i="10"/>
  <c r="H56" i="10"/>
  <c r="G56" i="10"/>
  <c r="I56" i="10" s="1"/>
  <c r="E56" i="10"/>
  <c r="D56" i="10"/>
  <c r="C56" i="10"/>
  <c r="B56" i="10"/>
  <c r="H55" i="10"/>
  <c r="G55" i="10"/>
  <c r="I55" i="10" s="1"/>
  <c r="E55" i="10"/>
  <c r="D55" i="10"/>
  <c r="C55" i="10"/>
  <c r="B55" i="10"/>
  <c r="H54" i="10"/>
  <c r="G54" i="10"/>
  <c r="E54" i="10"/>
  <c r="D54" i="10"/>
  <c r="C54" i="10"/>
  <c r="B54" i="10"/>
  <c r="H53" i="10"/>
  <c r="I53" i="10" s="1"/>
  <c r="G53" i="10"/>
  <c r="E53" i="10"/>
  <c r="F53" i="10" s="1"/>
  <c r="D53" i="10"/>
  <c r="C53" i="10"/>
  <c r="B53" i="10"/>
  <c r="H52" i="10"/>
  <c r="G52" i="10"/>
  <c r="I52" i="10" s="1"/>
  <c r="E52" i="10"/>
  <c r="D52" i="10"/>
  <c r="F52" i="10" s="1"/>
  <c r="C52" i="10"/>
  <c r="B52" i="10"/>
  <c r="H51" i="10"/>
  <c r="G51" i="10"/>
  <c r="I51" i="10" s="1"/>
  <c r="E51" i="10"/>
  <c r="D51" i="10"/>
  <c r="K51" i="10" s="1"/>
  <c r="C51" i="10"/>
  <c r="B51" i="10"/>
  <c r="H50" i="10"/>
  <c r="G50" i="10"/>
  <c r="E50" i="10"/>
  <c r="D50" i="10"/>
  <c r="C50" i="10"/>
  <c r="B50" i="10"/>
  <c r="H49" i="10"/>
  <c r="I49" i="10" s="1"/>
  <c r="G49" i="10"/>
  <c r="E49" i="10"/>
  <c r="D49" i="10"/>
  <c r="F49" i="10" s="1"/>
  <c r="C49" i="10"/>
  <c r="B49" i="10"/>
  <c r="K48" i="10"/>
  <c r="H48" i="10"/>
  <c r="G48" i="10"/>
  <c r="I48" i="10" s="1"/>
  <c r="E48" i="10"/>
  <c r="D48" i="10"/>
  <c r="F48" i="10" s="1"/>
  <c r="C48" i="10"/>
  <c r="B48" i="10"/>
  <c r="H47" i="10"/>
  <c r="G47" i="10"/>
  <c r="E47" i="10"/>
  <c r="D47" i="10"/>
  <c r="C47" i="10"/>
  <c r="B47" i="10"/>
  <c r="H46" i="10"/>
  <c r="G46" i="10"/>
  <c r="I46" i="10" s="1"/>
  <c r="E46" i="10"/>
  <c r="D46" i="10"/>
  <c r="C46" i="10"/>
  <c r="B46" i="10"/>
  <c r="H45" i="10"/>
  <c r="G45" i="10"/>
  <c r="E45" i="10"/>
  <c r="F45" i="10" s="1"/>
  <c r="D45" i="10"/>
  <c r="C45" i="10"/>
  <c r="B45" i="10"/>
  <c r="H44" i="10"/>
  <c r="G44" i="10"/>
  <c r="E44" i="10"/>
  <c r="F44" i="10" s="1"/>
  <c r="D44" i="10"/>
  <c r="C44" i="10"/>
  <c r="B44" i="10"/>
  <c r="H43" i="10"/>
  <c r="G43" i="10"/>
  <c r="I43" i="10" s="1"/>
  <c r="E43" i="10"/>
  <c r="D43" i="10"/>
  <c r="K43" i="10" s="1"/>
  <c r="C43" i="10"/>
  <c r="B43" i="10"/>
  <c r="I42" i="10"/>
  <c r="H42" i="10"/>
  <c r="G42" i="10"/>
  <c r="E42" i="10"/>
  <c r="D42" i="10"/>
  <c r="C42" i="10"/>
  <c r="B42" i="10"/>
  <c r="H41" i="10"/>
  <c r="G41" i="10"/>
  <c r="I41" i="10" s="1"/>
  <c r="E41" i="10"/>
  <c r="F41" i="10" s="1"/>
  <c r="D41" i="10"/>
  <c r="C41" i="10"/>
  <c r="B41" i="10"/>
  <c r="H40" i="10"/>
  <c r="G40" i="10"/>
  <c r="E40" i="10"/>
  <c r="D40" i="10"/>
  <c r="F40" i="10" s="1"/>
  <c r="C40" i="10"/>
  <c r="B40" i="10"/>
  <c r="H39" i="10"/>
  <c r="G39" i="10"/>
  <c r="E39" i="10"/>
  <c r="D39" i="10"/>
  <c r="C39" i="10"/>
  <c r="B39" i="10"/>
  <c r="H38" i="10"/>
  <c r="G38" i="10"/>
  <c r="I38" i="10" s="1"/>
  <c r="E38" i="10"/>
  <c r="D38" i="10"/>
  <c r="C38" i="10"/>
  <c r="B38" i="10"/>
  <c r="H37" i="10"/>
  <c r="G37" i="10"/>
  <c r="I37" i="10" s="1"/>
  <c r="E37" i="10"/>
  <c r="F37" i="10" s="1"/>
  <c r="K37" i="10" s="1"/>
  <c r="D37" i="10"/>
  <c r="C37" i="10"/>
  <c r="B37" i="10"/>
  <c r="H36" i="10"/>
  <c r="G36" i="10"/>
  <c r="E36" i="10"/>
  <c r="F36" i="10" s="1"/>
  <c r="D36" i="10"/>
  <c r="C36" i="10"/>
  <c r="B36" i="10"/>
  <c r="H35" i="10"/>
  <c r="G35" i="10"/>
  <c r="E35" i="10"/>
  <c r="D35" i="10"/>
  <c r="C35" i="10"/>
  <c r="B35" i="10"/>
  <c r="I34" i="10"/>
  <c r="H34" i="10"/>
  <c r="G34" i="10"/>
  <c r="E34" i="10"/>
  <c r="D34" i="10"/>
  <c r="C34" i="10"/>
  <c r="B34" i="10"/>
  <c r="H33" i="10"/>
  <c r="G33" i="10"/>
  <c r="I33" i="10" s="1"/>
  <c r="E33" i="10"/>
  <c r="F33" i="10" s="1"/>
  <c r="D33" i="10"/>
  <c r="C33" i="10"/>
  <c r="B33" i="10"/>
  <c r="H32" i="10"/>
  <c r="G32" i="10"/>
  <c r="E32" i="10"/>
  <c r="D32" i="10"/>
  <c r="F32" i="10" s="1"/>
  <c r="C32" i="10"/>
  <c r="B32" i="10"/>
  <c r="H31" i="10"/>
  <c r="G31" i="10"/>
  <c r="E31" i="10"/>
  <c r="D31" i="10"/>
  <c r="C31" i="10"/>
  <c r="B31" i="10"/>
  <c r="H30" i="10"/>
  <c r="G30" i="10"/>
  <c r="I30" i="10" s="1"/>
  <c r="E30" i="10"/>
  <c r="D30" i="10"/>
  <c r="C30" i="10"/>
  <c r="B30" i="10"/>
  <c r="H29" i="10"/>
  <c r="G29" i="10"/>
  <c r="I29" i="10" s="1"/>
  <c r="E29" i="10"/>
  <c r="F29" i="10" s="1"/>
  <c r="D29" i="10"/>
  <c r="C29" i="10"/>
  <c r="B29" i="10"/>
  <c r="H28" i="10"/>
  <c r="G28" i="10"/>
  <c r="E28" i="10"/>
  <c r="F28" i="10" s="1"/>
  <c r="D28" i="10"/>
  <c r="C28" i="10"/>
  <c r="B28" i="10"/>
  <c r="H27" i="10"/>
  <c r="G27" i="10"/>
  <c r="I27" i="10" s="1"/>
  <c r="E27" i="10"/>
  <c r="D27" i="10"/>
  <c r="C27" i="10"/>
  <c r="B27" i="10"/>
  <c r="I26" i="10"/>
  <c r="H26" i="10"/>
  <c r="G26" i="10"/>
  <c r="E26" i="10"/>
  <c r="D26" i="10"/>
  <c r="K26" i="10" s="1"/>
  <c r="C26" i="10"/>
  <c r="B26" i="10"/>
  <c r="H25" i="10"/>
  <c r="G25" i="10"/>
  <c r="I25" i="10" s="1"/>
  <c r="E25" i="10"/>
  <c r="F25" i="10" s="1"/>
  <c r="D25" i="10"/>
  <c r="C25" i="10"/>
  <c r="B25" i="10"/>
  <c r="H24" i="10"/>
  <c r="G24" i="10"/>
  <c r="E24" i="10"/>
  <c r="D24" i="10"/>
  <c r="F24" i="10" s="1"/>
  <c r="C24" i="10"/>
  <c r="B24" i="10"/>
  <c r="H23" i="10"/>
  <c r="G23" i="10"/>
  <c r="E23" i="10"/>
  <c r="D23" i="10"/>
  <c r="C23" i="10"/>
  <c r="B23" i="10"/>
  <c r="H22" i="10"/>
  <c r="G22" i="10"/>
  <c r="E22" i="10"/>
  <c r="D22" i="10"/>
  <c r="C22" i="10"/>
  <c r="B22" i="10"/>
  <c r="H21" i="10"/>
  <c r="G21" i="10"/>
  <c r="I21" i="10" s="1"/>
  <c r="F21" i="10"/>
  <c r="E21" i="10"/>
  <c r="D21" i="10"/>
  <c r="C21" i="10"/>
  <c r="B21" i="10"/>
  <c r="H20" i="10"/>
  <c r="G20" i="10"/>
  <c r="E20" i="10"/>
  <c r="F20" i="10" s="1"/>
  <c r="D20" i="10"/>
  <c r="C20" i="10"/>
  <c r="B20" i="10"/>
  <c r="H19" i="10"/>
  <c r="G19" i="10"/>
  <c r="E19" i="10"/>
  <c r="D19" i="10"/>
  <c r="C19" i="10"/>
  <c r="B19" i="10"/>
  <c r="H18" i="10"/>
  <c r="I18" i="10" s="1"/>
  <c r="G18" i="10"/>
  <c r="E18" i="10"/>
  <c r="D18" i="10"/>
  <c r="C18" i="10"/>
  <c r="B18" i="10"/>
  <c r="H17" i="10"/>
  <c r="G17" i="10"/>
  <c r="E17" i="10"/>
  <c r="F17" i="10" s="1"/>
  <c r="D17" i="10"/>
  <c r="C17" i="10"/>
  <c r="B17" i="10"/>
  <c r="H16" i="10"/>
  <c r="G16" i="10"/>
  <c r="E16" i="10"/>
  <c r="D16" i="10"/>
  <c r="C16" i="10"/>
  <c r="B16" i="10"/>
  <c r="H15" i="10"/>
  <c r="G15" i="10"/>
  <c r="E15" i="10"/>
  <c r="D15" i="10"/>
  <c r="C15" i="10"/>
  <c r="B15" i="10"/>
  <c r="H14" i="10"/>
  <c r="G14" i="10"/>
  <c r="I14" i="10" s="1"/>
  <c r="E14" i="10"/>
  <c r="D14" i="10"/>
  <c r="C14" i="10"/>
  <c r="B14" i="10"/>
  <c r="H13" i="10"/>
  <c r="G13" i="10"/>
  <c r="E13" i="10"/>
  <c r="F13" i="10" s="1"/>
  <c r="D13" i="10"/>
  <c r="C13" i="10"/>
  <c r="B13" i="10"/>
  <c r="H12" i="10"/>
  <c r="G12" i="10"/>
  <c r="E12" i="10"/>
  <c r="F12" i="10" s="1"/>
  <c r="D12" i="10"/>
  <c r="C12" i="10"/>
  <c r="B12" i="10"/>
  <c r="H11" i="10"/>
  <c r="G11" i="10"/>
  <c r="E11" i="10"/>
  <c r="D11" i="10"/>
  <c r="C11" i="10"/>
  <c r="B11" i="10"/>
  <c r="H108" i="8"/>
  <c r="G108" i="8"/>
  <c r="E108" i="8"/>
  <c r="D108" i="8"/>
  <c r="K108" i="8" s="1"/>
  <c r="C108" i="8"/>
  <c r="B108" i="8"/>
  <c r="H107" i="8"/>
  <c r="I107" i="8" s="1"/>
  <c r="G107" i="8"/>
  <c r="E107" i="8"/>
  <c r="D107" i="8"/>
  <c r="C107" i="8"/>
  <c r="B107" i="8"/>
  <c r="H106" i="8"/>
  <c r="G106" i="8"/>
  <c r="E106" i="8"/>
  <c r="D106" i="8"/>
  <c r="C106" i="8"/>
  <c r="B106" i="8"/>
  <c r="K105" i="8"/>
  <c r="H105" i="8"/>
  <c r="G105" i="8"/>
  <c r="I105" i="8" s="1"/>
  <c r="F105" i="8"/>
  <c r="E105" i="8"/>
  <c r="D105" i="8"/>
  <c r="C105" i="8"/>
  <c r="B105" i="8"/>
  <c r="H104" i="8"/>
  <c r="G104" i="8"/>
  <c r="E104" i="8"/>
  <c r="D104" i="8"/>
  <c r="C104" i="8"/>
  <c r="B104" i="8"/>
  <c r="H103" i="8"/>
  <c r="G103" i="8"/>
  <c r="I103" i="8" s="1"/>
  <c r="E103" i="8"/>
  <c r="D103" i="8"/>
  <c r="K103" i="8" s="1"/>
  <c r="C103" i="8"/>
  <c r="B103" i="8"/>
  <c r="H102" i="8"/>
  <c r="I102" i="8" s="1"/>
  <c r="G102" i="8"/>
  <c r="E102" i="8"/>
  <c r="D102" i="8"/>
  <c r="C102" i="8"/>
  <c r="B102" i="8"/>
  <c r="H101" i="8"/>
  <c r="G101" i="8"/>
  <c r="E101" i="8"/>
  <c r="D101" i="8"/>
  <c r="F101" i="8" s="1"/>
  <c r="C101" i="8"/>
  <c r="B101" i="8"/>
  <c r="H100" i="8"/>
  <c r="G100" i="8"/>
  <c r="E100" i="8"/>
  <c r="D100" i="8"/>
  <c r="C100" i="8"/>
  <c r="B100" i="8"/>
  <c r="H99" i="8"/>
  <c r="G99" i="8"/>
  <c r="E99" i="8"/>
  <c r="D99" i="8"/>
  <c r="C99" i="8"/>
  <c r="B99" i="8"/>
  <c r="I98" i="8"/>
  <c r="H98" i="8"/>
  <c r="G98" i="8"/>
  <c r="E98" i="8"/>
  <c r="D98" i="8"/>
  <c r="C98" i="8"/>
  <c r="B98" i="8"/>
  <c r="H97" i="8"/>
  <c r="G97" i="8"/>
  <c r="I97" i="8" s="1"/>
  <c r="E97" i="8"/>
  <c r="D97" i="8"/>
  <c r="C97" i="8"/>
  <c r="B97" i="8"/>
  <c r="H96" i="8"/>
  <c r="G96" i="8"/>
  <c r="E96" i="8"/>
  <c r="D96" i="8"/>
  <c r="C96" i="8"/>
  <c r="B96" i="8"/>
  <c r="H95" i="8"/>
  <c r="G95" i="8"/>
  <c r="E95" i="8"/>
  <c r="D95" i="8"/>
  <c r="C95" i="8"/>
  <c r="B95" i="8"/>
  <c r="H94" i="8"/>
  <c r="I94" i="8" s="1"/>
  <c r="G94" i="8"/>
  <c r="E94" i="8"/>
  <c r="D94" i="8"/>
  <c r="C94" i="8"/>
  <c r="B94" i="8"/>
  <c r="H93" i="8"/>
  <c r="G93" i="8"/>
  <c r="I93" i="8" s="1"/>
  <c r="F93" i="8"/>
  <c r="E93" i="8"/>
  <c r="D93" i="8"/>
  <c r="C93" i="8"/>
  <c r="B93" i="8"/>
  <c r="H92" i="8"/>
  <c r="G92" i="8"/>
  <c r="E92" i="8"/>
  <c r="D92" i="8"/>
  <c r="C92" i="8"/>
  <c r="B92" i="8"/>
  <c r="H91" i="8"/>
  <c r="G91" i="8"/>
  <c r="E91" i="8"/>
  <c r="D91" i="8"/>
  <c r="C91" i="8"/>
  <c r="B91" i="8"/>
  <c r="H90" i="8"/>
  <c r="G90" i="8"/>
  <c r="I90" i="8" s="1"/>
  <c r="E90" i="8"/>
  <c r="D90" i="8"/>
  <c r="C90" i="8"/>
  <c r="B90" i="8"/>
  <c r="H89" i="8"/>
  <c r="G89" i="8"/>
  <c r="E89" i="8"/>
  <c r="F89" i="8" s="1"/>
  <c r="D89" i="8"/>
  <c r="C89" i="8"/>
  <c r="B89" i="8"/>
  <c r="H88" i="8"/>
  <c r="G88" i="8"/>
  <c r="I88" i="8" s="1"/>
  <c r="E88" i="8"/>
  <c r="D88" i="8"/>
  <c r="K88" i="8" s="1"/>
  <c r="C88" i="8"/>
  <c r="B88" i="8"/>
  <c r="H87" i="8"/>
  <c r="I87" i="8" s="1"/>
  <c r="G87" i="8"/>
  <c r="E87" i="8"/>
  <c r="D87" i="8"/>
  <c r="C87" i="8"/>
  <c r="B87" i="8"/>
  <c r="H86" i="8"/>
  <c r="G86" i="8"/>
  <c r="E86" i="8"/>
  <c r="D86" i="8"/>
  <c r="C86" i="8"/>
  <c r="B86" i="8"/>
  <c r="H85" i="8"/>
  <c r="G85" i="8"/>
  <c r="E85" i="8"/>
  <c r="F85" i="8" s="1"/>
  <c r="D85" i="8"/>
  <c r="C85" i="8"/>
  <c r="B85" i="8"/>
  <c r="H84" i="8"/>
  <c r="G84" i="8"/>
  <c r="I84" i="8" s="1"/>
  <c r="E84" i="8"/>
  <c r="D84" i="8"/>
  <c r="C84" i="8"/>
  <c r="B84" i="8"/>
  <c r="H83" i="8"/>
  <c r="G83" i="8"/>
  <c r="E83" i="8"/>
  <c r="D83" i="8"/>
  <c r="C83" i="8"/>
  <c r="B83" i="8"/>
  <c r="K82" i="8"/>
  <c r="H82" i="8"/>
  <c r="G82" i="8"/>
  <c r="I82" i="8" s="1"/>
  <c r="E82" i="8"/>
  <c r="D82" i="8"/>
  <c r="F82" i="8" s="1"/>
  <c r="C82" i="8"/>
  <c r="B82" i="8"/>
  <c r="H81" i="8"/>
  <c r="G81" i="8"/>
  <c r="I81" i="8" s="1"/>
  <c r="E81" i="8"/>
  <c r="F81" i="8" s="1"/>
  <c r="D81" i="8"/>
  <c r="C81" i="8"/>
  <c r="B81" i="8"/>
  <c r="H80" i="8"/>
  <c r="G80" i="8"/>
  <c r="E80" i="8"/>
  <c r="D80" i="8"/>
  <c r="C80" i="8"/>
  <c r="B80" i="8"/>
  <c r="H79" i="8"/>
  <c r="G79" i="8"/>
  <c r="E79" i="8"/>
  <c r="D79" i="8"/>
  <c r="C79" i="8"/>
  <c r="B79" i="8"/>
  <c r="H78" i="8"/>
  <c r="G78" i="8"/>
  <c r="E78" i="8"/>
  <c r="D78" i="8"/>
  <c r="C78" i="8"/>
  <c r="B78" i="8"/>
  <c r="K77" i="8"/>
  <c r="H77" i="8"/>
  <c r="G77" i="8"/>
  <c r="I77" i="8" s="1"/>
  <c r="E77" i="8"/>
  <c r="D77" i="8"/>
  <c r="F77" i="8" s="1"/>
  <c r="C77" i="8"/>
  <c r="B77" i="8"/>
  <c r="H76" i="8"/>
  <c r="G76" i="8"/>
  <c r="I76" i="8" s="1"/>
  <c r="E76" i="8"/>
  <c r="D76" i="8"/>
  <c r="K76" i="8" s="1"/>
  <c r="C76" i="8"/>
  <c r="B76" i="8"/>
  <c r="H75" i="8"/>
  <c r="G75" i="8"/>
  <c r="E75" i="8"/>
  <c r="D75" i="8"/>
  <c r="C75" i="8"/>
  <c r="B75" i="8"/>
  <c r="H74" i="8"/>
  <c r="I74" i="8" s="1"/>
  <c r="G74" i="8"/>
  <c r="E74" i="8"/>
  <c r="D74" i="8"/>
  <c r="C74" i="8"/>
  <c r="B74" i="8"/>
  <c r="H73" i="8"/>
  <c r="G73" i="8"/>
  <c r="I73" i="8" s="1"/>
  <c r="E73" i="8"/>
  <c r="D73" i="8"/>
  <c r="C73" i="8"/>
  <c r="B73" i="8"/>
  <c r="H72" i="8"/>
  <c r="G72" i="8"/>
  <c r="E72" i="8"/>
  <c r="D72" i="8"/>
  <c r="C72" i="8"/>
  <c r="B72" i="8"/>
  <c r="I71" i="8"/>
  <c r="H71" i="8"/>
  <c r="G71" i="8"/>
  <c r="E71" i="8"/>
  <c r="D71" i="8"/>
  <c r="K71" i="8" s="1"/>
  <c r="C71" i="8"/>
  <c r="B71" i="8"/>
  <c r="H70" i="8"/>
  <c r="I70" i="8" s="1"/>
  <c r="G70" i="8"/>
  <c r="E70" i="8"/>
  <c r="D70" i="8"/>
  <c r="C70" i="8"/>
  <c r="B70" i="8"/>
  <c r="H69" i="8"/>
  <c r="G69" i="8"/>
  <c r="E69" i="8"/>
  <c r="D69" i="8"/>
  <c r="K69" i="8" s="1"/>
  <c r="C69" i="8"/>
  <c r="B69" i="8"/>
  <c r="H68" i="8"/>
  <c r="G68" i="8"/>
  <c r="E68" i="8"/>
  <c r="D68" i="8"/>
  <c r="C68" i="8"/>
  <c r="B68" i="8"/>
  <c r="H67" i="8"/>
  <c r="G67" i="8"/>
  <c r="E67" i="8"/>
  <c r="D67" i="8"/>
  <c r="C67" i="8"/>
  <c r="B67" i="8"/>
  <c r="H66" i="8"/>
  <c r="I66" i="8" s="1"/>
  <c r="G66" i="8"/>
  <c r="E66" i="8"/>
  <c r="D66" i="8"/>
  <c r="C66" i="8"/>
  <c r="B66" i="8"/>
  <c r="H65" i="8"/>
  <c r="G65" i="8"/>
  <c r="E65" i="8"/>
  <c r="D65" i="8"/>
  <c r="F65" i="8" s="1"/>
  <c r="C65" i="8"/>
  <c r="B65" i="8"/>
  <c r="H64" i="8"/>
  <c r="G64" i="8"/>
  <c r="E64" i="8"/>
  <c r="D64" i="8"/>
  <c r="C64" i="8"/>
  <c r="B64" i="8"/>
  <c r="H63" i="8"/>
  <c r="G63" i="8"/>
  <c r="E63" i="8"/>
  <c r="D63" i="8"/>
  <c r="C63" i="8"/>
  <c r="B63" i="8"/>
  <c r="H62" i="8"/>
  <c r="I62" i="8" s="1"/>
  <c r="G62" i="8"/>
  <c r="E62" i="8"/>
  <c r="D62" i="8"/>
  <c r="C62" i="8"/>
  <c r="B62" i="8"/>
  <c r="H61" i="8"/>
  <c r="G61" i="8"/>
  <c r="E61" i="8"/>
  <c r="D61" i="8"/>
  <c r="F61" i="8" s="1"/>
  <c r="C61" i="8"/>
  <c r="B61" i="8"/>
  <c r="H60" i="8"/>
  <c r="G60" i="8"/>
  <c r="I60" i="8" s="1"/>
  <c r="E60" i="8"/>
  <c r="D60" i="8"/>
  <c r="K60" i="8" s="1"/>
  <c r="C60" i="8"/>
  <c r="B60" i="8"/>
  <c r="H59" i="8"/>
  <c r="I59" i="8" s="1"/>
  <c r="G59" i="8"/>
  <c r="E59" i="8"/>
  <c r="D59" i="8"/>
  <c r="C59" i="8"/>
  <c r="B59" i="8"/>
  <c r="H58" i="8"/>
  <c r="G58" i="8"/>
  <c r="I58" i="8" s="1"/>
  <c r="E58" i="8"/>
  <c r="D58" i="8"/>
  <c r="C58" i="8"/>
  <c r="B58" i="8"/>
  <c r="H57" i="8"/>
  <c r="G57" i="8"/>
  <c r="E57" i="8"/>
  <c r="F57" i="8" s="1"/>
  <c r="D57" i="8"/>
  <c r="C57" i="8"/>
  <c r="B57" i="8"/>
  <c r="H56" i="8"/>
  <c r="G56" i="8"/>
  <c r="I56" i="8" s="1"/>
  <c r="E56" i="8"/>
  <c r="D56" i="8"/>
  <c r="C56" i="8"/>
  <c r="B56" i="8"/>
  <c r="H55" i="8"/>
  <c r="I55" i="8" s="1"/>
  <c r="G55" i="8"/>
  <c r="E55" i="8"/>
  <c r="D55" i="8"/>
  <c r="C55" i="8"/>
  <c r="B55" i="8"/>
  <c r="H54" i="8"/>
  <c r="I54" i="8" s="1"/>
  <c r="G54" i="8"/>
  <c r="E54" i="8"/>
  <c r="D54" i="8"/>
  <c r="C54" i="8"/>
  <c r="B54" i="8"/>
  <c r="H53" i="8"/>
  <c r="G53" i="8"/>
  <c r="I53" i="8" s="1"/>
  <c r="E53" i="8"/>
  <c r="D53" i="8"/>
  <c r="C53" i="8"/>
  <c r="B53" i="8"/>
  <c r="H52" i="8"/>
  <c r="G52" i="8"/>
  <c r="E52" i="8"/>
  <c r="D52" i="8"/>
  <c r="C52" i="8"/>
  <c r="B52" i="8"/>
  <c r="I51" i="8"/>
  <c r="H51" i="8"/>
  <c r="G51" i="8"/>
  <c r="E51" i="8"/>
  <c r="D51" i="8"/>
  <c r="K51" i="8" s="1"/>
  <c r="C51" i="8"/>
  <c r="B51" i="8"/>
  <c r="H50" i="8"/>
  <c r="G50" i="8"/>
  <c r="I50" i="8" s="1"/>
  <c r="E50" i="8"/>
  <c r="D50" i="8"/>
  <c r="C50" i="8"/>
  <c r="B50" i="8"/>
  <c r="H49" i="8"/>
  <c r="G49" i="8"/>
  <c r="E49" i="8"/>
  <c r="F49" i="8" s="1"/>
  <c r="D49" i="8"/>
  <c r="C49" i="8"/>
  <c r="B49" i="8"/>
  <c r="H48" i="8"/>
  <c r="G48" i="8"/>
  <c r="I48" i="8" s="1"/>
  <c r="E48" i="8"/>
  <c r="D48" i="8"/>
  <c r="K48" i="8" s="1"/>
  <c r="C48" i="8"/>
  <c r="B48" i="8"/>
  <c r="H47" i="8"/>
  <c r="G47" i="8"/>
  <c r="E47" i="8"/>
  <c r="D47" i="8"/>
  <c r="C47" i="8"/>
  <c r="B47" i="8"/>
  <c r="H46" i="8"/>
  <c r="G46" i="8"/>
  <c r="I46" i="8" s="1"/>
  <c r="E46" i="8"/>
  <c r="D46" i="8"/>
  <c r="C46" i="8"/>
  <c r="B46" i="8"/>
  <c r="H45" i="8"/>
  <c r="G45" i="8"/>
  <c r="I45" i="8" s="1"/>
  <c r="E45" i="8"/>
  <c r="D45" i="8"/>
  <c r="F45" i="8" s="1"/>
  <c r="C45" i="8"/>
  <c r="B45" i="8"/>
  <c r="H44" i="8"/>
  <c r="G44" i="8"/>
  <c r="E44" i="8"/>
  <c r="D44" i="8"/>
  <c r="C44" i="8"/>
  <c r="B44" i="8"/>
  <c r="H43" i="8"/>
  <c r="G43" i="8"/>
  <c r="I43" i="8" s="1"/>
  <c r="E43" i="8"/>
  <c r="D43" i="8"/>
  <c r="K43" i="8" s="1"/>
  <c r="C43" i="8"/>
  <c r="B43" i="8"/>
  <c r="H42" i="8"/>
  <c r="I42" i="8" s="1"/>
  <c r="G42" i="8"/>
  <c r="E42" i="8"/>
  <c r="D42" i="8"/>
  <c r="C42" i="8"/>
  <c r="B42" i="8"/>
  <c r="K41" i="8"/>
  <c r="H41" i="8"/>
  <c r="G41" i="8"/>
  <c r="I41" i="8" s="1"/>
  <c r="F41" i="8"/>
  <c r="E41" i="8"/>
  <c r="D41" i="8"/>
  <c r="C41" i="8"/>
  <c r="B41" i="8"/>
  <c r="H40" i="8"/>
  <c r="G40" i="8"/>
  <c r="E40" i="8"/>
  <c r="D40" i="8"/>
  <c r="C40" i="8"/>
  <c r="B40" i="8"/>
  <c r="H39" i="8"/>
  <c r="I39" i="8" s="1"/>
  <c r="G39" i="8"/>
  <c r="E39" i="8"/>
  <c r="D39" i="8"/>
  <c r="C39" i="8"/>
  <c r="B39" i="8"/>
  <c r="H38" i="8"/>
  <c r="G38" i="8"/>
  <c r="E38" i="8"/>
  <c r="D38" i="8"/>
  <c r="C38" i="8"/>
  <c r="B38" i="8"/>
  <c r="H37" i="8"/>
  <c r="G37" i="8"/>
  <c r="E37" i="8"/>
  <c r="F37" i="8" s="1"/>
  <c r="D37" i="8"/>
  <c r="C37" i="8"/>
  <c r="B37" i="8"/>
  <c r="H36" i="8"/>
  <c r="G36" i="8"/>
  <c r="E36" i="8"/>
  <c r="D36" i="8"/>
  <c r="C36" i="8"/>
  <c r="B36" i="8"/>
  <c r="H35" i="8"/>
  <c r="G35" i="8"/>
  <c r="I35" i="8" s="1"/>
  <c r="E35" i="8"/>
  <c r="D35" i="8"/>
  <c r="C35" i="8"/>
  <c r="B35" i="8"/>
  <c r="H34" i="8"/>
  <c r="G34" i="8"/>
  <c r="E34" i="8"/>
  <c r="D34" i="8"/>
  <c r="C34" i="8"/>
  <c r="B34" i="8"/>
  <c r="H33" i="8"/>
  <c r="G33" i="8"/>
  <c r="E33" i="8"/>
  <c r="F33" i="8" s="1"/>
  <c r="D33" i="8"/>
  <c r="C33" i="8"/>
  <c r="B33" i="8"/>
  <c r="H32" i="8"/>
  <c r="G32" i="8"/>
  <c r="E32" i="8"/>
  <c r="D32" i="8"/>
  <c r="C32" i="8"/>
  <c r="B32" i="8"/>
  <c r="H31" i="8"/>
  <c r="I31" i="8" s="1"/>
  <c r="G31" i="8"/>
  <c r="E31" i="8"/>
  <c r="D31" i="8"/>
  <c r="C31" i="8"/>
  <c r="B31" i="8"/>
  <c r="H30" i="8"/>
  <c r="G30" i="8"/>
  <c r="E30" i="8"/>
  <c r="D30" i="8"/>
  <c r="C30" i="8"/>
  <c r="B30" i="8"/>
  <c r="H29" i="8"/>
  <c r="G29" i="8"/>
  <c r="E29" i="8"/>
  <c r="D29" i="8"/>
  <c r="F29" i="8" s="1"/>
  <c r="C29" i="8"/>
  <c r="B29" i="8"/>
  <c r="H28" i="8"/>
  <c r="G28" i="8"/>
  <c r="I28" i="8" s="1"/>
  <c r="E28" i="8"/>
  <c r="D28" i="8"/>
  <c r="C28" i="8"/>
  <c r="B28" i="8"/>
  <c r="H27" i="8"/>
  <c r="G27" i="8"/>
  <c r="E27" i="8"/>
  <c r="D27" i="8"/>
  <c r="C27" i="8"/>
  <c r="B27" i="8"/>
  <c r="H26" i="8"/>
  <c r="G26" i="8"/>
  <c r="I26" i="8" s="1"/>
  <c r="F26" i="8"/>
  <c r="E26" i="8"/>
  <c r="D26" i="8"/>
  <c r="K26" i="8" s="1"/>
  <c r="C26" i="8"/>
  <c r="B26" i="8"/>
  <c r="H25" i="8"/>
  <c r="G25" i="8"/>
  <c r="E25" i="8"/>
  <c r="F25" i="8" s="1"/>
  <c r="D25" i="8"/>
  <c r="C25" i="8"/>
  <c r="B25" i="8"/>
  <c r="H24" i="8"/>
  <c r="G24" i="8"/>
  <c r="I24" i="8" s="1"/>
  <c r="E24" i="8"/>
  <c r="D24" i="8"/>
  <c r="C24" i="8"/>
  <c r="B24" i="8"/>
  <c r="H23" i="8"/>
  <c r="I23" i="8" s="1"/>
  <c r="G23" i="8"/>
  <c r="E23" i="8"/>
  <c r="D23" i="8"/>
  <c r="C23" i="8"/>
  <c r="B23" i="8"/>
  <c r="H22" i="8"/>
  <c r="I22" i="8" s="1"/>
  <c r="G22" i="8"/>
  <c r="E22" i="8"/>
  <c r="D22" i="8"/>
  <c r="C22" i="8"/>
  <c r="B22" i="8"/>
  <c r="H21" i="8"/>
  <c r="G21" i="8"/>
  <c r="I21" i="8" s="1"/>
  <c r="E21" i="8"/>
  <c r="D21" i="8"/>
  <c r="C21" i="8"/>
  <c r="B21" i="8"/>
  <c r="H20" i="8"/>
  <c r="G20" i="8"/>
  <c r="E20" i="8"/>
  <c r="D20" i="8"/>
  <c r="C20" i="8"/>
  <c r="B20" i="8"/>
  <c r="I19" i="8"/>
  <c r="H19" i="8"/>
  <c r="G19" i="8"/>
  <c r="E19" i="8"/>
  <c r="D19" i="8"/>
  <c r="K19" i="8" s="1"/>
  <c r="C19" i="8"/>
  <c r="B19" i="8"/>
  <c r="K18" i="8"/>
  <c r="I18" i="8"/>
  <c r="H18" i="8"/>
  <c r="G18" i="8"/>
  <c r="F18" i="8"/>
  <c r="E18" i="8"/>
  <c r="D18" i="8"/>
  <c r="C18" i="8"/>
  <c r="B18" i="8"/>
  <c r="H17" i="8"/>
  <c r="G17" i="8"/>
  <c r="E17" i="8"/>
  <c r="D17" i="8"/>
  <c r="C17" i="8"/>
  <c r="B17" i="8"/>
  <c r="H16" i="8"/>
  <c r="G16" i="8"/>
  <c r="E16" i="8"/>
  <c r="D16" i="8"/>
  <c r="C16" i="8"/>
  <c r="B16" i="8"/>
  <c r="H15" i="8"/>
  <c r="G15" i="8"/>
  <c r="I15" i="8" s="1"/>
  <c r="E15" i="8"/>
  <c r="D15" i="8"/>
  <c r="K15" i="8" s="1"/>
  <c r="C15" i="8"/>
  <c r="B15" i="8"/>
  <c r="I14" i="8"/>
  <c r="H14" i="8"/>
  <c r="G14" i="8"/>
  <c r="E14" i="8"/>
  <c r="D14" i="8"/>
  <c r="C14" i="8"/>
  <c r="B14" i="8"/>
  <c r="H13" i="8"/>
  <c r="G13" i="8"/>
  <c r="I13" i="8" s="1"/>
  <c r="E13" i="8"/>
  <c r="D13" i="8"/>
  <c r="C13" i="8"/>
  <c r="B13" i="8"/>
  <c r="H12" i="8"/>
  <c r="G12" i="8"/>
  <c r="I12" i="8" s="1"/>
  <c r="E12" i="8"/>
  <c r="D12" i="8"/>
  <c r="K12" i="8" s="1"/>
  <c r="C12" i="8"/>
  <c r="B12" i="8"/>
  <c r="H11" i="8"/>
  <c r="G11" i="8"/>
  <c r="E11" i="8"/>
  <c r="D11" i="8"/>
  <c r="C11" i="8"/>
  <c r="B11" i="8"/>
  <c r="H108" i="6"/>
  <c r="G108" i="6"/>
  <c r="E108" i="6"/>
  <c r="D108" i="6"/>
  <c r="K108" i="6" s="1"/>
  <c r="C108" i="6"/>
  <c r="B108" i="6"/>
  <c r="H107" i="6"/>
  <c r="I107" i="6" s="1"/>
  <c r="G107" i="6"/>
  <c r="E107" i="6"/>
  <c r="D107" i="6"/>
  <c r="C107" i="6"/>
  <c r="B107" i="6"/>
  <c r="H106" i="6"/>
  <c r="G106" i="6"/>
  <c r="I106" i="6" s="1"/>
  <c r="E106" i="6"/>
  <c r="D106" i="6"/>
  <c r="C106" i="6"/>
  <c r="B106" i="6"/>
  <c r="H105" i="6"/>
  <c r="I105" i="6" s="1"/>
  <c r="G105" i="6"/>
  <c r="E105" i="6"/>
  <c r="F105" i="6" s="1"/>
  <c r="D105" i="6"/>
  <c r="C105" i="6"/>
  <c r="B105" i="6"/>
  <c r="H104" i="6"/>
  <c r="G104" i="6"/>
  <c r="E104" i="6"/>
  <c r="D104" i="6"/>
  <c r="C104" i="6"/>
  <c r="B104" i="6"/>
  <c r="H103" i="6"/>
  <c r="I103" i="6" s="1"/>
  <c r="G103" i="6"/>
  <c r="E103" i="6"/>
  <c r="D103" i="6"/>
  <c r="C103" i="6"/>
  <c r="B103" i="6"/>
  <c r="H102" i="6"/>
  <c r="I102" i="6" s="1"/>
  <c r="G102" i="6"/>
  <c r="E102" i="6"/>
  <c r="D102" i="6"/>
  <c r="C102" i="6"/>
  <c r="B102" i="6"/>
  <c r="H101" i="6"/>
  <c r="G101" i="6"/>
  <c r="E101" i="6"/>
  <c r="D101" i="6"/>
  <c r="C101" i="6"/>
  <c r="B101" i="6"/>
  <c r="H100" i="6"/>
  <c r="G100" i="6"/>
  <c r="I100" i="6" s="1"/>
  <c r="E100" i="6"/>
  <c r="D100" i="6"/>
  <c r="C100" i="6"/>
  <c r="B100" i="6"/>
  <c r="H99" i="6"/>
  <c r="G99" i="6"/>
  <c r="E99" i="6"/>
  <c r="D99" i="6"/>
  <c r="C99" i="6"/>
  <c r="B99" i="6"/>
  <c r="I98" i="6"/>
  <c r="H98" i="6"/>
  <c r="G98" i="6"/>
  <c r="E98" i="6"/>
  <c r="D98" i="6"/>
  <c r="C98" i="6"/>
  <c r="B98" i="6"/>
  <c r="H97" i="6"/>
  <c r="G97" i="6"/>
  <c r="I97" i="6" s="1"/>
  <c r="E97" i="6"/>
  <c r="F97" i="6" s="1"/>
  <c r="D97" i="6"/>
  <c r="C97" i="6"/>
  <c r="B97" i="6"/>
  <c r="H96" i="6"/>
  <c r="G96" i="6"/>
  <c r="I96" i="6" s="1"/>
  <c r="E96" i="6"/>
  <c r="D96" i="6"/>
  <c r="C96" i="6"/>
  <c r="B96" i="6"/>
  <c r="H95" i="6"/>
  <c r="G95" i="6"/>
  <c r="E95" i="6"/>
  <c r="D95" i="6"/>
  <c r="C95" i="6"/>
  <c r="B95" i="6"/>
  <c r="H94" i="6"/>
  <c r="G94" i="6"/>
  <c r="I94" i="6" s="1"/>
  <c r="E94" i="6"/>
  <c r="D94" i="6"/>
  <c r="C94" i="6"/>
  <c r="B94" i="6"/>
  <c r="H93" i="6"/>
  <c r="G93" i="6"/>
  <c r="E93" i="6"/>
  <c r="D93" i="6"/>
  <c r="F93" i="6" s="1"/>
  <c r="C93" i="6"/>
  <c r="B93" i="6"/>
  <c r="H92" i="6"/>
  <c r="G92" i="6"/>
  <c r="I92" i="6" s="1"/>
  <c r="E92" i="6"/>
  <c r="D92" i="6"/>
  <c r="C92" i="6"/>
  <c r="B92" i="6"/>
  <c r="H91" i="6"/>
  <c r="G91" i="6"/>
  <c r="E91" i="6"/>
  <c r="D91" i="6"/>
  <c r="C91" i="6"/>
  <c r="B91" i="6"/>
  <c r="H90" i="6"/>
  <c r="I90" i="6" s="1"/>
  <c r="G90" i="6"/>
  <c r="E90" i="6"/>
  <c r="D90" i="6"/>
  <c r="C90" i="6"/>
  <c r="B90" i="6"/>
  <c r="H89" i="6"/>
  <c r="G89" i="6"/>
  <c r="E89" i="6"/>
  <c r="F89" i="6" s="1"/>
  <c r="D89" i="6"/>
  <c r="C89" i="6"/>
  <c r="B89" i="6"/>
  <c r="H88" i="6"/>
  <c r="G88" i="6"/>
  <c r="E88" i="6"/>
  <c r="D88" i="6"/>
  <c r="C88" i="6"/>
  <c r="B88" i="6"/>
  <c r="H87" i="6"/>
  <c r="G87" i="6"/>
  <c r="I87" i="6" s="1"/>
  <c r="E87" i="6"/>
  <c r="D87" i="6"/>
  <c r="C87" i="6"/>
  <c r="B87" i="6"/>
  <c r="H86" i="6"/>
  <c r="G86" i="6"/>
  <c r="E86" i="6"/>
  <c r="D86" i="6"/>
  <c r="C86" i="6"/>
  <c r="B86" i="6"/>
  <c r="H85" i="6"/>
  <c r="I85" i="6" s="1"/>
  <c r="G85" i="6"/>
  <c r="F85" i="6"/>
  <c r="E85" i="6"/>
  <c r="D85" i="6"/>
  <c r="C85" i="6"/>
  <c r="B85" i="6"/>
  <c r="H84" i="6"/>
  <c r="G84" i="6"/>
  <c r="I84" i="6" s="1"/>
  <c r="E84" i="6"/>
  <c r="D84" i="6"/>
  <c r="C84" i="6"/>
  <c r="B84" i="6"/>
  <c r="H83" i="6"/>
  <c r="G83" i="6"/>
  <c r="E83" i="6"/>
  <c r="D83" i="6"/>
  <c r="C83" i="6"/>
  <c r="B83" i="6"/>
  <c r="H82" i="6"/>
  <c r="G82" i="6"/>
  <c r="E82" i="6"/>
  <c r="D82" i="6"/>
  <c r="C82" i="6"/>
  <c r="B82" i="6"/>
  <c r="H81" i="6"/>
  <c r="I81" i="6" s="1"/>
  <c r="G81" i="6"/>
  <c r="E81" i="6"/>
  <c r="F81" i="6" s="1"/>
  <c r="D81" i="6"/>
  <c r="C81" i="6"/>
  <c r="B81" i="6"/>
  <c r="H80" i="6"/>
  <c r="G80" i="6"/>
  <c r="I80" i="6" s="1"/>
  <c r="E80" i="6"/>
  <c r="D80" i="6"/>
  <c r="C80" i="6"/>
  <c r="B80" i="6"/>
  <c r="H79" i="6"/>
  <c r="G79" i="6"/>
  <c r="I79" i="6" s="1"/>
  <c r="E79" i="6"/>
  <c r="D79" i="6"/>
  <c r="C79" i="6"/>
  <c r="B79" i="6"/>
  <c r="H78" i="6"/>
  <c r="G78" i="6"/>
  <c r="E78" i="6"/>
  <c r="D78" i="6"/>
  <c r="C78" i="6"/>
  <c r="B78" i="6"/>
  <c r="H77" i="6"/>
  <c r="G77" i="6"/>
  <c r="I77" i="6" s="1"/>
  <c r="F77" i="6"/>
  <c r="E77" i="6"/>
  <c r="D77" i="6"/>
  <c r="K77" i="6" s="1"/>
  <c r="C77" i="6"/>
  <c r="B77" i="6"/>
  <c r="H76" i="6"/>
  <c r="G76" i="6"/>
  <c r="E76" i="6"/>
  <c r="F76" i="6" s="1"/>
  <c r="D76" i="6"/>
  <c r="C76" i="6"/>
  <c r="B76" i="6"/>
  <c r="H75" i="6"/>
  <c r="G75" i="6"/>
  <c r="E75" i="6"/>
  <c r="D75" i="6"/>
  <c r="C75" i="6"/>
  <c r="B75" i="6"/>
  <c r="H74" i="6"/>
  <c r="I74" i="6" s="1"/>
  <c r="G74" i="6"/>
  <c r="E74" i="6"/>
  <c r="D74" i="6"/>
  <c r="C74" i="6"/>
  <c r="B74" i="6"/>
  <c r="H73" i="6"/>
  <c r="G73" i="6"/>
  <c r="E73" i="6"/>
  <c r="F73" i="6" s="1"/>
  <c r="D73" i="6"/>
  <c r="C73" i="6"/>
  <c r="B73" i="6"/>
  <c r="H72" i="6"/>
  <c r="G72" i="6"/>
  <c r="E72" i="6"/>
  <c r="D72" i="6"/>
  <c r="C72" i="6"/>
  <c r="B72" i="6"/>
  <c r="H71" i="6"/>
  <c r="G71" i="6"/>
  <c r="E71" i="6"/>
  <c r="D71" i="6"/>
  <c r="C71" i="6"/>
  <c r="B71" i="6"/>
  <c r="H70" i="6"/>
  <c r="G70" i="6"/>
  <c r="I70" i="6" s="1"/>
  <c r="E70" i="6"/>
  <c r="D70" i="6"/>
  <c r="C70" i="6"/>
  <c r="B70" i="6"/>
  <c r="K69" i="6"/>
  <c r="H69" i="6"/>
  <c r="G69" i="6"/>
  <c r="I69" i="6" s="1"/>
  <c r="E69" i="6"/>
  <c r="D69" i="6"/>
  <c r="F69" i="6" s="1"/>
  <c r="C69" i="6"/>
  <c r="B69" i="6"/>
  <c r="H68" i="6"/>
  <c r="G68" i="6"/>
  <c r="E68" i="6"/>
  <c r="F68" i="6" s="1"/>
  <c r="D68" i="6"/>
  <c r="C68" i="6"/>
  <c r="B68" i="6"/>
  <c r="H67" i="6"/>
  <c r="G67" i="6"/>
  <c r="E67" i="6"/>
  <c r="D67" i="6"/>
  <c r="C67" i="6"/>
  <c r="B67" i="6"/>
  <c r="H66" i="6"/>
  <c r="G66" i="6"/>
  <c r="I66" i="6" s="1"/>
  <c r="E66" i="6"/>
  <c r="D66" i="6"/>
  <c r="C66" i="6"/>
  <c r="B66" i="6"/>
  <c r="H65" i="6"/>
  <c r="I65" i="6" s="1"/>
  <c r="G65" i="6"/>
  <c r="E65" i="6"/>
  <c r="D65" i="6"/>
  <c r="C65" i="6"/>
  <c r="B65" i="6"/>
  <c r="H64" i="6"/>
  <c r="G64" i="6"/>
  <c r="E64" i="6"/>
  <c r="F64" i="6" s="1"/>
  <c r="D64" i="6"/>
  <c r="C64" i="6"/>
  <c r="B64" i="6"/>
  <c r="H63" i="6"/>
  <c r="G63" i="6"/>
  <c r="E63" i="6"/>
  <c r="D63" i="6"/>
  <c r="C63" i="6"/>
  <c r="B63" i="6"/>
  <c r="H62" i="6"/>
  <c r="I62" i="6" s="1"/>
  <c r="G62" i="6"/>
  <c r="E62" i="6"/>
  <c r="D62" i="6"/>
  <c r="C62" i="6"/>
  <c r="B62" i="6"/>
  <c r="H61" i="6"/>
  <c r="G61" i="6"/>
  <c r="E61" i="6"/>
  <c r="D61" i="6"/>
  <c r="C61" i="6"/>
  <c r="B61" i="6"/>
  <c r="H60" i="6"/>
  <c r="G60" i="6"/>
  <c r="I60" i="6" s="1"/>
  <c r="E60" i="6"/>
  <c r="D60" i="6"/>
  <c r="K60" i="6" s="1"/>
  <c r="C60" i="6"/>
  <c r="B60" i="6"/>
  <c r="H59" i="6"/>
  <c r="G59" i="6"/>
  <c r="E59" i="6"/>
  <c r="D59" i="6"/>
  <c r="C59" i="6"/>
  <c r="B59" i="6"/>
  <c r="H58" i="6"/>
  <c r="I58" i="6" s="1"/>
  <c r="G58" i="6"/>
  <c r="E58" i="6"/>
  <c r="D58" i="6"/>
  <c r="C58" i="6"/>
  <c r="B58" i="6"/>
  <c r="H57" i="6"/>
  <c r="G57" i="6"/>
  <c r="E57" i="6"/>
  <c r="D57" i="6"/>
  <c r="C57" i="6"/>
  <c r="B57" i="6"/>
  <c r="H56" i="6"/>
  <c r="G56" i="6"/>
  <c r="E56" i="6"/>
  <c r="D56" i="6"/>
  <c r="C56" i="6"/>
  <c r="B56" i="6"/>
  <c r="H55" i="6"/>
  <c r="G55" i="6"/>
  <c r="E55" i="6"/>
  <c r="D55" i="6"/>
  <c r="C55" i="6"/>
  <c r="B55" i="6"/>
  <c r="I54" i="6"/>
  <c r="H54" i="6"/>
  <c r="G54" i="6"/>
  <c r="E54" i="6"/>
  <c r="D54" i="6"/>
  <c r="C54" i="6"/>
  <c r="B54" i="6"/>
  <c r="H53" i="6"/>
  <c r="I53" i="6" s="1"/>
  <c r="G53" i="6"/>
  <c r="E53" i="6"/>
  <c r="F53" i="6" s="1"/>
  <c r="D53" i="6"/>
  <c r="C53" i="6"/>
  <c r="B53" i="6"/>
  <c r="H52" i="6"/>
  <c r="G52" i="6"/>
  <c r="E52" i="6"/>
  <c r="D52" i="6"/>
  <c r="C52" i="6"/>
  <c r="B52" i="6"/>
  <c r="H51" i="6"/>
  <c r="G51" i="6"/>
  <c r="I51" i="6" s="1"/>
  <c r="E51" i="6"/>
  <c r="D51" i="6"/>
  <c r="K51" i="6" s="1"/>
  <c r="C51" i="6"/>
  <c r="B51" i="6"/>
  <c r="H50" i="6"/>
  <c r="I50" i="6" s="1"/>
  <c r="G50" i="6"/>
  <c r="E50" i="6"/>
  <c r="D50" i="6"/>
  <c r="C50" i="6"/>
  <c r="B50" i="6"/>
  <c r="H49" i="6"/>
  <c r="G49" i="6"/>
  <c r="E49" i="6"/>
  <c r="D49" i="6"/>
  <c r="C49" i="6"/>
  <c r="B49" i="6"/>
  <c r="H48" i="6"/>
  <c r="G48" i="6"/>
  <c r="I48" i="6" s="1"/>
  <c r="E48" i="6"/>
  <c r="D48" i="6"/>
  <c r="C48" i="6"/>
  <c r="B48" i="6"/>
  <c r="H47" i="6"/>
  <c r="G47" i="6"/>
  <c r="I47" i="6" s="1"/>
  <c r="E47" i="6"/>
  <c r="D47" i="6"/>
  <c r="C47" i="6"/>
  <c r="B47" i="6"/>
  <c r="H46" i="6"/>
  <c r="G46" i="6"/>
  <c r="E46" i="6"/>
  <c r="D46" i="6"/>
  <c r="C46" i="6"/>
  <c r="B46" i="6"/>
  <c r="I45" i="6"/>
  <c r="H45" i="6"/>
  <c r="G45" i="6"/>
  <c r="E45" i="6"/>
  <c r="D45" i="6"/>
  <c r="C45" i="6"/>
  <c r="B45" i="6"/>
  <c r="H44" i="6"/>
  <c r="G44" i="6"/>
  <c r="E44" i="6"/>
  <c r="F44" i="6" s="1"/>
  <c r="D44" i="6"/>
  <c r="C44" i="6"/>
  <c r="B44" i="6"/>
  <c r="H43" i="6"/>
  <c r="G43" i="6"/>
  <c r="I43" i="6" s="1"/>
  <c r="E43" i="6"/>
  <c r="D43" i="6"/>
  <c r="K43" i="6" s="1"/>
  <c r="C43" i="6"/>
  <c r="B43" i="6"/>
  <c r="H42" i="6"/>
  <c r="G42" i="6"/>
  <c r="I42" i="6" s="1"/>
  <c r="E42" i="6"/>
  <c r="D42" i="6"/>
  <c r="C42" i="6"/>
  <c r="B42" i="6"/>
  <c r="H41" i="6"/>
  <c r="I41" i="6" s="1"/>
  <c r="G41" i="6"/>
  <c r="E41" i="6"/>
  <c r="F41" i="6" s="1"/>
  <c r="D41" i="6"/>
  <c r="C41" i="6"/>
  <c r="B41" i="6"/>
  <c r="H40" i="6"/>
  <c r="G40" i="6"/>
  <c r="E40" i="6"/>
  <c r="D40" i="6"/>
  <c r="C40" i="6"/>
  <c r="B40" i="6"/>
  <c r="H39" i="6"/>
  <c r="G39" i="6"/>
  <c r="E39" i="6"/>
  <c r="D39" i="6"/>
  <c r="C39" i="6"/>
  <c r="B39" i="6"/>
  <c r="H38" i="6"/>
  <c r="G38" i="6"/>
  <c r="I38" i="6" s="1"/>
  <c r="E38" i="6"/>
  <c r="D38" i="6"/>
  <c r="C38" i="6"/>
  <c r="B38" i="6"/>
  <c r="I37" i="6"/>
  <c r="H37" i="6"/>
  <c r="G37" i="6"/>
  <c r="E37" i="6"/>
  <c r="D37" i="6"/>
  <c r="F37" i="6" s="1"/>
  <c r="C37" i="6"/>
  <c r="B37" i="6"/>
  <c r="H36" i="6"/>
  <c r="G36" i="6"/>
  <c r="F36" i="6"/>
  <c r="E36" i="6"/>
  <c r="D36" i="6"/>
  <c r="C36" i="6"/>
  <c r="B36" i="6"/>
  <c r="H35" i="6"/>
  <c r="G35" i="6"/>
  <c r="E35" i="6"/>
  <c r="D35" i="6"/>
  <c r="C35" i="6"/>
  <c r="B35" i="6"/>
  <c r="H34" i="6"/>
  <c r="G34" i="6"/>
  <c r="E34" i="6"/>
  <c r="D34" i="6"/>
  <c r="C34" i="6"/>
  <c r="B34" i="6"/>
  <c r="H33" i="6"/>
  <c r="I33" i="6" s="1"/>
  <c r="G33" i="6"/>
  <c r="E33" i="6"/>
  <c r="F33" i="6" s="1"/>
  <c r="K33" i="6" s="1"/>
  <c r="D33" i="6"/>
  <c r="C33" i="6"/>
  <c r="B33" i="6"/>
  <c r="H32" i="6"/>
  <c r="G32" i="6"/>
  <c r="E32" i="6"/>
  <c r="D32" i="6"/>
  <c r="F32" i="6" s="1"/>
  <c r="C32" i="6"/>
  <c r="B32" i="6"/>
  <c r="H31" i="6"/>
  <c r="G31" i="6"/>
  <c r="E31" i="6"/>
  <c r="D31" i="6"/>
  <c r="C31" i="6"/>
  <c r="B31" i="6"/>
  <c r="H30" i="6"/>
  <c r="G30" i="6"/>
  <c r="E30" i="6"/>
  <c r="D30" i="6"/>
  <c r="C30" i="6"/>
  <c r="B30" i="6"/>
  <c r="H29" i="6"/>
  <c r="I29" i="6" s="1"/>
  <c r="G29" i="6"/>
  <c r="E29" i="6"/>
  <c r="D29" i="6"/>
  <c r="F29" i="6" s="1"/>
  <c r="C29" i="6"/>
  <c r="B29" i="6"/>
  <c r="H28" i="6"/>
  <c r="G28" i="6"/>
  <c r="E28" i="6"/>
  <c r="F28" i="6" s="1"/>
  <c r="D28" i="6"/>
  <c r="C28" i="6"/>
  <c r="B28" i="6"/>
  <c r="H27" i="6"/>
  <c r="G27" i="6"/>
  <c r="E27" i="6"/>
  <c r="D27" i="6"/>
  <c r="C27" i="6"/>
  <c r="B27" i="6"/>
  <c r="H26" i="6"/>
  <c r="G26" i="6"/>
  <c r="E26" i="6"/>
  <c r="D26" i="6"/>
  <c r="K26" i="6" s="1"/>
  <c r="C26" i="6"/>
  <c r="B26" i="6"/>
  <c r="H25" i="6"/>
  <c r="I25" i="6" s="1"/>
  <c r="G25" i="6"/>
  <c r="E25" i="6"/>
  <c r="F25" i="6" s="1"/>
  <c r="D25" i="6"/>
  <c r="C25" i="6"/>
  <c r="B25" i="6"/>
  <c r="H24" i="6"/>
  <c r="G24" i="6"/>
  <c r="E24" i="6"/>
  <c r="D24" i="6"/>
  <c r="C24" i="6"/>
  <c r="B24" i="6"/>
  <c r="H23" i="6"/>
  <c r="G23" i="6"/>
  <c r="E23" i="6"/>
  <c r="D23" i="6"/>
  <c r="C23" i="6"/>
  <c r="B23" i="6"/>
  <c r="H22" i="6"/>
  <c r="I22" i="6" s="1"/>
  <c r="G22" i="6"/>
  <c r="E22" i="6"/>
  <c r="D22" i="6"/>
  <c r="C22" i="6"/>
  <c r="B22" i="6"/>
  <c r="I21" i="6"/>
  <c r="H21" i="6"/>
  <c r="G21" i="6"/>
  <c r="E21" i="6"/>
  <c r="D21" i="6"/>
  <c r="F21" i="6" s="1"/>
  <c r="C21" i="6"/>
  <c r="B21" i="6"/>
  <c r="H20" i="6"/>
  <c r="G20" i="6"/>
  <c r="E20" i="6"/>
  <c r="F20" i="6" s="1"/>
  <c r="D20" i="6"/>
  <c r="C20" i="6"/>
  <c r="B20" i="6"/>
  <c r="H19" i="6"/>
  <c r="G19" i="6"/>
  <c r="I19" i="6" s="1"/>
  <c r="E19" i="6"/>
  <c r="D19" i="6"/>
  <c r="C19" i="6"/>
  <c r="B19" i="6"/>
  <c r="H18" i="6"/>
  <c r="G18" i="6"/>
  <c r="E18" i="6"/>
  <c r="D18" i="6"/>
  <c r="C18" i="6"/>
  <c r="B18" i="6"/>
  <c r="H17" i="6"/>
  <c r="I17" i="6" s="1"/>
  <c r="G17" i="6"/>
  <c r="E17" i="6"/>
  <c r="F17" i="6" s="1"/>
  <c r="K17" i="6" s="1"/>
  <c r="D17" i="6"/>
  <c r="C17" i="6"/>
  <c r="B17" i="6"/>
  <c r="H16" i="6"/>
  <c r="G16" i="6"/>
  <c r="E16" i="6"/>
  <c r="D16" i="6"/>
  <c r="C16" i="6"/>
  <c r="B16" i="6"/>
  <c r="H15" i="6"/>
  <c r="G15" i="6"/>
  <c r="I15" i="6" s="1"/>
  <c r="E15" i="6"/>
  <c r="D15" i="6"/>
  <c r="C15" i="6"/>
  <c r="B15" i="6"/>
  <c r="H14" i="6"/>
  <c r="I14" i="6" s="1"/>
  <c r="G14" i="6"/>
  <c r="E14" i="6"/>
  <c r="D14" i="6"/>
  <c r="C14" i="6"/>
  <c r="B14" i="6"/>
  <c r="I13" i="6"/>
  <c r="H13" i="6"/>
  <c r="G13" i="6"/>
  <c r="E13" i="6"/>
  <c r="D13" i="6"/>
  <c r="C13" i="6"/>
  <c r="B13" i="6"/>
  <c r="H12" i="6"/>
  <c r="G12" i="6"/>
  <c r="E12" i="6"/>
  <c r="F12" i="6" s="1"/>
  <c r="D12" i="6"/>
  <c r="C12" i="6"/>
  <c r="B12" i="6"/>
  <c r="H11" i="6"/>
  <c r="G11" i="6"/>
  <c r="E11" i="6"/>
  <c r="D11" i="6"/>
  <c r="C11" i="6"/>
  <c r="B11" i="6"/>
  <c r="H108" i="4"/>
  <c r="G108" i="4"/>
  <c r="E108" i="4"/>
  <c r="D108" i="4"/>
  <c r="K108" i="4" s="1"/>
  <c r="C108" i="4"/>
  <c r="B108" i="4"/>
  <c r="H107" i="4"/>
  <c r="G107" i="4"/>
  <c r="E107" i="4"/>
  <c r="D107" i="4"/>
  <c r="C107" i="4"/>
  <c r="B107" i="4"/>
  <c r="H106" i="4"/>
  <c r="I106" i="4" s="1"/>
  <c r="G106" i="4"/>
  <c r="E106" i="4"/>
  <c r="D106" i="4"/>
  <c r="C106" i="4"/>
  <c r="B106" i="4"/>
  <c r="H105" i="4"/>
  <c r="I105" i="4" s="1"/>
  <c r="G105" i="4"/>
  <c r="F105" i="4"/>
  <c r="E105" i="4"/>
  <c r="D105" i="4"/>
  <c r="C105" i="4"/>
  <c r="B105" i="4"/>
  <c r="H104" i="4"/>
  <c r="G104" i="4"/>
  <c r="E104" i="4"/>
  <c r="D104" i="4"/>
  <c r="C104" i="4"/>
  <c r="B104" i="4"/>
  <c r="H103" i="4"/>
  <c r="G103" i="4"/>
  <c r="E103" i="4"/>
  <c r="D103" i="4"/>
  <c r="C103" i="4"/>
  <c r="B103" i="4"/>
  <c r="H102" i="4"/>
  <c r="G102" i="4"/>
  <c r="I102" i="4" s="1"/>
  <c r="E102" i="4"/>
  <c r="D102" i="4"/>
  <c r="C102" i="4"/>
  <c r="B102" i="4"/>
  <c r="H101" i="4"/>
  <c r="I101" i="4" s="1"/>
  <c r="G101" i="4"/>
  <c r="E101" i="4"/>
  <c r="F101" i="4" s="1"/>
  <c r="D101" i="4"/>
  <c r="C101" i="4"/>
  <c r="B101" i="4"/>
  <c r="H100" i="4"/>
  <c r="G100" i="4"/>
  <c r="E100" i="4"/>
  <c r="D100" i="4"/>
  <c r="C100" i="4"/>
  <c r="B100" i="4"/>
  <c r="H99" i="4"/>
  <c r="G99" i="4"/>
  <c r="E99" i="4"/>
  <c r="D99" i="4"/>
  <c r="C99" i="4"/>
  <c r="B99" i="4"/>
  <c r="H98" i="4"/>
  <c r="G98" i="4"/>
  <c r="I98" i="4" s="1"/>
  <c r="E98" i="4"/>
  <c r="D98" i="4"/>
  <c r="C98" i="4"/>
  <c r="B98" i="4"/>
  <c r="H97" i="4"/>
  <c r="G97" i="4"/>
  <c r="I97" i="4" s="1"/>
  <c r="E97" i="4"/>
  <c r="F97" i="4" s="1"/>
  <c r="D97" i="4"/>
  <c r="C97" i="4"/>
  <c r="B97" i="4"/>
  <c r="H96" i="4"/>
  <c r="G96" i="4"/>
  <c r="E96" i="4"/>
  <c r="D96" i="4"/>
  <c r="C96" i="4"/>
  <c r="B96" i="4"/>
  <c r="H95" i="4"/>
  <c r="G95" i="4"/>
  <c r="I95" i="4" s="1"/>
  <c r="E95" i="4"/>
  <c r="D95" i="4"/>
  <c r="C95" i="4"/>
  <c r="B95" i="4"/>
  <c r="H94" i="4"/>
  <c r="I94" i="4" s="1"/>
  <c r="G94" i="4"/>
  <c r="E94" i="4"/>
  <c r="D94" i="4"/>
  <c r="C94" i="4"/>
  <c r="B94" i="4"/>
  <c r="H93" i="4"/>
  <c r="I93" i="4" s="1"/>
  <c r="K93" i="4" s="1"/>
  <c r="G93" i="4"/>
  <c r="F93" i="4"/>
  <c r="E93" i="4"/>
  <c r="D93" i="4"/>
  <c r="C93" i="4"/>
  <c r="B93" i="4"/>
  <c r="H92" i="4"/>
  <c r="G92" i="4"/>
  <c r="I92" i="4" s="1"/>
  <c r="E92" i="4"/>
  <c r="F92" i="4" s="1"/>
  <c r="D92" i="4"/>
  <c r="C92" i="4"/>
  <c r="B92" i="4"/>
  <c r="H91" i="4"/>
  <c r="G91" i="4"/>
  <c r="E91" i="4"/>
  <c r="D91" i="4"/>
  <c r="C91" i="4"/>
  <c r="B91" i="4"/>
  <c r="H90" i="4"/>
  <c r="I90" i="4" s="1"/>
  <c r="G90" i="4"/>
  <c r="E90" i="4"/>
  <c r="D90" i="4"/>
  <c r="C90" i="4"/>
  <c r="B90" i="4"/>
  <c r="H89" i="4"/>
  <c r="G89" i="4"/>
  <c r="E89" i="4"/>
  <c r="D89" i="4"/>
  <c r="C89" i="4"/>
  <c r="B89" i="4"/>
  <c r="H88" i="4"/>
  <c r="G88" i="4"/>
  <c r="I88" i="4" s="1"/>
  <c r="E88" i="4"/>
  <c r="D88" i="4"/>
  <c r="C88" i="4"/>
  <c r="B88" i="4"/>
  <c r="H87" i="4"/>
  <c r="G87" i="4"/>
  <c r="I87" i="4" s="1"/>
  <c r="E87" i="4"/>
  <c r="D87" i="4"/>
  <c r="C87" i="4"/>
  <c r="B87" i="4"/>
  <c r="H86" i="4"/>
  <c r="I86" i="4" s="1"/>
  <c r="G86" i="4"/>
  <c r="E86" i="4"/>
  <c r="D86" i="4"/>
  <c r="C86" i="4"/>
  <c r="B86" i="4"/>
  <c r="H85" i="4"/>
  <c r="G85" i="4"/>
  <c r="E85" i="4"/>
  <c r="D85" i="4"/>
  <c r="C85" i="4"/>
  <c r="B85" i="4"/>
  <c r="H84" i="4"/>
  <c r="G84" i="4"/>
  <c r="E84" i="4"/>
  <c r="D84" i="4"/>
  <c r="C84" i="4"/>
  <c r="B84" i="4"/>
  <c r="H83" i="4"/>
  <c r="G83" i="4"/>
  <c r="E83" i="4"/>
  <c r="D83" i="4"/>
  <c r="C83" i="4"/>
  <c r="B83" i="4"/>
  <c r="H82" i="4"/>
  <c r="I82" i="4" s="1"/>
  <c r="G82" i="4"/>
  <c r="E82" i="4"/>
  <c r="D82" i="4"/>
  <c r="C82" i="4"/>
  <c r="B82" i="4"/>
  <c r="H81" i="4"/>
  <c r="I81" i="4" s="1"/>
  <c r="G81" i="4"/>
  <c r="E81" i="4"/>
  <c r="D81" i="4"/>
  <c r="F81" i="4" s="1"/>
  <c r="C81" i="4"/>
  <c r="B81" i="4"/>
  <c r="H80" i="4"/>
  <c r="G80" i="4"/>
  <c r="F80" i="4"/>
  <c r="E80" i="4"/>
  <c r="D80" i="4"/>
  <c r="C80" i="4"/>
  <c r="B80" i="4"/>
  <c r="H79" i="4"/>
  <c r="G79" i="4"/>
  <c r="E79" i="4"/>
  <c r="D79" i="4"/>
  <c r="C79" i="4"/>
  <c r="B79" i="4"/>
  <c r="H78" i="4"/>
  <c r="G78" i="4"/>
  <c r="E78" i="4"/>
  <c r="D78" i="4"/>
  <c r="C78" i="4"/>
  <c r="B78" i="4"/>
  <c r="I77" i="4"/>
  <c r="H77" i="4"/>
  <c r="G77" i="4"/>
  <c r="E77" i="4"/>
  <c r="D77" i="4"/>
  <c r="K77" i="4" s="1"/>
  <c r="C77" i="4"/>
  <c r="B77" i="4"/>
  <c r="H76" i="4"/>
  <c r="G76" i="4"/>
  <c r="E76" i="4"/>
  <c r="F76" i="4" s="1"/>
  <c r="D76" i="4"/>
  <c r="C76" i="4"/>
  <c r="B76" i="4"/>
  <c r="H75" i="4"/>
  <c r="G75" i="4"/>
  <c r="E75" i="4"/>
  <c r="D75" i="4"/>
  <c r="C75" i="4"/>
  <c r="B75" i="4"/>
  <c r="H74" i="4"/>
  <c r="I74" i="4" s="1"/>
  <c r="G74" i="4"/>
  <c r="E74" i="4"/>
  <c r="D74" i="4"/>
  <c r="C74" i="4"/>
  <c r="B74" i="4"/>
  <c r="H73" i="4"/>
  <c r="I73" i="4" s="1"/>
  <c r="G73" i="4"/>
  <c r="E73" i="4"/>
  <c r="F73" i="4" s="1"/>
  <c r="D73" i="4"/>
  <c r="C73" i="4"/>
  <c r="B73" i="4"/>
  <c r="H72" i="4"/>
  <c r="G72" i="4"/>
  <c r="E72" i="4"/>
  <c r="D72" i="4"/>
  <c r="C72" i="4"/>
  <c r="B72" i="4"/>
  <c r="H71" i="4"/>
  <c r="G71" i="4"/>
  <c r="E71" i="4"/>
  <c r="D71" i="4"/>
  <c r="C71" i="4"/>
  <c r="B71" i="4"/>
  <c r="H70" i="4"/>
  <c r="G70" i="4"/>
  <c r="E70" i="4"/>
  <c r="D70" i="4"/>
  <c r="C70" i="4"/>
  <c r="B70" i="4"/>
  <c r="K69" i="4"/>
  <c r="H69" i="4"/>
  <c r="G69" i="4"/>
  <c r="I69" i="4" s="1"/>
  <c r="F69" i="4"/>
  <c r="E69" i="4"/>
  <c r="D69" i="4"/>
  <c r="C69" i="4"/>
  <c r="B69" i="4"/>
  <c r="H68" i="4"/>
  <c r="G68" i="4"/>
  <c r="E68" i="4"/>
  <c r="D68" i="4"/>
  <c r="C68" i="4"/>
  <c r="B68" i="4"/>
  <c r="H67" i="4"/>
  <c r="G67" i="4"/>
  <c r="E67" i="4"/>
  <c r="D67" i="4"/>
  <c r="C67" i="4"/>
  <c r="B67" i="4"/>
  <c r="H66" i="4"/>
  <c r="G66" i="4"/>
  <c r="I66" i="4" s="1"/>
  <c r="E66" i="4"/>
  <c r="D66" i="4"/>
  <c r="C66" i="4"/>
  <c r="B66" i="4"/>
  <c r="I65" i="4"/>
  <c r="H65" i="4"/>
  <c r="G65" i="4"/>
  <c r="E65" i="4"/>
  <c r="D65" i="4"/>
  <c r="F65" i="4" s="1"/>
  <c r="K65" i="4" s="1"/>
  <c r="C65" i="4"/>
  <c r="B65" i="4"/>
  <c r="H64" i="4"/>
  <c r="G64" i="4"/>
  <c r="E64" i="4"/>
  <c r="F64" i="4" s="1"/>
  <c r="D64" i="4"/>
  <c r="C64" i="4"/>
  <c r="B64" i="4"/>
  <c r="H63" i="4"/>
  <c r="G63" i="4"/>
  <c r="I63" i="4" s="1"/>
  <c r="E63" i="4"/>
  <c r="D63" i="4"/>
  <c r="C63" i="4"/>
  <c r="B63" i="4"/>
  <c r="H62" i="4"/>
  <c r="I62" i="4" s="1"/>
  <c r="G62" i="4"/>
  <c r="E62" i="4"/>
  <c r="D62" i="4"/>
  <c r="C62" i="4"/>
  <c r="B62" i="4"/>
  <c r="H61" i="4"/>
  <c r="G61" i="4"/>
  <c r="E61" i="4"/>
  <c r="F61" i="4" s="1"/>
  <c r="D61" i="4"/>
  <c r="C61" i="4"/>
  <c r="B61" i="4"/>
  <c r="K60" i="4"/>
  <c r="H60" i="4"/>
  <c r="G60" i="4"/>
  <c r="I60" i="4" s="1"/>
  <c r="F60" i="4"/>
  <c r="E60" i="4"/>
  <c r="D60" i="4"/>
  <c r="C60" i="4"/>
  <c r="B60" i="4"/>
  <c r="H59" i="4"/>
  <c r="G59" i="4"/>
  <c r="I59" i="4" s="1"/>
  <c r="E59" i="4"/>
  <c r="D59" i="4"/>
  <c r="C59" i="4"/>
  <c r="B59" i="4"/>
  <c r="H58" i="4"/>
  <c r="I58" i="4" s="1"/>
  <c r="G58" i="4"/>
  <c r="E58" i="4"/>
  <c r="D58" i="4"/>
  <c r="C58" i="4"/>
  <c r="B58" i="4"/>
  <c r="H57" i="4"/>
  <c r="G57" i="4"/>
  <c r="I57" i="4" s="1"/>
  <c r="E57" i="4"/>
  <c r="D57" i="4"/>
  <c r="C57" i="4"/>
  <c r="B57" i="4"/>
  <c r="H56" i="4"/>
  <c r="G56" i="4"/>
  <c r="E56" i="4"/>
  <c r="D56" i="4"/>
  <c r="F56" i="4" s="1"/>
  <c r="C56" i="4"/>
  <c r="B56" i="4"/>
  <c r="H55" i="4"/>
  <c r="G55" i="4"/>
  <c r="E55" i="4"/>
  <c r="D55" i="4"/>
  <c r="C55" i="4"/>
  <c r="B55" i="4"/>
  <c r="H54" i="4"/>
  <c r="G54" i="4"/>
  <c r="I54" i="4" s="1"/>
  <c r="E54" i="4"/>
  <c r="D54" i="4"/>
  <c r="C54" i="4"/>
  <c r="B54" i="4"/>
  <c r="H53" i="4"/>
  <c r="I53" i="4" s="1"/>
  <c r="G53" i="4"/>
  <c r="E53" i="4"/>
  <c r="D53" i="4"/>
  <c r="C53" i="4"/>
  <c r="B53" i="4"/>
  <c r="H52" i="4"/>
  <c r="G52" i="4"/>
  <c r="E52" i="4"/>
  <c r="F52" i="4" s="1"/>
  <c r="D52" i="4"/>
  <c r="C52" i="4"/>
  <c r="B52" i="4"/>
  <c r="H51" i="4"/>
  <c r="G51" i="4"/>
  <c r="I51" i="4" s="1"/>
  <c r="E51" i="4"/>
  <c r="D51" i="4"/>
  <c r="K51" i="4" s="1"/>
  <c r="C51" i="4"/>
  <c r="B51" i="4"/>
  <c r="H50" i="4"/>
  <c r="I50" i="4" s="1"/>
  <c r="G50" i="4"/>
  <c r="E50" i="4"/>
  <c r="D50" i="4"/>
  <c r="C50" i="4"/>
  <c r="B50" i="4"/>
  <c r="H49" i="4"/>
  <c r="G49" i="4"/>
  <c r="E49" i="4"/>
  <c r="D49" i="4"/>
  <c r="C49" i="4"/>
  <c r="B49" i="4"/>
  <c r="H48" i="4"/>
  <c r="G48" i="4"/>
  <c r="I48" i="4" s="1"/>
  <c r="E48" i="4"/>
  <c r="D48" i="4"/>
  <c r="C48" i="4"/>
  <c r="B48" i="4"/>
  <c r="H47" i="4"/>
  <c r="G47" i="4"/>
  <c r="E47" i="4"/>
  <c r="D47" i="4"/>
  <c r="C47" i="4"/>
  <c r="B47" i="4"/>
  <c r="H46" i="4"/>
  <c r="I46" i="4" s="1"/>
  <c r="G46" i="4"/>
  <c r="E46" i="4"/>
  <c r="D46" i="4"/>
  <c r="C46" i="4"/>
  <c r="B46" i="4"/>
  <c r="H45" i="4"/>
  <c r="G45" i="4"/>
  <c r="E45" i="4"/>
  <c r="D45" i="4"/>
  <c r="C45" i="4"/>
  <c r="B45" i="4"/>
  <c r="H44" i="4"/>
  <c r="G44" i="4"/>
  <c r="F44" i="4"/>
  <c r="E44" i="4"/>
  <c r="D44" i="4"/>
  <c r="C44" i="4"/>
  <c r="B44" i="4"/>
  <c r="H43" i="4"/>
  <c r="G43" i="4"/>
  <c r="I43" i="4" s="1"/>
  <c r="E43" i="4"/>
  <c r="D43" i="4"/>
  <c r="K43" i="4" s="1"/>
  <c r="C43" i="4"/>
  <c r="B43" i="4"/>
  <c r="H42" i="4"/>
  <c r="I42" i="4" s="1"/>
  <c r="G42" i="4"/>
  <c r="E42" i="4"/>
  <c r="D42" i="4"/>
  <c r="C42" i="4"/>
  <c r="B42" i="4"/>
  <c r="H41" i="4"/>
  <c r="I41" i="4" s="1"/>
  <c r="G41" i="4"/>
  <c r="E41" i="4"/>
  <c r="F41" i="4" s="1"/>
  <c r="K41" i="4" s="1"/>
  <c r="D41" i="4"/>
  <c r="C41" i="4"/>
  <c r="B41" i="4"/>
  <c r="H40" i="4"/>
  <c r="G40" i="4"/>
  <c r="E40" i="4"/>
  <c r="D40" i="4"/>
  <c r="C40" i="4"/>
  <c r="B40" i="4"/>
  <c r="H39" i="4"/>
  <c r="G39" i="4"/>
  <c r="I39" i="4" s="1"/>
  <c r="E39" i="4"/>
  <c r="D39" i="4"/>
  <c r="C39" i="4"/>
  <c r="B39" i="4"/>
  <c r="H38" i="4"/>
  <c r="I38" i="4" s="1"/>
  <c r="G38" i="4"/>
  <c r="E38" i="4"/>
  <c r="D38" i="4"/>
  <c r="C38" i="4"/>
  <c r="B38" i="4"/>
  <c r="I37" i="4"/>
  <c r="H37" i="4"/>
  <c r="G37" i="4"/>
  <c r="E37" i="4"/>
  <c r="D37" i="4"/>
  <c r="C37" i="4"/>
  <c r="B37" i="4"/>
  <c r="H36" i="4"/>
  <c r="G36" i="4"/>
  <c r="E36" i="4"/>
  <c r="D36" i="4"/>
  <c r="F36" i="4" s="1"/>
  <c r="C36" i="4"/>
  <c r="B36" i="4"/>
  <c r="H35" i="4"/>
  <c r="G35" i="4"/>
  <c r="E35" i="4"/>
  <c r="D35" i="4"/>
  <c r="C35" i="4"/>
  <c r="B35" i="4"/>
  <c r="I34" i="4"/>
  <c r="H34" i="4"/>
  <c r="G34" i="4"/>
  <c r="E34" i="4"/>
  <c r="D34" i="4"/>
  <c r="C34" i="4"/>
  <c r="B34" i="4"/>
  <c r="H33" i="4"/>
  <c r="I33" i="4" s="1"/>
  <c r="G33" i="4"/>
  <c r="E33" i="4"/>
  <c r="D33" i="4"/>
  <c r="F33" i="4" s="1"/>
  <c r="K33" i="4" s="1"/>
  <c r="C33" i="4"/>
  <c r="B33" i="4"/>
  <c r="H32" i="4"/>
  <c r="G32" i="4"/>
  <c r="E32" i="4"/>
  <c r="F32" i="4" s="1"/>
  <c r="D32" i="4"/>
  <c r="C32" i="4"/>
  <c r="B32" i="4"/>
  <c r="H31" i="4"/>
  <c r="G31" i="4"/>
  <c r="I31" i="4" s="1"/>
  <c r="E31" i="4"/>
  <c r="D31" i="4"/>
  <c r="C31" i="4"/>
  <c r="B31" i="4"/>
  <c r="I30" i="4"/>
  <c r="H30" i="4"/>
  <c r="G30" i="4"/>
  <c r="E30" i="4"/>
  <c r="D30" i="4"/>
  <c r="C30" i="4"/>
  <c r="B30" i="4"/>
  <c r="H29" i="4"/>
  <c r="I29" i="4" s="1"/>
  <c r="G29" i="4"/>
  <c r="E29" i="4"/>
  <c r="D29" i="4"/>
  <c r="C29" i="4"/>
  <c r="B29" i="4"/>
  <c r="H28" i="4"/>
  <c r="G28" i="4"/>
  <c r="E28" i="4"/>
  <c r="F28" i="4" s="1"/>
  <c r="D28" i="4"/>
  <c r="C28" i="4"/>
  <c r="B28" i="4"/>
  <c r="H27" i="4"/>
  <c r="G27" i="4"/>
  <c r="E27" i="4"/>
  <c r="D27" i="4"/>
  <c r="C27" i="4"/>
  <c r="B27" i="4"/>
  <c r="H26" i="4"/>
  <c r="G26" i="4"/>
  <c r="I26" i="4" s="1"/>
  <c r="E26" i="4"/>
  <c r="D26" i="4"/>
  <c r="K26" i="4" s="1"/>
  <c r="C26" i="4"/>
  <c r="B26" i="4"/>
  <c r="H25" i="4"/>
  <c r="G25" i="4"/>
  <c r="I25" i="4" s="1"/>
  <c r="E25" i="4"/>
  <c r="F25" i="4" s="1"/>
  <c r="D25" i="4"/>
  <c r="C25" i="4"/>
  <c r="B25" i="4"/>
  <c r="H24" i="4"/>
  <c r="G24" i="4"/>
  <c r="E24" i="4"/>
  <c r="F24" i="4" s="1"/>
  <c r="D24" i="4"/>
  <c r="C24" i="4"/>
  <c r="B24" i="4"/>
  <c r="H23" i="4"/>
  <c r="G23" i="4"/>
  <c r="E23" i="4"/>
  <c r="D23" i="4"/>
  <c r="C23" i="4"/>
  <c r="B23" i="4"/>
  <c r="H22" i="4"/>
  <c r="I22" i="4" s="1"/>
  <c r="G22" i="4"/>
  <c r="E22" i="4"/>
  <c r="D22" i="4"/>
  <c r="C22" i="4"/>
  <c r="B22" i="4"/>
  <c r="H21" i="4"/>
  <c r="G21" i="4"/>
  <c r="E21" i="4"/>
  <c r="D21" i="4"/>
  <c r="F21" i="4" s="1"/>
  <c r="C21" i="4"/>
  <c r="B21" i="4"/>
  <c r="H20" i="4"/>
  <c r="G20" i="4"/>
  <c r="E20" i="4"/>
  <c r="F20" i="4" s="1"/>
  <c r="D20" i="4"/>
  <c r="C20" i="4"/>
  <c r="B20" i="4"/>
  <c r="H19" i="4"/>
  <c r="G19" i="4"/>
  <c r="I19" i="4" s="1"/>
  <c r="E19" i="4"/>
  <c r="D19" i="4"/>
  <c r="C19" i="4"/>
  <c r="B19" i="4"/>
  <c r="H18" i="4"/>
  <c r="G18" i="4"/>
  <c r="I18" i="4" s="1"/>
  <c r="E18" i="4"/>
  <c r="D18" i="4"/>
  <c r="C18" i="4"/>
  <c r="B18" i="4"/>
  <c r="H17" i="4"/>
  <c r="G17" i="4"/>
  <c r="E17" i="4"/>
  <c r="F17" i="4" s="1"/>
  <c r="D17" i="4"/>
  <c r="C17" i="4"/>
  <c r="B17" i="4"/>
  <c r="H16" i="4"/>
  <c r="G16" i="4"/>
  <c r="E16" i="4"/>
  <c r="D16" i="4"/>
  <c r="C16" i="4"/>
  <c r="B16" i="4"/>
  <c r="H15" i="4"/>
  <c r="G15" i="4"/>
  <c r="E15" i="4"/>
  <c r="D15" i="4"/>
  <c r="C15" i="4"/>
  <c r="B15" i="4"/>
  <c r="H14" i="4"/>
  <c r="G14" i="4"/>
  <c r="I14" i="4" s="1"/>
  <c r="E14" i="4"/>
  <c r="D14" i="4"/>
  <c r="C14" i="4"/>
  <c r="B14" i="4"/>
  <c r="I13" i="4"/>
  <c r="H13" i="4"/>
  <c r="G13" i="4"/>
  <c r="F13" i="4"/>
  <c r="E13" i="4"/>
  <c r="D13" i="4"/>
  <c r="C13" i="4"/>
  <c r="B13" i="4"/>
  <c r="H12" i="4"/>
  <c r="G12" i="4"/>
  <c r="E12" i="4"/>
  <c r="F12" i="4" s="1"/>
  <c r="D12" i="4"/>
  <c r="C12" i="4"/>
  <c r="B12" i="4"/>
  <c r="H11" i="4"/>
  <c r="G11" i="4"/>
  <c r="E11" i="4"/>
  <c r="D11" i="4"/>
  <c r="C11" i="4"/>
  <c r="B11" i="4"/>
  <c r="H108" i="2"/>
  <c r="G108" i="2"/>
  <c r="I108" i="2" s="1"/>
  <c r="E108" i="2"/>
  <c r="D108" i="2"/>
  <c r="K108" i="2" s="1"/>
  <c r="C108" i="2"/>
  <c r="B108" i="2"/>
  <c r="H107" i="2"/>
  <c r="I107" i="2" s="1"/>
  <c r="G107" i="2"/>
  <c r="E107" i="2"/>
  <c r="D107" i="2"/>
  <c r="C107" i="2"/>
  <c r="B107" i="2"/>
  <c r="H106" i="2"/>
  <c r="G106" i="2"/>
  <c r="E106" i="2"/>
  <c r="D106" i="2"/>
  <c r="C106" i="2"/>
  <c r="B106" i="2"/>
  <c r="H105" i="2"/>
  <c r="G105" i="2"/>
  <c r="E105" i="2"/>
  <c r="F105" i="2" s="1"/>
  <c r="D105" i="2"/>
  <c r="C105" i="2"/>
  <c r="B105" i="2"/>
  <c r="H104" i="2"/>
  <c r="G104" i="2"/>
  <c r="I104" i="2" s="1"/>
  <c r="E104" i="2"/>
  <c r="D104" i="2"/>
  <c r="C104" i="2"/>
  <c r="B104" i="2"/>
  <c r="H103" i="2"/>
  <c r="G103" i="2"/>
  <c r="E103" i="2"/>
  <c r="D103" i="2"/>
  <c r="C103" i="2"/>
  <c r="B103" i="2"/>
  <c r="I102" i="2"/>
  <c r="H102" i="2"/>
  <c r="G102" i="2"/>
  <c r="E102" i="2"/>
  <c r="D102" i="2"/>
  <c r="C102" i="2"/>
  <c r="B102" i="2"/>
  <c r="H101" i="2"/>
  <c r="G101" i="2"/>
  <c r="E101" i="2"/>
  <c r="D101" i="2"/>
  <c r="F101" i="2" s="1"/>
  <c r="C101" i="2"/>
  <c r="B101" i="2"/>
  <c r="H100" i="2"/>
  <c r="G100" i="2"/>
  <c r="E100" i="2"/>
  <c r="D100" i="2"/>
  <c r="C100" i="2"/>
  <c r="B100" i="2"/>
  <c r="H99" i="2"/>
  <c r="G99" i="2"/>
  <c r="E99" i="2"/>
  <c r="D99" i="2"/>
  <c r="C99" i="2"/>
  <c r="B99" i="2"/>
  <c r="H98" i="2"/>
  <c r="G98" i="2"/>
  <c r="I98" i="2" s="1"/>
  <c r="E98" i="2"/>
  <c r="D98" i="2"/>
  <c r="C98" i="2"/>
  <c r="B98" i="2"/>
  <c r="H97" i="2"/>
  <c r="G97" i="2"/>
  <c r="E97" i="2"/>
  <c r="F97" i="2" s="1"/>
  <c r="D97" i="2"/>
  <c r="C97" i="2"/>
  <c r="B97" i="2"/>
  <c r="H96" i="2"/>
  <c r="G96" i="2"/>
  <c r="E96" i="2"/>
  <c r="D96" i="2"/>
  <c r="C96" i="2"/>
  <c r="B96" i="2"/>
  <c r="H95" i="2"/>
  <c r="G95" i="2"/>
  <c r="E95" i="2"/>
  <c r="D95" i="2"/>
  <c r="C95" i="2"/>
  <c r="B95" i="2"/>
  <c r="H94" i="2"/>
  <c r="I94" i="2" s="1"/>
  <c r="G94" i="2"/>
  <c r="E94" i="2"/>
  <c r="D94" i="2"/>
  <c r="C94" i="2"/>
  <c r="B94" i="2"/>
  <c r="H93" i="2"/>
  <c r="G93" i="2"/>
  <c r="E93" i="2"/>
  <c r="D93" i="2"/>
  <c r="C93" i="2"/>
  <c r="B93" i="2"/>
  <c r="H92" i="2"/>
  <c r="G92" i="2"/>
  <c r="I92" i="2" s="1"/>
  <c r="E92" i="2"/>
  <c r="D92" i="2"/>
  <c r="C92" i="2"/>
  <c r="B92" i="2"/>
  <c r="H91" i="2"/>
  <c r="G91" i="2"/>
  <c r="E91" i="2"/>
  <c r="D91" i="2"/>
  <c r="C91" i="2"/>
  <c r="B91" i="2"/>
  <c r="H90" i="2"/>
  <c r="I90" i="2" s="1"/>
  <c r="G90" i="2"/>
  <c r="E90" i="2"/>
  <c r="D90" i="2"/>
  <c r="C90" i="2"/>
  <c r="B90" i="2"/>
  <c r="H89" i="2"/>
  <c r="G89" i="2"/>
  <c r="F89" i="2"/>
  <c r="E89" i="2"/>
  <c r="D89" i="2"/>
  <c r="C89" i="2"/>
  <c r="B89" i="2"/>
  <c r="H88" i="2"/>
  <c r="G88" i="2"/>
  <c r="E88" i="2"/>
  <c r="D88" i="2"/>
  <c r="C88" i="2"/>
  <c r="B88" i="2"/>
  <c r="H87" i="2"/>
  <c r="G87" i="2"/>
  <c r="E87" i="2"/>
  <c r="D87" i="2"/>
  <c r="C87" i="2"/>
  <c r="B87" i="2"/>
  <c r="H86" i="2"/>
  <c r="G86" i="2"/>
  <c r="I86" i="2" s="1"/>
  <c r="E86" i="2"/>
  <c r="D86" i="2"/>
  <c r="C86" i="2"/>
  <c r="B86" i="2"/>
  <c r="H85" i="2"/>
  <c r="G85" i="2"/>
  <c r="E85" i="2"/>
  <c r="D85" i="2"/>
  <c r="F85" i="2" s="1"/>
  <c r="C85" i="2"/>
  <c r="B85" i="2"/>
  <c r="H84" i="2"/>
  <c r="G84" i="2"/>
  <c r="I84" i="2" s="1"/>
  <c r="E84" i="2"/>
  <c r="D84" i="2"/>
  <c r="C84" i="2"/>
  <c r="B84" i="2"/>
  <c r="H83" i="2"/>
  <c r="I83" i="2" s="1"/>
  <c r="G83" i="2"/>
  <c r="E83" i="2"/>
  <c r="D83" i="2"/>
  <c r="C83" i="2"/>
  <c r="B83" i="2"/>
  <c r="H82" i="2"/>
  <c r="G82" i="2"/>
  <c r="I82" i="2" s="1"/>
  <c r="E82" i="2"/>
  <c r="D82" i="2"/>
  <c r="C82" i="2"/>
  <c r="B82" i="2"/>
  <c r="H81" i="2"/>
  <c r="G81" i="2"/>
  <c r="I81" i="2" s="1"/>
  <c r="E81" i="2"/>
  <c r="F81" i="2" s="1"/>
  <c r="D81" i="2"/>
  <c r="C81" i="2"/>
  <c r="B81" i="2"/>
  <c r="H80" i="2"/>
  <c r="G80" i="2"/>
  <c r="I80" i="2" s="1"/>
  <c r="E80" i="2"/>
  <c r="D80" i="2"/>
  <c r="C80" i="2"/>
  <c r="B80" i="2"/>
  <c r="H79" i="2"/>
  <c r="G79" i="2"/>
  <c r="E79" i="2"/>
  <c r="D79" i="2"/>
  <c r="C79" i="2"/>
  <c r="B79" i="2"/>
  <c r="H78" i="2"/>
  <c r="I78" i="2" s="1"/>
  <c r="G78" i="2"/>
  <c r="E78" i="2"/>
  <c r="D78" i="2"/>
  <c r="C78" i="2"/>
  <c r="B78" i="2"/>
  <c r="K77" i="2"/>
  <c r="H77" i="2"/>
  <c r="G77" i="2"/>
  <c r="I77" i="2" s="1"/>
  <c r="F77" i="2"/>
  <c r="E77" i="2"/>
  <c r="D77" i="2"/>
  <c r="C77" i="2"/>
  <c r="B77" i="2"/>
  <c r="H76" i="2"/>
  <c r="G76" i="2"/>
  <c r="E76" i="2"/>
  <c r="D76" i="2"/>
  <c r="C76" i="2"/>
  <c r="B76" i="2"/>
  <c r="H75" i="2"/>
  <c r="G75" i="2"/>
  <c r="E75" i="2"/>
  <c r="D75" i="2"/>
  <c r="C75" i="2"/>
  <c r="B75" i="2"/>
  <c r="H74" i="2"/>
  <c r="I74" i="2" s="1"/>
  <c r="G74" i="2"/>
  <c r="E74" i="2"/>
  <c r="D74" i="2"/>
  <c r="C74" i="2"/>
  <c r="B74" i="2"/>
  <c r="H73" i="2"/>
  <c r="G73" i="2"/>
  <c r="E73" i="2"/>
  <c r="D73" i="2"/>
  <c r="C73" i="2"/>
  <c r="B73" i="2"/>
  <c r="H72" i="2"/>
  <c r="G72" i="2"/>
  <c r="E72" i="2"/>
  <c r="D72" i="2"/>
  <c r="C72" i="2"/>
  <c r="B72" i="2"/>
  <c r="H71" i="2"/>
  <c r="G71" i="2"/>
  <c r="E71" i="2"/>
  <c r="D71" i="2"/>
  <c r="C71" i="2"/>
  <c r="B71" i="2"/>
  <c r="H70" i="2"/>
  <c r="G70" i="2"/>
  <c r="E70" i="2"/>
  <c r="D70" i="2"/>
  <c r="C70" i="2"/>
  <c r="B70" i="2"/>
  <c r="H69" i="2"/>
  <c r="G69" i="2"/>
  <c r="F69" i="2"/>
  <c r="E69" i="2"/>
  <c r="D69" i="2"/>
  <c r="K69" i="2" s="1"/>
  <c r="C69" i="2"/>
  <c r="B69" i="2"/>
  <c r="H68" i="2"/>
  <c r="G68" i="2"/>
  <c r="I68" i="2" s="1"/>
  <c r="E68" i="2"/>
  <c r="D68" i="2"/>
  <c r="C68" i="2"/>
  <c r="B68" i="2"/>
  <c r="H67" i="2"/>
  <c r="G67" i="2"/>
  <c r="E67" i="2"/>
  <c r="D67" i="2"/>
  <c r="C67" i="2"/>
  <c r="B67" i="2"/>
  <c r="H66" i="2"/>
  <c r="I66" i="2" s="1"/>
  <c r="G66" i="2"/>
  <c r="E66" i="2"/>
  <c r="D66" i="2"/>
  <c r="C66" i="2"/>
  <c r="B66" i="2"/>
  <c r="H65" i="2"/>
  <c r="G65" i="2"/>
  <c r="E65" i="2"/>
  <c r="D65" i="2"/>
  <c r="C65" i="2"/>
  <c r="B65" i="2"/>
  <c r="H64" i="2"/>
  <c r="G64" i="2"/>
  <c r="E64" i="2"/>
  <c r="D64" i="2"/>
  <c r="C64" i="2"/>
  <c r="B64" i="2"/>
  <c r="H63" i="2"/>
  <c r="G63" i="2"/>
  <c r="E63" i="2"/>
  <c r="D63" i="2"/>
  <c r="C63" i="2"/>
  <c r="B63" i="2"/>
  <c r="H62" i="2"/>
  <c r="I62" i="2" s="1"/>
  <c r="G62" i="2"/>
  <c r="E62" i="2"/>
  <c r="D62" i="2"/>
  <c r="C62" i="2"/>
  <c r="B62" i="2"/>
  <c r="H61" i="2"/>
  <c r="G61" i="2"/>
  <c r="F61" i="2"/>
  <c r="E61" i="2"/>
  <c r="D61" i="2"/>
  <c r="C61" i="2"/>
  <c r="B61" i="2"/>
  <c r="H60" i="2"/>
  <c r="G60" i="2"/>
  <c r="I60" i="2" s="1"/>
  <c r="E60" i="2"/>
  <c r="D60" i="2"/>
  <c r="K60" i="2" s="1"/>
  <c r="C60" i="2"/>
  <c r="B60" i="2"/>
  <c r="H59" i="2"/>
  <c r="I59" i="2" s="1"/>
  <c r="G59" i="2"/>
  <c r="E59" i="2"/>
  <c r="D59" i="2"/>
  <c r="C59" i="2"/>
  <c r="B59" i="2"/>
  <c r="H58" i="2"/>
  <c r="G58" i="2"/>
  <c r="I58" i="2" s="1"/>
  <c r="E58" i="2"/>
  <c r="D58" i="2"/>
  <c r="C58" i="2"/>
  <c r="B58" i="2"/>
  <c r="H57" i="2"/>
  <c r="G57" i="2"/>
  <c r="E57" i="2"/>
  <c r="D57" i="2"/>
  <c r="F57" i="2" s="1"/>
  <c r="C57" i="2"/>
  <c r="B57" i="2"/>
  <c r="H56" i="2"/>
  <c r="G56" i="2"/>
  <c r="I56" i="2" s="1"/>
  <c r="E56" i="2"/>
  <c r="D56" i="2"/>
  <c r="C56" i="2"/>
  <c r="B56" i="2"/>
  <c r="H55" i="2"/>
  <c r="I55" i="2" s="1"/>
  <c r="G55" i="2"/>
  <c r="E55" i="2"/>
  <c r="D55" i="2"/>
  <c r="C55" i="2"/>
  <c r="B55" i="2"/>
  <c r="H54" i="2"/>
  <c r="G54" i="2"/>
  <c r="I54" i="2" s="1"/>
  <c r="E54" i="2"/>
  <c r="D54" i="2"/>
  <c r="C54" i="2"/>
  <c r="B54" i="2"/>
  <c r="H53" i="2"/>
  <c r="G53" i="2"/>
  <c r="I53" i="2" s="1"/>
  <c r="E53" i="2"/>
  <c r="F53" i="2" s="1"/>
  <c r="D53" i="2"/>
  <c r="C53" i="2"/>
  <c r="B53" i="2"/>
  <c r="H52" i="2"/>
  <c r="G52" i="2"/>
  <c r="E52" i="2"/>
  <c r="D52" i="2"/>
  <c r="C52" i="2"/>
  <c r="B52" i="2"/>
  <c r="I51" i="2"/>
  <c r="H51" i="2"/>
  <c r="G51" i="2"/>
  <c r="E51" i="2"/>
  <c r="D51" i="2"/>
  <c r="K51" i="2" s="1"/>
  <c r="C51" i="2"/>
  <c r="B51" i="2"/>
  <c r="H50" i="2"/>
  <c r="I50" i="2" s="1"/>
  <c r="G50" i="2"/>
  <c r="E50" i="2"/>
  <c r="D50" i="2"/>
  <c r="C50" i="2"/>
  <c r="B50" i="2"/>
  <c r="H49" i="2"/>
  <c r="G49" i="2"/>
  <c r="I49" i="2" s="1"/>
  <c r="E49" i="2"/>
  <c r="F49" i="2" s="1"/>
  <c r="D49" i="2"/>
  <c r="C49" i="2"/>
  <c r="B49" i="2"/>
  <c r="H48" i="2"/>
  <c r="G48" i="2"/>
  <c r="I48" i="2" s="1"/>
  <c r="E48" i="2"/>
  <c r="D48" i="2"/>
  <c r="K48" i="2" s="1"/>
  <c r="C48" i="2"/>
  <c r="B48" i="2"/>
  <c r="H47" i="2"/>
  <c r="I47" i="2" s="1"/>
  <c r="G47" i="2"/>
  <c r="E47" i="2"/>
  <c r="D47" i="2"/>
  <c r="C47" i="2"/>
  <c r="B47" i="2"/>
  <c r="H46" i="2"/>
  <c r="G46" i="2"/>
  <c r="E46" i="2"/>
  <c r="D46" i="2"/>
  <c r="C46" i="2"/>
  <c r="B46" i="2"/>
  <c r="H45" i="2"/>
  <c r="G45" i="2"/>
  <c r="E45" i="2"/>
  <c r="D45" i="2"/>
  <c r="C45" i="2"/>
  <c r="B45" i="2"/>
  <c r="H44" i="2"/>
  <c r="G44" i="2"/>
  <c r="E44" i="2"/>
  <c r="D44" i="2"/>
  <c r="C44" i="2"/>
  <c r="B44" i="2"/>
  <c r="I43" i="2"/>
  <c r="H43" i="2"/>
  <c r="G43" i="2"/>
  <c r="E43" i="2"/>
  <c r="D43" i="2"/>
  <c r="K43" i="2" s="1"/>
  <c r="C43" i="2"/>
  <c r="B43" i="2"/>
  <c r="H42" i="2"/>
  <c r="I42" i="2" s="1"/>
  <c r="G42" i="2"/>
  <c r="E42" i="2"/>
  <c r="D42" i="2"/>
  <c r="C42" i="2"/>
  <c r="B42" i="2"/>
  <c r="H41" i="2"/>
  <c r="G41" i="2"/>
  <c r="E41" i="2"/>
  <c r="F41" i="2" s="1"/>
  <c r="D41" i="2"/>
  <c r="C41" i="2"/>
  <c r="B41" i="2"/>
  <c r="H40" i="2"/>
  <c r="G40" i="2"/>
  <c r="E40" i="2"/>
  <c r="D40" i="2"/>
  <c r="C40" i="2"/>
  <c r="B40" i="2"/>
  <c r="H39" i="2"/>
  <c r="I39" i="2" s="1"/>
  <c r="G39" i="2"/>
  <c r="E39" i="2"/>
  <c r="D39" i="2"/>
  <c r="C39" i="2"/>
  <c r="B39" i="2"/>
  <c r="H38" i="2"/>
  <c r="G38" i="2"/>
  <c r="E38" i="2"/>
  <c r="D38" i="2"/>
  <c r="C38" i="2"/>
  <c r="B38" i="2"/>
  <c r="I37" i="2"/>
  <c r="H37" i="2"/>
  <c r="G37" i="2"/>
  <c r="E37" i="2"/>
  <c r="F37" i="2" s="1"/>
  <c r="D37" i="2"/>
  <c r="C37" i="2"/>
  <c r="B37" i="2"/>
  <c r="H36" i="2"/>
  <c r="G36" i="2"/>
  <c r="E36" i="2"/>
  <c r="D36" i="2"/>
  <c r="C36" i="2"/>
  <c r="B36" i="2"/>
  <c r="H35" i="2"/>
  <c r="G35" i="2"/>
  <c r="E35" i="2"/>
  <c r="D35" i="2"/>
  <c r="C35" i="2"/>
  <c r="B35" i="2"/>
  <c r="H34" i="2"/>
  <c r="G34" i="2"/>
  <c r="E34" i="2"/>
  <c r="D34" i="2"/>
  <c r="C34" i="2"/>
  <c r="B34" i="2"/>
  <c r="H33" i="2"/>
  <c r="I33" i="2" s="1"/>
  <c r="G33" i="2"/>
  <c r="E33" i="2"/>
  <c r="D33" i="2"/>
  <c r="C33" i="2"/>
  <c r="B33" i="2"/>
  <c r="H32" i="2"/>
  <c r="G32" i="2"/>
  <c r="F32" i="2"/>
  <c r="E32" i="2"/>
  <c r="D32" i="2"/>
  <c r="C32" i="2"/>
  <c r="B32" i="2"/>
  <c r="H31" i="2"/>
  <c r="G31" i="2"/>
  <c r="E31" i="2"/>
  <c r="D31" i="2"/>
  <c r="C31" i="2"/>
  <c r="B31" i="2"/>
  <c r="H30" i="2"/>
  <c r="G30" i="2"/>
  <c r="I30" i="2" s="1"/>
  <c r="E30" i="2"/>
  <c r="D30" i="2"/>
  <c r="C30" i="2"/>
  <c r="B30" i="2"/>
  <c r="H29" i="2"/>
  <c r="G29" i="2"/>
  <c r="I29" i="2" s="1"/>
  <c r="E29" i="2"/>
  <c r="D29" i="2"/>
  <c r="C29" i="2"/>
  <c r="B29" i="2"/>
  <c r="H28" i="2"/>
  <c r="G28" i="2"/>
  <c r="I28" i="2" s="1"/>
  <c r="E28" i="2"/>
  <c r="F28" i="2" s="1"/>
  <c r="D28" i="2"/>
  <c r="K28" i="2" s="1"/>
  <c r="C28" i="2"/>
  <c r="B28" i="2"/>
  <c r="H27" i="2"/>
  <c r="G27" i="2"/>
  <c r="I27" i="2" s="1"/>
  <c r="E27" i="2"/>
  <c r="D27" i="2"/>
  <c r="C27" i="2"/>
  <c r="B27" i="2"/>
  <c r="H26" i="2"/>
  <c r="G26" i="2"/>
  <c r="E26" i="2"/>
  <c r="D26" i="2"/>
  <c r="C26" i="2"/>
  <c r="B26" i="2"/>
  <c r="H25" i="2"/>
  <c r="I25" i="2" s="1"/>
  <c r="G25" i="2"/>
  <c r="E25" i="2"/>
  <c r="D25" i="2"/>
  <c r="C25" i="2"/>
  <c r="B25" i="2"/>
  <c r="H24" i="2"/>
  <c r="G24" i="2"/>
  <c r="E24" i="2"/>
  <c r="D24" i="2"/>
  <c r="C24" i="2"/>
  <c r="B24" i="2"/>
  <c r="H23" i="2"/>
  <c r="G23" i="2"/>
  <c r="E23" i="2"/>
  <c r="D23" i="2"/>
  <c r="C23" i="2"/>
  <c r="B23" i="2"/>
  <c r="H22" i="2"/>
  <c r="G22" i="2"/>
  <c r="E22" i="2"/>
  <c r="D22" i="2"/>
  <c r="C22" i="2"/>
  <c r="B22" i="2"/>
  <c r="H21" i="2"/>
  <c r="I21" i="2" s="1"/>
  <c r="G21" i="2"/>
  <c r="E21" i="2"/>
  <c r="D21" i="2"/>
  <c r="C21" i="2"/>
  <c r="B21" i="2"/>
  <c r="H20" i="2"/>
  <c r="G20" i="2"/>
  <c r="E20" i="2"/>
  <c r="D20" i="2"/>
  <c r="C20" i="2"/>
  <c r="B20" i="2"/>
  <c r="H19" i="2"/>
  <c r="G19" i="2"/>
  <c r="E19" i="2"/>
  <c r="D19" i="2"/>
  <c r="C19" i="2"/>
  <c r="B19" i="2"/>
  <c r="H18" i="2"/>
  <c r="G18" i="2"/>
  <c r="E18" i="2"/>
  <c r="D18" i="2"/>
  <c r="C18" i="2"/>
  <c r="B18" i="2"/>
  <c r="H17" i="2"/>
  <c r="G17" i="2"/>
  <c r="E17" i="2"/>
  <c r="D17" i="2"/>
  <c r="C17" i="2"/>
  <c r="B17" i="2"/>
  <c r="H16" i="2"/>
  <c r="G16" i="2"/>
  <c r="E16" i="2"/>
  <c r="D16" i="2"/>
  <c r="C16" i="2"/>
  <c r="B16" i="2"/>
  <c r="H15" i="2"/>
  <c r="G15" i="2"/>
  <c r="E15" i="2"/>
  <c r="D15" i="2"/>
  <c r="C15" i="2"/>
  <c r="B15" i="2"/>
  <c r="H14" i="2"/>
  <c r="G14" i="2"/>
  <c r="E14" i="2"/>
  <c r="D14" i="2"/>
  <c r="C14" i="2"/>
  <c r="B14" i="2"/>
  <c r="I13" i="2"/>
  <c r="H13" i="2"/>
  <c r="G13" i="2"/>
  <c r="E13" i="2"/>
  <c r="D13" i="2"/>
  <c r="C13" i="2"/>
  <c r="B13" i="2"/>
  <c r="H12" i="2"/>
  <c r="G12" i="2"/>
  <c r="E12" i="2"/>
  <c r="D12" i="2"/>
  <c r="C12" i="2"/>
  <c r="B12" i="2"/>
  <c r="H11" i="2"/>
  <c r="G11" i="2"/>
  <c r="E11" i="2"/>
  <c r="D11" i="2"/>
  <c r="C11" i="2"/>
  <c r="B11" i="2"/>
  <c r="F16" i="2" l="1"/>
  <c r="I17" i="2"/>
  <c r="F20" i="2"/>
  <c r="F24" i="2"/>
  <c r="I44" i="2"/>
  <c r="F65" i="2"/>
  <c r="I97" i="2"/>
  <c r="I101" i="2"/>
  <c r="K101" i="2" s="1"/>
  <c r="I100" i="4"/>
  <c r="I104" i="4"/>
  <c r="K105" i="4"/>
  <c r="K13" i="22"/>
  <c r="K30" i="22"/>
  <c r="I16" i="2"/>
  <c r="I20" i="2"/>
  <c r="K20" i="2" s="1"/>
  <c r="I24" i="2"/>
  <c r="K24" i="2" s="1"/>
  <c r="I38" i="2"/>
  <c r="I52" i="2"/>
  <c r="I61" i="2"/>
  <c r="I65" i="2"/>
  <c r="I70" i="2"/>
  <c r="F73" i="2"/>
  <c r="I23" i="2"/>
  <c r="I32" i="2"/>
  <c r="F45" i="2"/>
  <c r="I46" i="2"/>
  <c r="I64" i="2"/>
  <c r="I69" i="2"/>
  <c r="K37" i="6"/>
  <c r="K92" i="6"/>
  <c r="K49" i="12"/>
  <c r="K85" i="6"/>
  <c r="I14" i="2"/>
  <c r="I35" i="2"/>
  <c r="K35" i="2" s="1"/>
  <c r="I40" i="2"/>
  <c r="I72" i="2"/>
  <c r="I76" i="2"/>
  <c r="K76" i="2" s="1"/>
  <c r="F93" i="2"/>
  <c r="K97" i="2"/>
  <c r="I35" i="4"/>
  <c r="I89" i="2"/>
  <c r="I93" i="2"/>
  <c r="K93" i="2" s="1"/>
  <c r="I106" i="2"/>
  <c r="F16" i="4"/>
  <c r="I17" i="4"/>
  <c r="I21" i="4"/>
  <c r="F29" i="4"/>
  <c r="I45" i="4"/>
  <c r="I49" i="4"/>
  <c r="F85" i="4"/>
  <c r="I11" i="6"/>
  <c r="F24" i="6"/>
  <c r="I30" i="6"/>
  <c r="I34" i="6"/>
  <c r="I39" i="6"/>
  <c r="F56" i="6"/>
  <c r="I57" i="6"/>
  <c r="I61" i="6"/>
  <c r="I75" i="6"/>
  <c r="I101" i="6"/>
  <c r="K101" i="6" s="1"/>
  <c r="I16" i="8"/>
  <c r="F21" i="8"/>
  <c r="I32" i="8"/>
  <c r="I36" i="8"/>
  <c r="I40" i="8"/>
  <c r="F53" i="8"/>
  <c r="K53" i="8" s="1"/>
  <c r="I19" i="10"/>
  <c r="K41" i="10"/>
  <c r="I68" i="10"/>
  <c r="F105" i="10"/>
  <c r="K105" i="10" s="1"/>
  <c r="I50" i="12"/>
  <c r="F73" i="12"/>
  <c r="K73" i="12" s="1"/>
  <c r="F84" i="12"/>
  <c r="I85" i="12"/>
  <c r="K85" i="12" s="1"/>
  <c r="F88" i="12"/>
  <c r="F93" i="12"/>
  <c r="F97" i="12"/>
  <c r="K97" i="12" s="1"/>
  <c r="F101" i="12"/>
  <c r="I26" i="14"/>
  <c r="F30" i="14"/>
  <c r="K30" i="14" s="1"/>
  <c r="I49" i="14"/>
  <c r="I58" i="14"/>
  <c r="F61" i="14"/>
  <c r="I62" i="14"/>
  <c r="I108" i="14"/>
  <c r="I50" i="16"/>
  <c r="F58" i="16"/>
  <c r="I85" i="16"/>
  <c r="I99" i="16"/>
  <c r="I12" i="22"/>
  <c r="I37" i="22"/>
  <c r="I41" i="22"/>
  <c r="I89" i="22"/>
  <c r="I98" i="22"/>
  <c r="F101" i="22"/>
  <c r="I102" i="22"/>
  <c r="K25" i="12"/>
  <c r="K94" i="16"/>
  <c r="K21" i="8"/>
  <c r="F30" i="8"/>
  <c r="K30" i="8" s="1"/>
  <c r="K49" i="10"/>
  <c r="F30" i="22"/>
  <c r="K49" i="22"/>
  <c r="I97" i="22"/>
  <c r="K97" i="22" s="1"/>
  <c r="I73" i="2"/>
  <c r="K73" i="2" s="1"/>
  <c r="I96" i="2"/>
  <c r="I100" i="2"/>
  <c r="F37" i="4"/>
  <c r="K37" i="4" s="1"/>
  <c r="I61" i="4"/>
  <c r="K61" i="4" s="1"/>
  <c r="I75" i="4"/>
  <c r="I99" i="4"/>
  <c r="F13" i="6"/>
  <c r="K13" i="6" s="1"/>
  <c r="K41" i="6"/>
  <c r="F45" i="6"/>
  <c r="K45" i="6" s="1"/>
  <c r="F72" i="6"/>
  <c r="I73" i="6"/>
  <c r="K73" i="6" s="1"/>
  <c r="I78" i="6"/>
  <c r="I82" i="6"/>
  <c r="I91" i="6"/>
  <c r="I104" i="6"/>
  <c r="F13" i="8"/>
  <c r="I30" i="8"/>
  <c r="I44" i="8"/>
  <c r="I61" i="8"/>
  <c r="K61" i="8" s="1"/>
  <c r="I65" i="8"/>
  <c r="K65" i="8" s="1"/>
  <c r="F73" i="8"/>
  <c r="I92" i="8"/>
  <c r="I101" i="8"/>
  <c r="I13" i="10"/>
  <c r="K13" i="10" s="1"/>
  <c r="F16" i="10"/>
  <c r="I17" i="10"/>
  <c r="K17" i="10" s="1"/>
  <c r="I22" i="10"/>
  <c r="I45" i="10"/>
  <c r="I50" i="10"/>
  <c r="I54" i="10"/>
  <c r="I58" i="10"/>
  <c r="F61" i="10"/>
  <c r="I62" i="10"/>
  <c r="I96" i="10"/>
  <c r="I11" i="12"/>
  <c r="F24" i="12"/>
  <c r="I25" i="12"/>
  <c r="F28" i="12"/>
  <c r="F33" i="12"/>
  <c r="K33" i="12" s="1"/>
  <c r="I53" i="12"/>
  <c r="K53" i="12" s="1"/>
  <c r="F76" i="12"/>
  <c r="K28" i="14"/>
  <c r="F33" i="14"/>
  <c r="I34" i="14"/>
  <c r="I52" i="14"/>
  <c r="I65" i="14"/>
  <c r="I69" i="14"/>
  <c r="I81" i="14"/>
  <c r="F101" i="14"/>
  <c r="K101" i="14" s="1"/>
  <c r="I102" i="14"/>
  <c r="F105" i="14"/>
  <c r="I17" i="16"/>
  <c r="I30" i="16"/>
  <c r="F42" i="16"/>
  <c r="I66" i="16"/>
  <c r="K66" i="16" s="1"/>
  <c r="F78" i="16"/>
  <c r="I79" i="16"/>
  <c r="F82" i="16"/>
  <c r="K82" i="16" s="1"/>
  <c r="I93" i="16"/>
  <c r="I102" i="16"/>
  <c r="I35" i="22"/>
  <c r="I58" i="22"/>
  <c r="F61" i="22"/>
  <c r="I92" i="22"/>
  <c r="K92" i="22" s="1"/>
  <c r="I96" i="22"/>
  <c r="I47" i="4"/>
  <c r="F68" i="4"/>
  <c r="I79" i="4"/>
  <c r="K92" i="4"/>
  <c r="I107" i="4"/>
  <c r="I18" i="6"/>
  <c r="I23" i="6"/>
  <c r="I27" i="6"/>
  <c r="F40" i="6"/>
  <c r="I46" i="6"/>
  <c r="F49" i="6"/>
  <c r="I59" i="6"/>
  <c r="I63" i="6"/>
  <c r="I86" i="6"/>
  <c r="F17" i="8"/>
  <c r="I20" i="8"/>
  <c r="I29" i="8"/>
  <c r="I34" i="8"/>
  <c r="I38" i="8"/>
  <c r="I52" i="8"/>
  <c r="I69" i="8"/>
  <c r="I78" i="8"/>
  <c r="I96" i="8"/>
  <c r="I106" i="8"/>
  <c r="I35" i="10"/>
  <c r="K35" i="10" s="1"/>
  <c r="F73" i="10"/>
  <c r="I104" i="10"/>
  <c r="I67" i="12"/>
  <c r="I87" i="12"/>
  <c r="I92" i="12"/>
  <c r="I100" i="12"/>
  <c r="I85" i="14"/>
  <c r="I25" i="16"/>
  <c r="I57" i="16"/>
  <c r="I97" i="16"/>
  <c r="I101" i="16"/>
  <c r="I53" i="22"/>
  <c r="I100" i="22"/>
  <c r="K97" i="6"/>
  <c r="K105" i="14"/>
  <c r="F45" i="4"/>
  <c r="F53" i="4"/>
  <c r="K53" i="4" s="1"/>
  <c r="F72" i="4"/>
  <c r="I78" i="4"/>
  <c r="I83" i="4"/>
  <c r="F16" i="6"/>
  <c r="I26" i="6"/>
  <c r="I31" i="6"/>
  <c r="I35" i="6"/>
  <c r="K35" i="6" s="1"/>
  <c r="I49" i="6"/>
  <c r="K49" i="6" s="1"/>
  <c r="F52" i="6"/>
  <c r="F57" i="6"/>
  <c r="K57" i="6" s="1"/>
  <c r="F61" i="6"/>
  <c r="F65" i="6"/>
  <c r="K65" i="6" s="1"/>
  <c r="F101" i="6"/>
  <c r="I17" i="8"/>
  <c r="I68" i="8"/>
  <c r="I86" i="8"/>
  <c r="I11" i="10"/>
  <c r="I65" i="10"/>
  <c r="K65" i="10" s="1"/>
  <c r="I69" i="10"/>
  <c r="I73" i="10"/>
  <c r="I90" i="10"/>
  <c r="K65" i="12"/>
  <c r="F80" i="12"/>
  <c r="F85" i="12"/>
  <c r="I95" i="12"/>
  <c r="I99" i="12"/>
  <c r="I18" i="14"/>
  <c r="I37" i="14"/>
  <c r="K37" i="14" s="1"/>
  <c r="F45" i="14"/>
  <c r="I46" i="14"/>
  <c r="F49" i="14"/>
  <c r="K49" i="14" s="1"/>
  <c r="I88" i="14"/>
  <c r="I92" i="14"/>
  <c r="I33" i="16"/>
  <c r="I37" i="16"/>
  <c r="I69" i="16"/>
  <c r="I73" i="16"/>
  <c r="I18" i="22"/>
  <c r="F41" i="22"/>
  <c r="K41" i="22" s="1"/>
  <c r="I52" i="22"/>
  <c r="F85" i="22"/>
  <c r="I86" i="22"/>
  <c r="F89" i="22"/>
  <c r="K97" i="4"/>
  <c r="I92" i="20"/>
  <c r="K92" i="20" s="1"/>
  <c r="I35" i="20"/>
  <c r="K92" i="18"/>
  <c r="K30" i="16"/>
  <c r="K30" i="20"/>
  <c r="K30" i="18"/>
  <c r="K17" i="4"/>
  <c r="K53" i="2"/>
  <c r="K32" i="2"/>
  <c r="K49" i="2"/>
  <c r="K61" i="2"/>
  <c r="I67" i="2"/>
  <c r="I79" i="2"/>
  <c r="K89" i="2"/>
  <c r="I95" i="2"/>
  <c r="K28" i="4"/>
  <c r="K45" i="4"/>
  <c r="I70" i="4"/>
  <c r="I91" i="4"/>
  <c r="K25" i="6"/>
  <c r="K29" i="6"/>
  <c r="K29" i="10"/>
  <c r="K33" i="10"/>
  <c r="K25" i="4"/>
  <c r="F12" i="2"/>
  <c r="I26" i="2"/>
  <c r="I12" i="2"/>
  <c r="K12" i="2" s="1"/>
  <c r="I31" i="2"/>
  <c r="I36" i="2"/>
  <c r="I88" i="2"/>
  <c r="I105" i="2"/>
  <c r="K105" i="2" s="1"/>
  <c r="I27" i="4"/>
  <c r="F49" i="4"/>
  <c r="K49" i="4" s="1"/>
  <c r="K73" i="4"/>
  <c r="F89" i="4"/>
  <c r="F97" i="10"/>
  <c r="K97" i="10" s="1"/>
  <c r="K17" i="12"/>
  <c r="I41" i="2"/>
  <c r="K41" i="2" s="1"/>
  <c r="I71" i="2"/>
  <c r="I99" i="2"/>
  <c r="K48" i="4"/>
  <c r="F48" i="4"/>
  <c r="K65" i="2"/>
  <c r="I18" i="2"/>
  <c r="K81" i="2"/>
  <c r="I87" i="2"/>
  <c r="K87" i="2" s="1"/>
  <c r="K29" i="4"/>
  <c r="F77" i="4"/>
  <c r="K45" i="10"/>
  <c r="I75" i="2"/>
  <c r="I103" i="2"/>
  <c r="K21" i="4"/>
  <c r="K97" i="8"/>
  <c r="F97" i="8"/>
  <c r="I15" i="2"/>
  <c r="I22" i="2"/>
  <c r="I34" i="2"/>
  <c r="I45" i="2"/>
  <c r="K45" i="2" s="1"/>
  <c r="I57" i="2"/>
  <c r="K57" i="2" s="1"/>
  <c r="I63" i="2"/>
  <c r="I85" i="2"/>
  <c r="K85" i="2" s="1"/>
  <c r="I91" i="2"/>
  <c r="I15" i="4"/>
  <c r="F40" i="4"/>
  <c r="F57" i="4"/>
  <c r="K57" i="4" s="1"/>
  <c r="K81" i="4"/>
  <c r="K21" i="6"/>
  <c r="K13" i="8"/>
  <c r="K21" i="10"/>
  <c r="K25" i="10"/>
  <c r="K53" i="10"/>
  <c r="K69" i="10"/>
  <c r="F69" i="10"/>
  <c r="K37" i="2"/>
  <c r="K13" i="4"/>
  <c r="K48" i="6"/>
  <c r="F48" i="6"/>
  <c r="K41" i="12"/>
  <c r="K101" i="4"/>
  <c r="K53" i="6"/>
  <c r="K81" i="6"/>
  <c r="K29" i="8"/>
  <c r="K101" i="8"/>
  <c r="K57" i="10"/>
  <c r="K73" i="10"/>
  <c r="K101" i="10"/>
  <c r="K13" i="12"/>
  <c r="K21" i="12"/>
  <c r="K29" i="12"/>
  <c r="K37" i="12"/>
  <c r="K45" i="12"/>
  <c r="K48" i="12"/>
  <c r="K81" i="12"/>
  <c r="K89" i="12"/>
  <c r="K92" i="12"/>
  <c r="I71" i="4"/>
  <c r="K28" i="6"/>
  <c r="F60" i="6"/>
  <c r="I71" i="6"/>
  <c r="I64" i="8"/>
  <c r="F69" i="8"/>
  <c r="I89" i="8"/>
  <c r="K89" i="8" s="1"/>
  <c r="I95" i="8"/>
  <c r="I100" i="8"/>
  <c r="I15" i="10"/>
  <c r="I23" i="10"/>
  <c r="I31" i="10"/>
  <c r="I39" i="10"/>
  <c r="I47" i="10"/>
  <c r="I61" i="10"/>
  <c r="K61" i="10" s="1"/>
  <c r="I67" i="10"/>
  <c r="I72" i="10"/>
  <c r="F77" i="10"/>
  <c r="I79" i="10"/>
  <c r="I89" i="10"/>
  <c r="K89" i="10" s="1"/>
  <c r="I95" i="10"/>
  <c r="I100" i="10"/>
  <c r="I63" i="12"/>
  <c r="I96" i="12"/>
  <c r="K25" i="18"/>
  <c r="K33" i="20"/>
  <c r="F105" i="20"/>
  <c r="I95" i="6"/>
  <c r="I47" i="8"/>
  <c r="K81" i="8"/>
  <c r="I83" i="8"/>
  <c r="K93" i="8"/>
  <c r="K98" i="8"/>
  <c r="I83" i="10"/>
  <c r="K93" i="10"/>
  <c r="I101" i="12"/>
  <c r="K101" i="12" s="1"/>
  <c r="K21" i="14"/>
  <c r="I67" i="4"/>
  <c r="I84" i="4"/>
  <c r="I85" i="4"/>
  <c r="I96" i="4"/>
  <c r="I103" i="4"/>
  <c r="I108" i="4"/>
  <c r="I67" i="6"/>
  <c r="I83" i="6"/>
  <c r="I88" i="6"/>
  <c r="I89" i="6"/>
  <c r="K89" i="6" s="1"/>
  <c r="I25" i="8"/>
  <c r="K25" i="8" s="1"/>
  <c r="I27" i="8"/>
  <c r="I33" i="8"/>
  <c r="K33" i="8" s="1"/>
  <c r="I57" i="8"/>
  <c r="K57" i="8" s="1"/>
  <c r="I63" i="8"/>
  <c r="I75" i="8"/>
  <c r="I80" i="8"/>
  <c r="I99" i="8"/>
  <c r="I104" i="8"/>
  <c r="K28" i="10"/>
  <c r="I64" i="10"/>
  <c r="I71" i="10"/>
  <c r="I99" i="10"/>
  <c r="I59" i="12"/>
  <c r="K26" i="16"/>
  <c r="F26" i="16"/>
  <c r="K105" i="6"/>
  <c r="K17" i="8"/>
  <c r="K45" i="8"/>
  <c r="K81" i="10"/>
  <c r="K105" i="12"/>
  <c r="K53" i="14"/>
  <c r="K69" i="14"/>
  <c r="F69" i="14"/>
  <c r="K13" i="18"/>
  <c r="K17" i="20"/>
  <c r="K21" i="20"/>
  <c r="K65" i="20"/>
  <c r="I89" i="4"/>
  <c r="I93" i="6"/>
  <c r="K93" i="6" s="1"/>
  <c r="I99" i="6"/>
  <c r="I11" i="8"/>
  <c r="I67" i="8"/>
  <c r="K73" i="8"/>
  <c r="I75" i="10"/>
  <c r="I103" i="10"/>
  <c r="I75" i="12"/>
  <c r="K97" i="18"/>
  <c r="F97" i="18"/>
  <c r="K69" i="22"/>
  <c r="F69" i="22"/>
  <c r="I55" i="4"/>
  <c r="I55" i="6"/>
  <c r="I108" i="6"/>
  <c r="K28" i="8"/>
  <c r="I37" i="8"/>
  <c r="K37" i="8" s="1"/>
  <c r="I49" i="8"/>
  <c r="K49" i="8" s="1"/>
  <c r="I72" i="8"/>
  <c r="I79" i="8"/>
  <c r="I85" i="8"/>
  <c r="K85" i="8" s="1"/>
  <c r="I91" i="8"/>
  <c r="I108" i="8"/>
  <c r="I63" i="10"/>
  <c r="I85" i="10"/>
  <c r="K85" i="10" s="1"/>
  <c r="I91" i="10"/>
  <c r="I15" i="12"/>
  <c r="I23" i="12"/>
  <c r="I31" i="12"/>
  <c r="I39" i="12"/>
  <c r="I47" i="12"/>
  <c r="I83" i="12"/>
  <c r="I91" i="12"/>
  <c r="K93" i="12"/>
  <c r="I98" i="12"/>
  <c r="F97" i="14"/>
  <c r="K97" i="14" s="1"/>
  <c r="K17" i="18"/>
  <c r="K21" i="18"/>
  <c r="K25" i="20"/>
  <c r="K29" i="20"/>
  <c r="K53" i="20"/>
  <c r="F17" i="22"/>
  <c r="I38" i="22"/>
  <c r="I15" i="14"/>
  <c r="I25" i="14"/>
  <c r="K25" i="14" s="1"/>
  <c r="I27" i="14"/>
  <c r="I33" i="14"/>
  <c r="K33" i="14" s="1"/>
  <c r="I45" i="14"/>
  <c r="K45" i="14" s="1"/>
  <c r="I56" i="14"/>
  <c r="I73" i="14"/>
  <c r="K73" i="14" s="1"/>
  <c r="I84" i="14"/>
  <c r="I107" i="14"/>
  <c r="I13" i="16"/>
  <c r="I32" i="16"/>
  <c r="I42" i="16"/>
  <c r="K42" i="16" s="1"/>
  <c r="I44" i="16"/>
  <c r="I49" i="16"/>
  <c r="I62" i="16"/>
  <c r="K62" i="16" s="1"/>
  <c r="I68" i="16"/>
  <c r="I78" i="16"/>
  <c r="K78" i="16" s="1"/>
  <c r="I84" i="16"/>
  <c r="I89" i="16"/>
  <c r="I96" i="16"/>
  <c r="I106" i="16"/>
  <c r="K106" i="16" s="1"/>
  <c r="I44" i="18"/>
  <c r="I61" i="18"/>
  <c r="K61" i="18" s="1"/>
  <c r="I67" i="18"/>
  <c r="I72" i="18"/>
  <c r="I79" i="18"/>
  <c r="I101" i="18"/>
  <c r="K101" i="18" s="1"/>
  <c r="I107" i="18"/>
  <c r="I55" i="20"/>
  <c r="I85" i="20"/>
  <c r="I96" i="20"/>
  <c r="I103" i="20"/>
  <c r="I15" i="22"/>
  <c r="I25" i="22"/>
  <c r="K25" i="22" s="1"/>
  <c r="I27" i="22"/>
  <c r="I33" i="22"/>
  <c r="K33" i="22" s="1"/>
  <c r="I45" i="22"/>
  <c r="K45" i="22" s="1"/>
  <c r="I56" i="22"/>
  <c r="I73" i="22"/>
  <c r="K73" i="22" s="1"/>
  <c r="I84" i="22"/>
  <c r="I91" i="22"/>
  <c r="I107" i="12"/>
  <c r="I24" i="14"/>
  <c r="I32" i="14"/>
  <c r="I44" i="14"/>
  <c r="I61" i="14"/>
  <c r="K61" i="14" s="1"/>
  <c r="I72" i="14"/>
  <c r="F77" i="14"/>
  <c r="I89" i="14"/>
  <c r="K89" i="14" s="1"/>
  <c r="I100" i="14"/>
  <c r="I18" i="16"/>
  <c r="K18" i="16" s="1"/>
  <c r="K28" i="16"/>
  <c r="I41" i="16"/>
  <c r="I61" i="16"/>
  <c r="K65" i="16"/>
  <c r="I105" i="16"/>
  <c r="K35" i="18"/>
  <c r="I49" i="18"/>
  <c r="K49" i="18" s="1"/>
  <c r="K70" i="18"/>
  <c r="I89" i="18"/>
  <c r="K89" i="18" s="1"/>
  <c r="I100" i="18"/>
  <c r="K35" i="20"/>
  <c r="I63" i="20"/>
  <c r="I84" i="20"/>
  <c r="K97" i="20"/>
  <c r="I24" i="22"/>
  <c r="I32" i="22"/>
  <c r="I44" i="22"/>
  <c r="I61" i="22"/>
  <c r="K61" i="22" s="1"/>
  <c r="I72" i="22"/>
  <c r="F77" i="22"/>
  <c r="K85" i="22"/>
  <c r="I101" i="22"/>
  <c r="K101" i="22" s="1"/>
  <c r="I107" i="22"/>
  <c r="I55" i="14"/>
  <c r="K65" i="14"/>
  <c r="I83" i="14"/>
  <c r="K93" i="14"/>
  <c r="I12" i="16"/>
  <c r="K22" i="16"/>
  <c r="K54" i="16"/>
  <c r="I88" i="16"/>
  <c r="K97" i="16"/>
  <c r="I71" i="18"/>
  <c r="K93" i="18"/>
  <c r="K89" i="20"/>
  <c r="I95" i="20"/>
  <c r="K28" i="22"/>
  <c r="K37" i="22"/>
  <c r="I55" i="22"/>
  <c r="K65" i="22"/>
  <c r="I83" i="22"/>
  <c r="I88" i="22"/>
  <c r="I105" i="22"/>
  <c r="K105" i="22" s="1"/>
  <c r="I17" i="14"/>
  <c r="K17" i="14" s="1"/>
  <c r="I23" i="14"/>
  <c r="I29" i="14"/>
  <c r="K29" i="14" s="1"/>
  <c r="I31" i="14"/>
  <c r="I36" i="14"/>
  <c r="I64" i="14"/>
  <c r="I71" i="14"/>
  <c r="I99" i="14"/>
  <c r="I21" i="16"/>
  <c r="I34" i="16"/>
  <c r="K34" i="16" s="1"/>
  <c r="I40" i="16"/>
  <c r="I46" i="16"/>
  <c r="K46" i="16" s="1"/>
  <c r="I53" i="16"/>
  <c r="I70" i="16"/>
  <c r="K70" i="16" s="1"/>
  <c r="I76" i="16"/>
  <c r="I98" i="16"/>
  <c r="K98" i="16" s="1"/>
  <c r="I104" i="16"/>
  <c r="I41" i="18"/>
  <c r="K41" i="18" s="1"/>
  <c r="I53" i="18"/>
  <c r="K53" i="18" s="1"/>
  <c r="I59" i="18"/>
  <c r="I81" i="18"/>
  <c r="K81" i="18" s="1"/>
  <c r="I99" i="18"/>
  <c r="I59" i="20"/>
  <c r="I76" i="20"/>
  <c r="I83" i="20"/>
  <c r="I88" i="20"/>
  <c r="I105" i="20"/>
  <c r="K105" i="20" s="1"/>
  <c r="I17" i="22"/>
  <c r="I23" i="22"/>
  <c r="I29" i="22"/>
  <c r="K29" i="22" s="1"/>
  <c r="I31" i="22"/>
  <c r="I36" i="22"/>
  <c r="I64" i="22"/>
  <c r="I71" i="22"/>
  <c r="I93" i="22"/>
  <c r="K93" i="22" s="1"/>
  <c r="I104" i="22"/>
  <c r="K81" i="14"/>
  <c r="K58" i="16"/>
  <c r="K49" i="20"/>
  <c r="K57" i="20"/>
  <c r="K93" i="20"/>
  <c r="K53" i="22"/>
  <c r="K81" i="22"/>
  <c r="I47" i="14"/>
  <c r="I75" i="14"/>
  <c r="I80" i="14"/>
  <c r="I103" i="14"/>
  <c r="K38" i="16"/>
  <c r="I64" i="16"/>
  <c r="K74" i="16"/>
  <c r="I80" i="16"/>
  <c r="K102" i="16"/>
  <c r="I57" i="18"/>
  <c r="K57" i="18" s="1"/>
  <c r="I63" i="18"/>
  <c r="I103" i="18"/>
  <c r="K81" i="20"/>
  <c r="I99" i="20"/>
  <c r="I11" i="22"/>
  <c r="K21" i="22"/>
  <c r="I47" i="22"/>
  <c r="I75" i="22"/>
  <c r="I80" i="22"/>
  <c r="I87" i="22"/>
  <c r="K57" i="14"/>
  <c r="I63" i="14"/>
  <c r="K85" i="14"/>
  <c r="I91" i="14"/>
  <c r="K14" i="16"/>
  <c r="I20" i="16"/>
  <c r="K50" i="16"/>
  <c r="I52" i="16"/>
  <c r="K90" i="16"/>
  <c r="K45" i="18"/>
  <c r="K73" i="18"/>
  <c r="I91" i="18"/>
  <c r="I75" i="20"/>
  <c r="I87" i="20"/>
  <c r="K57" i="22"/>
  <c r="I63" i="22"/>
  <c r="I103" i="22"/>
  <c r="K46" i="22"/>
  <c r="F11" i="22"/>
  <c r="F14" i="22"/>
  <c r="K14" i="22" s="1"/>
  <c r="F18" i="22"/>
  <c r="K18" i="22" s="1"/>
  <c r="F22" i="22"/>
  <c r="K22" i="22" s="1"/>
  <c r="F34" i="22"/>
  <c r="K34" i="22" s="1"/>
  <c r="F38" i="22"/>
  <c r="F42" i="22"/>
  <c r="K42" i="22" s="1"/>
  <c r="F50" i="22"/>
  <c r="K50" i="22" s="1"/>
  <c r="F54" i="22"/>
  <c r="K54" i="22" s="1"/>
  <c r="F58" i="22"/>
  <c r="K58" i="22" s="1"/>
  <c r="F62" i="22"/>
  <c r="K62" i="22" s="1"/>
  <c r="F66" i="22"/>
  <c r="K66" i="22" s="1"/>
  <c r="F70" i="22"/>
  <c r="K70" i="22" s="1"/>
  <c r="F74" i="22"/>
  <c r="K74" i="22" s="1"/>
  <c r="F78" i="22"/>
  <c r="K78" i="22" s="1"/>
  <c r="F82" i="22"/>
  <c r="K82" i="22" s="1"/>
  <c r="F86" i="22"/>
  <c r="F90" i="22"/>
  <c r="K90" i="22" s="1"/>
  <c r="F94" i="22"/>
  <c r="K94" i="22" s="1"/>
  <c r="F98" i="22"/>
  <c r="K98" i="22" s="1"/>
  <c r="F102" i="22"/>
  <c r="F106" i="22"/>
  <c r="K106" i="22" s="1"/>
  <c r="F15" i="22"/>
  <c r="K15" i="22" s="1"/>
  <c r="F19" i="22"/>
  <c r="K19" i="22" s="1"/>
  <c r="F23" i="22"/>
  <c r="F27" i="22"/>
  <c r="K27" i="22" s="1"/>
  <c r="F31" i="22"/>
  <c r="K31" i="22" s="1"/>
  <c r="F35" i="22"/>
  <c r="K35" i="22" s="1"/>
  <c r="F39" i="22"/>
  <c r="K39" i="22" s="1"/>
  <c r="F43" i="22"/>
  <c r="F47" i="22"/>
  <c r="F51" i="22"/>
  <c r="F55" i="22"/>
  <c r="F59" i="22"/>
  <c r="K59" i="22" s="1"/>
  <c r="F63" i="22"/>
  <c r="K63" i="22" s="1"/>
  <c r="F67" i="22"/>
  <c r="K67" i="22" s="1"/>
  <c r="F71" i="22"/>
  <c r="K71" i="22" s="1"/>
  <c r="F75" i="22"/>
  <c r="F79" i="22"/>
  <c r="K79" i="22" s="1"/>
  <c r="F83" i="22"/>
  <c r="F87" i="22"/>
  <c r="F91" i="22"/>
  <c r="K91" i="22" s="1"/>
  <c r="F95" i="22"/>
  <c r="K95" i="22" s="1"/>
  <c r="F99" i="22"/>
  <c r="K99" i="22" s="1"/>
  <c r="F103" i="22"/>
  <c r="K103" i="22" s="1"/>
  <c r="F107" i="22"/>
  <c r="F12" i="22"/>
  <c r="K12" i="22" s="1"/>
  <c r="F16" i="22"/>
  <c r="K16" i="22" s="1"/>
  <c r="F20" i="22"/>
  <c r="K20" i="22" s="1"/>
  <c r="F24" i="22"/>
  <c r="K24" i="22" s="1"/>
  <c r="F28" i="22"/>
  <c r="F32" i="22"/>
  <c r="K32" i="22" s="1"/>
  <c r="F36" i="22"/>
  <c r="F40" i="22"/>
  <c r="K40" i="22" s="1"/>
  <c r="F44" i="22"/>
  <c r="K44" i="22" s="1"/>
  <c r="F48" i="22"/>
  <c r="F52" i="22"/>
  <c r="K52" i="22" s="1"/>
  <c r="F56" i="22"/>
  <c r="K56" i="22" s="1"/>
  <c r="F60" i="22"/>
  <c r="F64" i="22"/>
  <c r="K64" i="22" s="1"/>
  <c r="F68" i="22"/>
  <c r="K68" i="22" s="1"/>
  <c r="F72" i="22"/>
  <c r="F76" i="22"/>
  <c r="K76" i="22" s="1"/>
  <c r="F80" i="22"/>
  <c r="K80" i="22" s="1"/>
  <c r="F84" i="22"/>
  <c r="F88" i="22"/>
  <c r="K88" i="22" s="1"/>
  <c r="F92" i="22"/>
  <c r="F96" i="22"/>
  <c r="K96" i="22" s="1"/>
  <c r="F100" i="22"/>
  <c r="F104" i="22"/>
  <c r="F108" i="22"/>
  <c r="K32" i="20"/>
  <c r="K58" i="20"/>
  <c r="K90" i="20"/>
  <c r="F14" i="20"/>
  <c r="K14" i="20" s="1"/>
  <c r="F18" i="20"/>
  <c r="K18" i="20" s="1"/>
  <c r="F22" i="20"/>
  <c r="K22" i="20" s="1"/>
  <c r="F26" i="20"/>
  <c r="F30" i="20"/>
  <c r="F34" i="20"/>
  <c r="K34" i="20" s="1"/>
  <c r="F38" i="20"/>
  <c r="K38" i="20" s="1"/>
  <c r="F42" i="20"/>
  <c r="K42" i="20" s="1"/>
  <c r="F46" i="20"/>
  <c r="K46" i="20" s="1"/>
  <c r="F50" i="20"/>
  <c r="K50" i="20" s="1"/>
  <c r="F54" i="20"/>
  <c r="K54" i="20" s="1"/>
  <c r="F58" i="20"/>
  <c r="F62" i="20"/>
  <c r="K62" i="20" s="1"/>
  <c r="F66" i="20"/>
  <c r="K66" i="20" s="1"/>
  <c r="F70" i="20"/>
  <c r="K70" i="20" s="1"/>
  <c r="F74" i="20"/>
  <c r="K74" i="20" s="1"/>
  <c r="F78" i="20"/>
  <c r="K78" i="20" s="1"/>
  <c r="F82" i="20"/>
  <c r="K82" i="20" s="1"/>
  <c r="F86" i="20"/>
  <c r="K86" i="20" s="1"/>
  <c r="F90" i="20"/>
  <c r="F94" i="20"/>
  <c r="K94" i="20" s="1"/>
  <c r="F98" i="20"/>
  <c r="K98" i="20" s="1"/>
  <c r="F102" i="20"/>
  <c r="K102" i="20" s="1"/>
  <c r="F106" i="20"/>
  <c r="K106" i="20" s="1"/>
  <c r="F11" i="20"/>
  <c r="K11" i="20" s="1"/>
  <c r="I12" i="20"/>
  <c r="K12" i="20" s="1"/>
  <c r="F15" i="20"/>
  <c r="K15" i="20" s="1"/>
  <c r="I16" i="20"/>
  <c r="K16" i="20" s="1"/>
  <c r="F19" i="20"/>
  <c r="K19" i="20" s="1"/>
  <c r="I20" i="20"/>
  <c r="K20" i="20" s="1"/>
  <c r="F23" i="20"/>
  <c r="K23" i="20" s="1"/>
  <c r="I24" i="20"/>
  <c r="K24" i="20" s="1"/>
  <c r="F27" i="20"/>
  <c r="K27" i="20" s="1"/>
  <c r="I28" i="20"/>
  <c r="F31" i="20"/>
  <c r="K31" i="20" s="1"/>
  <c r="I32" i="20"/>
  <c r="F35" i="20"/>
  <c r="I36" i="20"/>
  <c r="K36" i="20" s="1"/>
  <c r="F39" i="20"/>
  <c r="K39" i="20" s="1"/>
  <c r="I40" i="20"/>
  <c r="K40" i="20" s="1"/>
  <c r="F43" i="20"/>
  <c r="I44" i="20"/>
  <c r="K44" i="20" s="1"/>
  <c r="F47" i="20"/>
  <c r="K47" i="20" s="1"/>
  <c r="F51" i="20"/>
  <c r="I52" i="20"/>
  <c r="K52" i="20" s="1"/>
  <c r="F55" i="20"/>
  <c r="K55" i="20" s="1"/>
  <c r="I56" i="20"/>
  <c r="K56" i="20" s="1"/>
  <c r="F59" i="20"/>
  <c r="K59" i="20" s="1"/>
  <c r="F63" i="20"/>
  <c r="K63" i="20" s="1"/>
  <c r="I64" i="20"/>
  <c r="K64" i="20" s="1"/>
  <c r="F67" i="20"/>
  <c r="K67" i="20" s="1"/>
  <c r="I68" i="20"/>
  <c r="K68" i="20" s="1"/>
  <c r="F71" i="20"/>
  <c r="K71" i="20" s="1"/>
  <c r="I72" i="20"/>
  <c r="K72" i="20" s="1"/>
  <c r="F75" i="20"/>
  <c r="K75" i="20" s="1"/>
  <c r="F79" i="20"/>
  <c r="K79" i="20" s="1"/>
  <c r="F83" i="20"/>
  <c r="K83" i="20" s="1"/>
  <c r="F87" i="20"/>
  <c r="K87" i="20" s="1"/>
  <c r="F91" i="20"/>
  <c r="K91" i="20" s="1"/>
  <c r="F95" i="20"/>
  <c r="K95" i="20" s="1"/>
  <c r="F99" i="20"/>
  <c r="K99" i="20" s="1"/>
  <c r="F103" i="20"/>
  <c r="K103" i="20" s="1"/>
  <c r="F107" i="20"/>
  <c r="K107" i="20" s="1"/>
  <c r="F76" i="20"/>
  <c r="K76" i="20" s="1"/>
  <c r="F80" i="20"/>
  <c r="K80" i="20" s="1"/>
  <c r="F84" i="20"/>
  <c r="K84" i="20" s="1"/>
  <c r="F88" i="20"/>
  <c r="K88" i="20" s="1"/>
  <c r="F92" i="20"/>
  <c r="F96" i="20"/>
  <c r="K96" i="20" s="1"/>
  <c r="F100" i="20"/>
  <c r="K100" i="20" s="1"/>
  <c r="F104" i="20"/>
  <c r="K104" i="20" s="1"/>
  <c r="F108" i="20"/>
  <c r="K46" i="18"/>
  <c r="K82" i="18"/>
  <c r="K14" i="18"/>
  <c r="K36" i="18"/>
  <c r="F14" i="18"/>
  <c r="F18" i="18"/>
  <c r="K18" i="18" s="1"/>
  <c r="F22" i="18"/>
  <c r="K22" i="18" s="1"/>
  <c r="F26" i="18"/>
  <c r="F30" i="18"/>
  <c r="F34" i="18"/>
  <c r="K34" i="18" s="1"/>
  <c r="F38" i="18"/>
  <c r="K38" i="18" s="1"/>
  <c r="F42" i="18"/>
  <c r="K42" i="18" s="1"/>
  <c r="F46" i="18"/>
  <c r="F50" i="18"/>
  <c r="K50" i="18" s="1"/>
  <c r="F54" i="18"/>
  <c r="K54" i="18" s="1"/>
  <c r="F58" i="18"/>
  <c r="K58" i="18" s="1"/>
  <c r="F62" i="18"/>
  <c r="K62" i="18" s="1"/>
  <c r="F66" i="18"/>
  <c r="K66" i="18" s="1"/>
  <c r="F74" i="18"/>
  <c r="K74" i="18" s="1"/>
  <c r="F78" i="18"/>
  <c r="K78" i="18" s="1"/>
  <c r="F82" i="18"/>
  <c r="F86" i="18"/>
  <c r="K86" i="18" s="1"/>
  <c r="F90" i="18"/>
  <c r="K90" i="18" s="1"/>
  <c r="F94" i="18"/>
  <c r="K94" i="18" s="1"/>
  <c r="F98" i="18"/>
  <c r="K98" i="18" s="1"/>
  <c r="F102" i="18"/>
  <c r="K102" i="18" s="1"/>
  <c r="F106" i="18"/>
  <c r="K106" i="18" s="1"/>
  <c r="F11" i="18"/>
  <c r="K11" i="18" s="1"/>
  <c r="I12" i="18"/>
  <c r="K12" i="18" s="1"/>
  <c r="F15" i="18"/>
  <c r="K15" i="18" s="1"/>
  <c r="I16" i="18"/>
  <c r="K16" i="18" s="1"/>
  <c r="F19" i="18"/>
  <c r="K19" i="18" s="1"/>
  <c r="I20" i="18"/>
  <c r="K20" i="18" s="1"/>
  <c r="F23" i="18"/>
  <c r="K23" i="18" s="1"/>
  <c r="I24" i="18"/>
  <c r="K24" i="18" s="1"/>
  <c r="F27" i="18"/>
  <c r="K27" i="18" s="1"/>
  <c r="I28" i="18"/>
  <c r="F31" i="18"/>
  <c r="K31" i="18" s="1"/>
  <c r="I32" i="18"/>
  <c r="K32" i="18" s="1"/>
  <c r="F35" i="18"/>
  <c r="I36" i="18"/>
  <c r="F39" i="18"/>
  <c r="K39" i="18" s="1"/>
  <c r="F43" i="18"/>
  <c r="F47" i="18"/>
  <c r="K47" i="18" s="1"/>
  <c r="F51" i="18"/>
  <c r="F55" i="18"/>
  <c r="K55" i="18" s="1"/>
  <c r="F59" i="18"/>
  <c r="K59" i="18" s="1"/>
  <c r="F63" i="18"/>
  <c r="K63" i="18" s="1"/>
  <c r="F67" i="18"/>
  <c r="K67" i="18" s="1"/>
  <c r="F71" i="18"/>
  <c r="K71" i="18" s="1"/>
  <c r="F75" i="18"/>
  <c r="K75" i="18" s="1"/>
  <c r="F79" i="18"/>
  <c r="K79" i="18" s="1"/>
  <c r="F83" i="18"/>
  <c r="K83" i="18" s="1"/>
  <c r="F87" i="18"/>
  <c r="K87" i="18" s="1"/>
  <c r="F91" i="18"/>
  <c r="K91" i="18" s="1"/>
  <c r="F95" i="18"/>
  <c r="K95" i="18" s="1"/>
  <c r="F99" i="18"/>
  <c r="K99" i="18" s="1"/>
  <c r="F103" i="18"/>
  <c r="K103" i="18" s="1"/>
  <c r="F107" i="18"/>
  <c r="K107" i="18" s="1"/>
  <c r="F40" i="18"/>
  <c r="K40" i="18" s="1"/>
  <c r="F44" i="18"/>
  <c r="K44" i="18" s="1"/>
  <c r="F48" i="18"/>
  <c r="F52" i="18"/>
  <c r="K52" i="18" s="1"/>
  <c r="F56" i="18"/>
  <c r="K56" i="18" s="1"/>
  <c r="F60" i="18"/>
  <c r="F64" i="18"/>
  <c r="K64" i="18" s="1"/>
  <c r="F68" i="18"/>
  <c r="K68" i="18" s="1"/>
  <c r="F72" i="18"/>
  <c r="K72" i="18" s="1"/>
  <c r="F76" i="18"/>
  <c r="K76" i="18" s="1"/>
  <c r="F80" i="18"/>
  <c r="K80" i="18" s="1"/>
  <c r="F84" i="18"/>
  <c r="K84" i="18" s="1"/>
  <c r="F88" i="18"/>
  <c r="K88" i="18" s="1"/>
  <c r="F92" i="18"/>
  <c r="F96" i="18"/>
  <c r="K96" i="18" s="1"/>
  <c r="F100" i="18"/>
  <c r="K100" i="18" s="1"/>
  <c r="F104" i="18"/>
  <c r="K104" i="18" s="1"/>
  <c r="F108" i="18"/>
  <c r="K68" i="16"/>
  <c r="K33" i="16"/>
  <c r="K36" i="16"/>
  <c r="F11" i="16"/>
  <c r="K11" i="16" s="1"/>
  <c r="F15" i="16"/>
  <c r="K15" i="16" s="1"/>
  <c r="F19" i="16"/>
  <c r="K19" i="16" s="1"/>
  <c r="F23" i="16"/>
  <c r="K23" i="16" s="1"/>
  <c r="F27" i="16"/>
  <c r="K27" i="16" s="1"/>
  <c r="F31" i="16"/>
  <c r="K31" i="16" s="1"/>
  <c r="F35" i="16"/>
  <c r="K35" i="16" s="1"/>
  <c r="F39" i="16"/>
  <c r="K39" i="16" s="1"/>
  <c r="F47" i="16"/>
  <c r="K47" i="16" s="1"/>
  <c r="F55" i="16"/>
  <c r="K55" i="16" s="1"/>
  <c r="F59" i="16"/>
  <c r="K59" i="16" s="1"/>
  <c r="F63" i="16"/>
  <c r="K63" i="16" s="1"/>
  <c r="F67" i="16"/>
  <c r="K67" i="16" s="1"/>
  <c r="F71" i="16"/>
  <c r="K71" i="16" s="1"/>
  <c r="F75" i="16"/>
  <c r="K75" i="16" s="1"/>
  <c r="F79" i="16"/>
  <c r="F83" i="16"/>
  <c r="K83" i="16" s="1"/>
  <c r="F87" i="16"/>
  <c r="K87" i="16" s="1"/>
  <c r="F91" i="16"/>
  <c r="K91" i="16" s="1"/>
  <c r="F95" i="16"/>
  <c r="K95" i="16" s="1"/>
  <c r="F99" i="16"/>
  <c r="K99" i="16" s="1"/>
  <c r="F103" i="16"/>
  <c r="K103" i="16" s="1"/>
  <c r="F107" i="16"/>
  <c r="K107" i="16" s="1"/>
  <c r="F12" i="16"/>
  <c r="K12" i="16" s="1"/>
  <c r="F16" i="16"/>
  <c r="K16" i="16" s="1"/>
  <c r="F20" i="16"/>
  <c r="F24" i="16"/>
  <c r="K24" i="16" s="1"/>
  <c r="F28" i="16"/>
  <c r="F32" i="16"/>
  <c r="K32" i="16" s="1"/>
  <c r="F36" i="16"/>
  <c r="F40" i="16"/>
  <c r="K40" i="16" s="1"/>
  <c r="F44" i="16"/>
  <c r="K44" i="16" s="1"/>
  <c r="F48" i="16"/>
  <c r="F52" i="16"/>
  <c r="F56" i="16"/>
  <c r="K56" i="16" s="1"/>
  <c r="F60" i="16"/>
  <c r="F64" i="16"/>
  <c r="K64" i="16" s="1"/>
  <c r="F68" i="16"/>
  <c r="F72" i="16"/>
  <c r="K72" i="16" s="1"/>
  <c r="F76" i="16"/>
  <c r="K76" i="16" s="1"/>
  <c r="F80" i="16"/>
  <c r="K80" i="16" s="1"/>
  <c r="F84" i="16"/>
  <c r="K84" i="16" s="1"/>
  <c r="F88" i="16"/>
  <c r="F92" i="16"/>
  <c r="K92" i="16" s="1"/>
  <c r="F96" i="16"/>
  <c r="K96" i="16" s="1"/>
  <c r="F100" i="16"/>
  <c r="K100" i="16" s="1"/>
  <c r="F104" i="16"/>
  <c r="K104" i="16" s="1"/>
  <c r="F108" i="16"/>
  <c r="F13" i="16"/>
  <c r="K13" i="16" s="1"/>
  <c r="F17" i="16"/>
  <c r="K17" i="16" s="1"/>
  <c r="F21" i="16"/>
  <c r="K21" i="16" s="1"/>
  <c r="F25" i="16"/>
  <c r="K25" i="16" s="1"/>
  <c r="F29" i="16"/>
  <c r="K29" i="16" s="1"/>
  <c r="F33" i="16"/>
  <c r="F37" i="16"/>
  <c r="K37" i="16" s="1"/>
  <c r="F41" i="16"/>
  <c r="F45" i="16"/>
  <c r="K45" i="16" s="1"/>
  <c r="F49" i="16"/>
  <c r="F53" i="16"/>
  <c r="K53" i="16" s="1"/>
  <c r="F57" i="16"/>
  <c r="K57" i="16" s="1"/>
  <c r="F61" i="16"/>
  <c r="K61" i="16" s="1"/>
  <c r="F65" i="16"/>
  <c r="F69" i="16"/>
  <c r="F73" i="16"/>
  <c r="K73" i="16" s="1"/>
  <c r="F77" i="16"/>
  <c r="F81" i="16"/>
  <c r="K81" i="16" s="1"/>
  <c r="F85" i="16"/>
  <c r="F89" i="16"/>
  <c r="K89" i="16" s="1"/>
  <c r="F93" i="16"/>
  <c r="K93" i="16" s="1"/>
  <c r="F97" i="16"/>
  <c r="F101" i="16"/>
  <c r="K101" i="16" s="1"/>
  <c r="F105" i="16"/>
  <c r="K105" i="16" s="1"/>
  <c r="F14" i="14"/>
  <c r="K14" i="14" s="1"/>
  <c r="F18" i="14"/>
  <c r="K18" i="14" s="1"/>
  <c r="F22" i="14"/>
  <c r="K22" i="14" s="1"/>
  <c r="F34" i="14"/>
  <c r="K34" i="14" s="1"/>
  <c r="F38" i="14"/>
  <c r="K38" i="14" s="1"/>
  <c r="F42" i="14"/>
  <c r="K42" i="14" s="1"/>
  <c r="F46" i="14"/>
  <c r="K46" i="14" s="1"/>
  <c r="F50" i="14"/>
  <c r="K50" i="14" s="1"/>
  <c r="F54" i="14"/>
  <c r="K54" i="14" s="1"/>
  <c r="F58" i="14"/>
  <c r="K58" i="14" s="1"/>
  <c r="F62" i="14"/>
  <c r="K62" i="14" s="1"/>
  <c r="F66" i="14"/>
  <c r="K66" i="14" s="1"/>
  <c r="F70" i="14"/>
  <c r="K70" i="14" s="1"/>
  <c r="F74" i="14"/>
  <c r="K74" i="14" s="1"/>
  <c r="F78" i="14"/>
  <c r="K78" i="14" s="1"/>
  <c r="F82" i="14"/>
  <c r="K82" i="14" s="1"/>
  <c r="F86" i="14"/>
  <c r="K86" i="14" s="1"/>
  <c r="F90" i="14"/>
  <c r="K90" i="14" s="1"/>
  <c r="F94" i="14"/>
  <c r="K94" i="14" s="1"/>
  <c r="F98" i="14"/>
  <c r="K98" i="14" s="1"/>
  <c r="F102" i="14"/>
  <c r="K102" i="14" s="1"/>
  <c r="F106" i="14"/>
  <c r="K106" i="14" s="1"/>
  <c r="F11" i="14"/>
  <c r="K11" i="14" s="1"/>
  <c r="F15" i="14"/>
  <c r="K15" i="14" s="1"/>
  <c r="F19" i="14"/>
  <c r="K19" i="14" s="1"/>
  <c r="F23" i="14"/>
  <c r="K23" i="14" s="1"/>
  <c r="F27" i="14"/>
  <c r="K27" i="14" s="1"/>
  <c r="F31" i="14"/>
  <c r="K31" i="14" s="1"/>
  <c r="F35" i="14"/>
  <c r="K35" i="14" s="1"/>
  <c r="F39" i="14"/>
  <c r="K39" i="14" s="1"/>
  <c r="F43" i="14"/>
  <c r="F47" i="14"/>
  <c r="K47" i="14" s="1"/>
  <c r="F51" i="14"/>
  <c r="F55" i="14"/>
  <c r="K55" i="14" s="1"/>
  <c r="F59" i="14"/>
  <c r="K59" i="14" s="1"/>
  <c r="F63" i="14"/>
  <c r="K63" i="14" s="1"/>
  <c r="F67" i="14"/>
  <c r="K67" i="14" s="1"/>
  <c r="F71" i="14"/>
  <c r="K71" i="14" s="1"/>
  <c r="F75" i="14"/>
  <c r="F79" i="14"/>
  <c r="K79" i="14" s="1"/>
  <c r="F83" i="14"/>
  <c r="F87" i="14"/>
  <c r="K87" i="14" s="1"/>
  <c r="F91" i="14"/>
  <c r="K91" i="14" s="1"/>
  <c r="F95" i="14"/>
  <c r="K95" i="14" s="1"/>
  <c r="F99" i="14"/>
  <c r="F103" i="14"/>
  <c r="K103" i="14" s="1"/>
  <c r="F107" i="14"/>
  <c r="K107" i="14" s="1"/>
  <c r="F12" i="14"/>
  <c r="K12" i="14" s="1"/>
  <c r="F16" i="14"/>
  <c r="K16" i="14" s="1"/>
  <c r="F20" i="14"/>
  <c r="K20" i="14" s="1"/>
  <c r="F24" i="14"/>
  <c r="K24" i="14" s="1"/>
  <c r="F28" i="14"/>
  <c r="F32" i="14"/>
  <c r="F36" i="14"/>
  <c r="K36" i="14" s="1"/>
  <c r="F40" i="14"/>
  <c r="K40" i="14" s="1"/>
  <c r="F44" i="14"/>
  <c r="K44" i="14" s="1"/>
  <c r="F48" i="14"/>
  <c r="F52" i="14"/>
  <c r="K52" i="14" s="1"/>
  <c r="F56" i="14"/>
  <c r="K56" i="14" s="1"/>
  <c r="F60" i="14"/>
  <c r="F64" i="14"/>
  <c r="F68" i="14"/>
  <c r="K68" i="14" s="1"/>
  <c r="F72" i="14"/>
  <c r="K72" i="14" s="1"/>
  <c r="F76" i="14"/>
  <c r="K76" i="14" s="1"/>
  <c r="F80" i="14"/>
  <c r="K80" i="14" s="1"/>
  <c r="F84" i="14"/>
  <c r="K84" i="14" s="1"/>
  <c r="F88" i="14"/>
  <c r="K88" i="14" s="1"/>
  <c r="F92" i="14"/>
  <c r="K92" i="14" s="1"/>
  <c r="F96" i="14"/>
  <c r="K96" i="14" s="1"/>
  <c r="F100" i="14"/>
  <c r="K100" i="14" s="1"/>
  <c r="F104" i="14"/>
  <c r="K104" i="14" s="1"/>
  <c r="F108" i="14"/>
  <c r="F14" i="12"/>
  <c r="K14" i="12" s="1"/>
  <c r="F18" i="12"/>
  <c r="K18" i="12" s="1"/>
  <c r="F22" i="12"/>
  <c r="K22" i="12" s="1"/>
  <c r="F26" i="12"/>
  <c r="F30" i="12"/>
  <c r="K30" i="12" s="1"/>
  <c r="F34" i="12"/>
  <c r="K34" i="12" s="1"/>
  <c r="F38" i="12"/>
  <c r="K38" i="12" s="1"/>
  <c r="F42" i="12"/>
  <c r="K42" i="12" s="1"/>
  <c r="F46" i="12"/>
  <c r="K46" i="12" s="1"/>
  <c r="F50" i="12"/>
  <c r="K50" i="12" s="1"/>
  <c r="F54" i="12"/>
  <c r="K54" i="12" s="1"/>
  <c r="F58" i="12"/>
  <c r="K58" i="12" s="1"/>
  <c r="F62" i="12"/>
  <c r="K62" i="12" s="1"/>
  <c r="F66" i="12"/>
  <c r="K66" i="12" s="1"/>
  <c r="F70" i="12"/>
  <c r="K70" i="12" s="1"/>
  <c r="F74" i="12"/>
  <c r="K74" i="12" s="1"/>
  <c r="F78" i="12"/>
  <c r="K78" i="12" s="1"/>
  <c r="F82" i="12"/>
  <c r="K82" i="12" s="1"/>
  <c r="F86" i="12"/>
  <c r="K86" i="12" s="1"/>
  <c r="F90" i="12"/>
  <c r="K90" i="12" s="1"/>
  <c r="F94" i="12"/>
  <c r="K94" i="12" s="1"/>
  <c r="F98" i="12"/>
  <c r="F102" i="12"/>
  <c r="K102" i="12" s="1"/>
  <c r="F106" i="12"/>
  <c r="K106" i="12" s="1"/>
  <c r="F11" i="12"/>
  <c r="K11" i="12" s="1"/>
  <c r="I12" i="12"/>
  <c r="K12" i="12" s="1"/>
  <c r="F15" i="12"/>
  <c r="K15" i="12" s="1"/>
  <c r="I16" i="12"/>
  <c r="K16" i="12" s="1"/>
  <c r="F19" i="12"/>
  <c r="K19" i="12" s="1"/>
  <c r="I20" i="12"/>
  <c r="K20" i="12" s="1"/>
  <c r="F23" i="12"/>
  <c r="K23" i="12" s="1"/>
  <c r="I24" i="12"/>
  <c r="K24" i="12" s="1"/>
  <c r="F27" i="12"/>
  <c r="K27" i="12" s="1"/>
  <c r="I28" i="12"/>
  <c r="F31" i="12"/>
  <c r="K31" i="12" s="1"/>
  <c r="I32" i="12"/>
  <c r="K32" i="12" s="1"/>
  <c r="F35" i="12"/>
  <c r="K35" i="12" s="1"/>
  <c r="I36" i="12"/>
  <c r="K36" i="12" s="1"/>
  <c r="F39" i="12"/>
  <c r="K39" i="12" s="1"/>
  <c r="I40" i="12"/>
  <c r="K40" i="12" s="1"/>
  <c r="F43" i="12"/>
  <c r="I44" i="12"/>
  <c r="K44" i="12" s="1"/>
  <c r="F47" i="12"/>
  <c r="K47" i="12" s="1"/>
  <c r="F51" i="12"/>
  <c r="I52" i="12"/>
  <c r="K52" i="12" s="1"/>
  <c r="F55" i="12"/>
  <c r="K55" i="12" s="1"/>
  <c r="I56" i="12"/>
  <c r="K56" i="12" s="1"/>
  <c r="F59" i="12"/>
  <c r="K59" i="12" s="1"/>
  <c r="F63" i="12"/>
  <c r="K63" i="12" s="1"/>
  <c r="I64" i="12"/>
  <c r="K64" i="12" s="1"/>
  <c r="F67" i="12"/>
  <c r="K67" i="12" s="1"/>
  <c r="I68" i="12"/>
  <c r="K68" i="12" s="1"/>
  <c r="F71" i="12"/>
  <c r="K71" i="12" s="1"/>
  <c r="I72" i="12"/>
  <c r="K72" i="12" s="1"/>
  <c r="F75" i="12"/>
  <c r="K75" i="12" s="1"/>
  <c r="I76" i="12"/>
  <c r="F79" i="12"/>
  <c r="K79" i="12" s="1"/>
  <c r="I80" i="12"/>
  <c r="K80" i="12" s="1"/>
  <c r="F83" i="12"/>
  <c r="K83" i="12" s="1"/>
  <c r="I84" i="12"/>
  <c r="K84" i="12" s="1"/>
  <c r="F87" i="12"/>
  <c r="K87" i="12" s="1"/>
  <c r="I88" i="12"/>
  <c r="K88" i="12" s="1"/>
  <c r="F91" i="12"/>
  <c r="K91" i="12" s="1"/>
  <c r="F95" i="12"/>
  <c r="K95" i="12" s="1"/>
  <c r="F99" i="12"/>
  <c r="F103" i="12"/>
  <c r="K103" i="12" s="1"/>
  <c r="F107" i="12"/>
  <c r="K107" i="12" s="1"/>
  <c r="F96" i="12"/>
  <c r="K96" i="12" s="1"/>
  <c r="F100" i="12"/>
  <c r="F104" i="12"/>
  <c r="K104" i="12" s="1"/>
  <c r="F108" i="12"/>
  <c r="K58" i="10"/>
  <c r="K106" i="10"/>
  <c r="K76" i="10"/>
  <c r="K99" i="10"/>
  <c r="K52" i="10"/>
  <c r="F14" i="10"/>
  <c r="K14" i="10" s="1"/>
  <c r="F18" i="10"/>
  <c r="K18" i="10" s="1"/>
  <c r="F22" i="10"/>
  <c r="K22" i="10" s="1"/>
  <c r="F26" i="10"/>
  <c r="F30" i="10"/>
  <c r="K30" i="10" s="1"/>
  <c r="F34" i="10"/>
  <c r="K34" i="10" s="1"/>
  <c r="F38" i="10"/>
  <c r="K38" i="10" s="1"/>
  <c r="F42" i="10"/>
  <c r="K42" i="10" s="1"/>
  <c r="F46" i="10"/>
  <c r="K46" i="10" s="1"/>
  <c r="F50" i="10"/>
  <c r="K50" i="10" s="1"/>
  <c r="F54" i="10"/>
  <c r="K54" i="10" s="1"/>
  <c r="F58" i="10"/>
  <c r="F62" i="10"/>
  <c r="K62" i="10" s="1"/>
  <c r="F66" i="10"/>
  <c r="K66" i="10" s="1"/>
  <c r="F70" i="10"/>
  <c r="K70" i="10" s="1"/>
  <c r="F74" i="10"/>
  <c r="K74" i="10" s="1"/>
  <c r="F78" i="10"/>
  <c r="K78" i="10" s="1"/>
  <c r="F82" i="10"/>
  <c r="K82" i="10" s="1"/>
  <c r="F86" i="10"/>
  <c r="K86" i="10" s="1"/>
  <c r="F90" i="10"/>
  <c r="K90" i="10" s="1"/>
  <c r="F94" i="10"/>
  <c r="K94" i="10" s="1"/>
  <c r="F98" i="10"/>
  <c r="K98" i="10" s="1"/>
  <c r="F102" i="10"/>
  <c r="K102" i="10" s="1"/>
  <c r="F106" i="10"/>
  <c r="F11" i="10"/>
  <c r="K11" i="10" s="1"/>
  <c r="I12" i="10"/>
  <c r="K12" i="10" s="1"/>
  <c r="F15" i="10"/>
  <c r="K15" i="10" s="1"/>
  <c r="I16" i="10"/>
  <c r="K16" i="10" s="1"/>
  <c r="F19" i="10"/>
  <c r="K19" i="10" s="1"/>
  <c r="I20" i="10"/>
  <c r="K20" i="10" s="1"/>
  <c r="F23" i="10"/>
  <c r="K23" i="10" s="1"/>
  <c r="I24" i="10"/>
  <c r="K24" i="10" s="1"/>
  <c r="F27" i="10"/>
  <c r="K27" i="10" s="1"/>
  <c r="I28" i="10"/>
  <c r="F31" i="10"/>
  <c r="I32" i="10"/>
  <c r="K32" i="10" s="1"/>
  <c r="F35" i="10"/>
  <c r="I36" i="10"/>
  <c r="K36" i="10" s="1"/>
  <c r="F39" i="10"/>
  <c r="K39" i="10" s="1"/>
  <c r="I40" i="10"/>
  <c r="K40" i="10" s="1"/>
  <c r="F43" i="10"/>
  <c r="I44" i="10"/>
  <c r="K44" i="10" s="1"/>
  <c r="F47" i="10"/>
  <c r="K47" i="10" s="1"/>
  <c r="F51" i="10"/>
  <c r="F55" i="10"/>
  <c r="K55" i="10" s="1"/>
  <c r="F59" i="10"/>
  <c r="K59" i="10" s="1"/>
  <c r="F63" i="10"/>
  <c r="K63" i="10" s="1"/>
  <c r="F67" i="10"/>
  <c r="K67" i="10" s="1"/>
  <c r="F71" i="10"/>
  <c r="K71" i="10" s="1"/>
  <c r="F75" i="10"/>
  <c r="K75" i="10" s="1"/>
  <c r="F79" i="10"/>
  <c r="K79" i="10" s="1"/>
  <c r="F83" i="10"/>
  <c r="F87" i="10"/>
  <c r="K87" i="10" s="1"/>
  <c r="F91" i="10"/>
  <c r="K91" i="10" s="1"/>
  <c r="F95" i="10"/>
  <c r="K95" i="10" s="1"/>
  <c r="F99" i="10"/>
  <c r="F103" i="10"/>
  <c r="K103" i="10" s="1"/>
  <c r="F107" i="10"/>
  <c r="K107" i="10" s="1"/>
  <c r="F56" i="10"/>
  <c r="K56" i="10" s="1"/>
  <c r="F60" i="10"/>
  <c r="F64" i="10"/>
  <c r="K64" i="10" s="1"/>
  <c r="F68" i="10"/>
  <c r="K68" i="10" s="1"/>
  <c r="F72" i="10"/>
  <c r="K72" i="10" s="1"/>
  <c r="F76" i="10"/>
  <c r="F80" i="10"/>
  <c r="K80" i="10" s="1"/>
  <c r="F84" i="10"/>
  <c r="K84" i="10" s="1"/>
  <c r="F88" i="10"/>
  <c r="K88" i="10" s="1"/>
  <c r="F92" i="10"/>
  <c r="K92" i="10" s="1"/>
  <c r="F96" i="10"/>
  <c r="K96" i="10" s="1"/>
  <c r="F100" i="10"/>
  <c r="K100" i="10" s="1"/>
  <c r="F104" i="10"/>
  <c r="K104" i="10" s="1"/>
  <c r="F108" i="10"/>
  <c r="F14" i="8"/>
  <c r="K14" i="8" s="1"/>
  <c r="F22" i="8"/>
  <c r="K22" i="8" s="1"/>
  <c r="F34" i="8"/>
  <c r="K34" i="8" s="1"/>
  <c r="F38" i="8"/>
  <c r="K38" i="8" s="1"/>
  <c r="F42" i="8"/>
  <c r="K42" i="8" s="1"/>
  <c r="F46" i="8"/>
  <c r="K46" i="8" s="1"/>
  <c r="F50" i="8"/>
  <c r="K50" i="8" s="1"/>
  <c r="F54" i="8"/>
  <c r="K54" i="8" s="1"/>
  <c r="F58" i="8"/>
  <c r="K58" i="8" s="1"/>
  <c r="F62" i="8"/>
  <c r="K62" i="8" s="1"/>
  <c r="F66" i="8"/>
  <c r="K66" i="8" s="1"/>
  <c r="F70" i="8"/>
  <c r="K70" i="8" s="1"/>
  <c r="F74" i="8"/>
  <c r="K74" i="8" s="1"/>
  <c r="F78" i="8"/>
  <c r="K78" i="8" s="1"/>
  <c r="F86" i="8"/>
  <c r="K86" i="8" s="1"/>
  <c r="F90" i="8"/>
  <c r="K90" i="8" s="1"/>
  <c r="F94" i="8"/>
  <c r="K94" i="8" s="1"/>
  <c r="F98" i="8"/>
  <c r="F102" i="8"/>
  <c r="K102" i="8" s="1"/>
  <c r="F106" i="8"/>
  <c r="K106" i="8" s="1"/>
  <c r="F11" i="8"/>
  <c r="K11" i="8" s="1"/>
  <c r="F15" i="8"/>
  <c r="F19" i="8"/>
  <c r="F23" i="8"/>
  <c r="K23" i="8" s="1"/>
  <c r="F27" i="8"/>
  <c r="K27" i="8" s="1"/>
  <c r="F31" i="8"/>
  <c r="K31" i="8" s="1"/>
  <c r="F35" i="8"/>
  <c r="K35" i="8" s="1"/>
  <c r="F39" i="8"/>
  <c r="K39" i="8" s="1"/>
  <c r="F43" i="8"/>
  <c r="F47" i="8"/>
  <c r="K47" i="8" s="1"/>
  <c r="F51" i="8"/>
  <c r="F55" i="8"/>
  <c r="K55" i="8" s="1"/>
  <c r="F59" i="8"/>
  <c r="K59" i="8" s="1"/>
  <c r="F63" i="8"/>
  <c r="K63" i="8" s="1"/>
  <c r="F67" i="8"/>
  <c r="F71" i="8"/>
  <c r="F75" i="8"/>
  <c r="K75" i="8" s="1"/>
  <c r="F79" i="8"/>
  <c r="K79" i="8" s="1"/>
  <c r="F83" i="8"/>
  <c r="K83" i="8" s="1"/>
  <c r="F87" i="8"/>
  <c r="K87" i="8" s="1"/>
  <c r="F91" i="8"/>
  <c r="K91" i="8" s="1"/>
  <c r="F95" i="8"/>
  <c r="K95" i="8" s="1"/>
  <c r="F99" i="8"/>
  <c r="K99" i="8" s="1"/>
  <c r="F103" i="8"/>
  <c r="F107" i="8"/>
  <c r="K107" i="8" s="1"/>
  <c r="F12" i="8"/>
  <c r="F16" i="8"/>
  <c r="K16" i="8" s="1"/>
  <c r="F20" i="8"/>
  <c r="K20" i="8" s="1"/>
  <c r="F24" i="8"/>
  <c r="K24" i="8" s="1"/>
  <c r="F28" i="8"/>
  <c r="F32" i="8"/>
  <c r="K32" i="8" s="1"/>
  <c r="F36" i="8"/>
  <c r="K36" i="8" s="1"/>
  <c r="F40" i="8"/>
  <c r="K40" i="8" s="1"/>
  <c r="F44" i="8"/>
  <c r="F48" i="8"/>
  <c r="F52" i="8"/>
  <c r="K52" i="8" s="1"/>
  <c r="F56" i="8"/>
  <c r="K56" i="8" s="1"/>
  <c r="F60" i="8"/>
  <c r="F64" i="8"/>
  <c r="K64" i="8" s="1"/>
  <c r="F68" i="8"/>
  <c r="K68" i="8" s="1"/>
  <c r="F72" i="8"/>
  <c r="F76" i="8"/>
  <c r="F80" i="8"/>
  <c r="K80" i="8" s="1"/>
  <c r="F84" i="8"/>
  <c r="K84" i="8" s="1"/>
  <c r="F88" i="8"/>
  <c r="F92" i="8"/>
  <c r="K92" i="8" s="1"/>
  <c r="F96" i="8"/>
  <c r="F100" i="8"/>
  <c r="K100" i="8" s="1"/>
  <c r="F104" i="8"/>
  <c r="K104" i="8" s="1"/>
  <c r="F108" i="8"/>
  <c r="K58" i="6"/>
  <c r="F14" i="6"/>
  <c r="K14" i="6" s="1"/>
  <c r="F18" i="6"/>
  <c r="K18" i="6" s="1"/>
  <c r="F22" i="6"/>
  <c r="K22" i="6" s="1"/>
  <c r="F26" i="6"/>
  <c r="F30" i="6"/>
  <c r="K30" i="6" s="1"/>
  <c r="F34" i="6"/>
  <c r="K34" i="6" s="1"/>
  <c r="F38" i="6"/>
  <c r="K38" i="6" s="1"/>
  <c r="F42" i="6"/>
  <c r="K42" i="6" s="1"/>
  <c r="F46" i="6"/>
  <c r="K46" i="6" s="1"/>
  <c r="F50" i="6"/>
  <c r="K50" i="6" s="1"/>
  <c r="F54" i="6"/>
  <c r="K54" i="6" s="1"/>
  <c r="F58" i="6"/>
  <c r="F62" i="6"/>
  <c r="K62" i="6" s="1"/>
  <c r="F66" i="6"/>
  <c r="K66" i="6" s="1"/>
  <c r="F70" i="6"/>
  <c r="K70" i="6" s="1"/>
  <c r="F74" i="6"/>
  <c r="K74" i="6" s="1"/>
  <c r="F78" i="6"/>
  <c r="K78" i="6" s="1"/>
  <c r="F82" i="6"/>
  <c r="K82" i="6" s="1"/>
  <c r="F86" i="6"/>
  <c r="K86" i="6" s="1"/>
  <c r="F90" i="6"/>
  <c r="K90" i="6" s="1"/>
  <c r="F94" i="6"/>
  <c r="K94" i="6" s="1"/>
  <c r="F98" i="6"/>
  <c r="K98" i="6" s="1"/>
  <c r="F102" i="6"/>
  <c r="K102" i="6" s="1"/>
  <c r="F106" i="6"/>
  <c r="K106" i="6" s="1"/>
  <c r="F11" i="6"/>
  <c r="K11" i="6" s="1"/>
  <c r="I12" i="6"/>
  <c r="K12" i="6" s="1"/>
  <c r="F15" i="6"/>
  <c r="K15" i="6" s="1"/>
  <c r="I16" i="6"/>
  <c r="K16" i="6" s="1"/>
  <c r="F19" i="6"/>
  <c r="K19" i="6" s="1"/>
  <c r="I20" i="6"/>
  <c r="K20" i="6" s="1"/>
  <c r="F23" i="6"/>
  <c r="I24" i="6"/>
  <c r="K24" i="6" s="1"/>
  <c r="F27" i="6"/>
  <c r="K27" i="6" s="1"/>
  <c r="I28" i="6"/>
  <c r="F31" i="6"/>
  <c r="K31" i="6" s="1"/>
  <c r="I32" i="6"/>
  <c r="K32" i="6" s="1"/>
  <c r="F35" i="6"/>
  <c r="I36" i="6"/>
  <c r="K36" i="6" s="1"/>
  <c r="F39" i="6"/>
  <c r="K39" i="6" s="1"/>
  <c r="I40" i="6"/>
  <c r="K40" i="6" s="1"/>
  <c r="F43" i="6"/>
  <c r="I44" i="6"/>
  <c r="K44" i="6" s="1"/>
  <c r="F47" i="6"/>
  <c r="K47" i="6" s="1"/>
  <c r="F51" i="6"/>
  <c r="I52" i="6"/>
  <c r="K52" i="6" s="1"/>
  <c r="F55" i="6"/>
  <c r="K55" i="6" s="1"/>
  <c r="I56" i="6"/>
  <c r="K56" i="6" s="1"/>
  <c r="F59" i="6"/>
  <c r="K59" i="6" s="1"/>
  <c r="F63" i="6"/>
  <c r="K63" i="6" s="1"/>
  <c r="I64" i="6"/>
  <c r="K64" i="6" s="1"/>
  <c r="F67" i="6"/>
  <c r="K67" i="6" s="1"/>
  <c r="I68" i="6"/>
  <c r="K68" i="6" s="1"/>
  <c r="F71" i="6"/>
  <c r="K71" i="6" s="1"/>
  <c r="I72" i="6"/>
  <c r="F75" i="6"/>
  <c r="K75" i="6" s="1"/>
  <c r="I76" i="6"/>
  <c r="K76" i="6" s="1"/>
  <c r="F79" i="6"/>
  <c r="K79" i="6" s="1"/>
  <c r="F83" i="6"/>
  <c r="K83" i="6" s="1"/>
  <c r="F87" i="6"/>
  <c r="K87" i="6" s="1"/>
  <c r="F91" i="6"/>
  <c r="K91" i="6" s="1"/>
  <c r="F95" i="6"/>
  <c r="K95" i="6" s="1"/>
  <c r="F99" i="6"/>
  <c r="K99" i="6" s="1"/>
  <c r="F103" i="6"/>
  <c r="K103" i="6" s="1"/>
  <c r="F107" i="6"/>
  <c r="K107" i="6" s="1"/>
  <c r="F80" i="6"/>
  <c r="K80" i="6" s="1"/>
  <c r="F84" i="6"/>
  <c r="K84" i="6" s="1"/>
  <c r="F88" i="6"/>
  <c r="K88" i="6" s="1"/>
  <c r="F92" i="6"/>
  <c r="F96" i="6"/>
  <c r="K96" i="6" s="1"/>
  <c r="F100" i="6"/>
  <c r="K100" i="6" s="1"/>
  <c r="F104" i="6"/>
  <c r="K104" i="6" s="1"/>
  <c r="F108" i="6"/>
  <c r="F11" i="4"/>
  <c r="I24" i="4"/>
  <c r="K24" i="4" s="1"/>
  <c r="K12" i="4"/>
  <c r="I12" i="4"/>
  <c r="F15" i="4"/>
  <c r="K15" i="4" s="1"/>
  <c r="I23" i="4"/>
  <c r="I11" i="4"/>
  <c r="K11" i="4" s="1"/>
  <c r="I16" i="4"/>
  <c r="K16" i="4" s="1"/>
  <c r="F19" i="4"/>
  <c r="K19" i="4" s="1"/>
  <c r="I20" i="4"/>
  <c r="K20" i="4" s="1"/>
  <c r="F23" i="4"/>
  <c r="K23" i="4" s="1"/>
  <c r="F14" i="4"/>
  <c r="K14" i="4" s="1"/>
  <c r="F18" i="4"/>
  <c r="K18" i="4" s="1"/>
  <c r="F22" i="4"/>
  <c r="K22" i="4" s="1"/>
  <c r="F26" i="4"/>
  <c r="F30" i="4"/>
  <c r="K30" i="4" s="1"/>
  <c r="F34" i="4"/>
  <c r="K34" i="4" s="1"/>
  <c r="F38" i="4"/>
  <c r="K38" i="4" s="1"/>
  <c r="F42" i="4"/>
  <c r="K42" i="4" s="1"/>
  <c r="F46" i="4"/>
  <c r="K46" i="4" s="1"/>
  <c r="F50" i="4"/>
  <c r="K50" i="4" s="1"/>
  <c r="F54" i="4"/>
  <c r="K54" i="4" s="1"/>
  <c r="F58" i="4"/>
  <c r="K58" i="4" s="1"/>
  <c r="F62" i="4"/>
  <c r="K62" i="4" s="1"/>
  <c r="F66" i="4"/>
  <c r="K66" i="4" s="1"/>
  <c r="F70" i="4"/>
  <c r="K70" i="4" s="1"/>
  <c r="F74" i="4"/>
  <c r="K74" i="4" s="1"/>
  <c r="F78" i="4"/>
  <c r="K78" i="4" s="1"/>
  <c r="F82" i="4"/>
  <c r="K82" i="4" s="1"/>
  <c r="F86" i="4"/>
  <c r="K86" i="4" s="1"/>
  <c r="F90" i="4"/>
  <c r="K90" i="4" s="1"/>
  <c r="F94" i="4"/>
  <c r="K94" i="4" s="1"/>
  <c r="F98" i="4"/>
  <c r="K98" i="4" s="1"/>
  <c r="F102" i="4"/>
  <c r="K102" i="4" s="1"/>
  <c r="F106" i="4"/>
  <c r="K106" i="4" s="1"/>
  <c r="F27" i="4"/>
  <c r="K27" i="4" s="1"/>
  <c r="I28" i="4"/>
  <c r="F31" i="4"/>
  <c r="K31" i="4" s="1"/>
  <c r="I32" i="4"/>
  <c r="K32" i="4" s="1"/>
  <c r="F35" i="4"/>
  <c r="K35" i="4" s="1"/>
  <c r="I36" i="4"/>
  <c r="K36" i="4" s="1"/>
  <c r="F39" i="4"/>
  <c r="K39" i="4" s="1"/>
  <c r="I40" i="4"/>
  <c r="K40" i="4" s="1"/>
  <c r="F43" i="4"/>
  <c r="I44" i="4"/>
  <c r="K44" i="4" s="1"/>
  <c r="F47" i="4"/>
  <c r="K47" i="4" s="1"/>
  <c r="F51" i="4"/>
  <c r="I52" i="4"/>
  <c r="K52" i="4" s="1"/>
  <c r="F55" i="4"/>
  <c r="K55" i="4" s="1"/>
  <c r="I56" i="4"/>
  <c r="K56" i="4" s="1"/>
  <c r="F59" i="4"/>
  <c r="K59" i="4" s="1"/>
  <c r="F63" i="4"/>
  <c r="K63" i="4" s="1"/>
  <c r="I64" i="4"/>
  <c r="K64" i="4" s="1"/>
  <c r="F67" i="4"/>
  <c r="K67" i="4" s="1"/>
  <c r="I68" i="4"/>
  <c r="K68" i="4" s="1"/>
  <c r="F71" i="4"/>
  <c r="K71" i="4" s="1"/>
  <c r="I72" i="4"/>
  <c r="K72" i="4" s="1"/>
  <c r="F75" i="4"/>
  <c r="K75" i="4" s="1"/>
  <c r="I76" i="4"/>
  <c r="K76" i="4" s="1"/>
  <c r="F79" i="4"/>
  <c r="K79" i="4" s="1"/>
  <c r="I80" i="4"/>
  <c r="K80" i="4" s="1"/>
  <c r="F83" i="4"/>
  <c r="F87" i="4"/>
  <c r="K87" i="4" s="1"/>
  <c r="F91" i="4"/>
  <c r="K91" i="4" s="1"/>
  <c r="F95" i="4"/>
  <c r="K95" i="4" s="1"/>
  <c r="F99" i="4"/>
  <c r="K99" i="4" s="1"/>
  <c r="F103" i="4"/>
  <c r="F107" i="4"/>
  <c r="K107" i="4" s="1"/>
  <c r="F84" i="4"/>
  <c r="K84" i="4" s="1"/>
  <c r="F88" i="4"/>
  <c r="K88" i="4" s="1"/>
  <c r="F96" i="4"/>
  <c r="K96" i="4" s="1"/>
  <c r="F100" i="4"/>
  <c r="K100" i="4" s="1"/>
  <c r="F104" i="4"/>
  <c r="K104" i="4" s="1"/>
  <c r="F108" i="4"/>
  <c r="F11" i="2"/>
  <c r="F13" i="2"/>
  <c r="K13" i="2" s="1"/>
  <c r="F19" i="2"/>
  <c r="F18" i="2"/>
  <c r="K18" i="2" s="1"/>
  <c r="F22" i="2"/>
  <c r="F29" i="2"/>
  <c r="K29" i="2" s="1"/>
  <c r="F33" i="2"/>
  <c r="K33" i="2" s="1"/>
  <c r="I11" i="2"/>
  <c r="F15" i="2"/>
  <c r="K15" i="2" s="1"/>
  <c r="F17" i="2"/>
  <c r="K17" i="2" s="1"/>
  <c r="I19" i="2"/>
  <c r="F25" i="2"/>
  <c r="K25" i="2" s="1"/>
  <c r="K14" i="2"/>
  <c r="F14" i="2"/>
  <c r="K23" i="2"/>
  <c r="F30" i="2"/>
  <c r="K30" i="2" s="1"/>
  <c r="F34" i="2"/>
  <c r="K34" i="2" s="1"/>
  <c r="F21" i="2"/>
  <c r="K21" i="2" s="1"/>
  <c r="K26" i="2"/>
  <c r="F26" i="2"/>
  <c r="K16" i="2"/>
  <c r="F38" i="2"/>
  <c r="K38" i="2" s="1"/>
  <c r="F42" i="2"/>
  <c r="K42" i="2" s="1"/>
  <c r="F46" i="2"/>
  <c r="K46" i="2" s="1"/>
  <c r="F50" i="2"/>
  <c r="K50" i="2" s="1"/>
  <c r="F54" i="2"/>
  <c r="K54" i="2" s="1"/>
  <c r="F58" i="2"/>
  <c r="K58" i="2" s="1"/>
  <c r="F62" i="2"/>
  <c r="K62" i="2" s="1"/>
  <c r="F66" i="2"/>
  <c r="K66" i="2" s="1"/>
  <c r="F70" i="2"/>
  <c r="K70" i="2" s="1"/>
  <c r="F74" i="2"/>
  <c r="K74" i="2" s="1"/>
  <c r="F78" i="2"/>
  <c r="K78" i="2" s="1"/>
  <c r="F82" i="2"/>
  <c r="K82" i="2" s="1"/>
  <c r="F86" i="2"/>
  <c r="K86" i="2" s="1"/>
  <c r="F90" i="2"/>
  <c r="K90" i="2" s="1"/>
  <c r="F94" i="2"/>
  <c r="K94" i="2" s="1"/>
  <c r="F98" i="2"/>
  <c r="K98" i="2" s="1"/>
  <c r="F102" i="2"/>
  <c r="K102" i="2" s="1"/>
  <c r="F106" i="2"/>
  <c r="K106" i="2" s="1"/>
  <c r="F23" i="2"/>
  <c r="F27" i="2"/>
  <c r="K27" i="2" s="1"/>
  <c r="F31" i="2"/>
  <c r="K31" i="2" s="1"/>
  <c r="F35" i="2"/>
  <c r="F39" i="2"/>
  <c r="K39" i="2" s="1"/>
  <c r="F43" i="2"/>
  <c r="F47" i="2"/>
  <c r="K47" i="2" s="1"/>
  <c r="F51" i="2"/>
  <c r="F55" i="2"/>
  <c r="K55" i="2" s="1"/>
  <c r="F59" i="2"/>
  <c r="K59" i="2" s="1"/>
  <c r="F63" i="2"/>
  <c r="K63" i="2" s="1"/>
  <c r="F67" i="2"/>
  <c r="F71" i="2"/>
  <c r="K71" i="2" s="1"/>
  <c r="F75" i="2"/>
  <c r="F79" i="2"/>
  <c r="K79" i="2" s="1"/>
  <c r="F83" i="2"/>
  <c r="K83" i="2" s="1"/>
  <c r="F87" i="2"/>
  <c r="F91" i="2"/>
  <c r="K91" i="2" s="1"/>
  <c r="F95" i="2"/>
  <c r="K95" i="2" s="1"/>
  <c r="F99" i="2"/>
  <c r="K99" i="2" s="1"/>
  <c r="F103" i="2"/>
  <c r="K103" i="2" s="1"/>
  <c r="F107" i="2"/>
  <c r="K107" i="2" s="1"/>
  <c r="F36" i="2"/>
  <c r="K36" i="2" s="1"/>
  <c r="F40" i="2"/>
  <c r="K40" i="2" s="1"/>
  <c r="F44" i="2"/>
  <c r="K44" i="2" s="1"/>
  <c r="F48" i="2"/>
  <c r="F52" i="2"/>
  <c r="K52" i="2" s="1"/>
  <c r="F56" i="2"/>
  <c r="K56" i="2" s="1"/>
  <c r="F60" i="2"/>
  <c r="F64" i="2"/>
  <c r="K64" i="2" s="1"/>
  <c r="F68" i="2"/>
  <c r="K68" i="2" s="1"/>
  <c r="F72" i="2"/>
  <c r="K72" i="2" s="1"/>
  <c r="F76" i="2"/>
  <c r="F80" i="2"/>
  <c r="K80" i="2" s="1"/>
  <c r="F84" i="2"/>
  <c r="K84" i="2" s="1"/>
  <c r="F88" i="2"/>
  <c r="K88" i="2" s="1"/>
  <c r="F92" i="2"/>
  <c r="K92" i="2" s="1"/>
  <c r="F96" i="2"/>
  <c r="K96" i="2" s="1"/>
  <c r="F100" i="2"/>
  <c r="F104" i="2"/>
  <c r="K104" i="2" s="1"/>
  <c r="F108" i="2"/>
  <c r="K22" i="2" l="1"/>
  <c r="K96" i="8"/>
  <c r="K67" i="8"/>
  <c r="K83" i="10"/>
  <c r="K64" i="14"/>
  <c r="K32" i="14"/>
  <c r="K99" i="14"/>
  <c r="K84" i="22"/>
  <c r="K87" i="22"/>
  <c r="K55" i="22"/>
  <c r="K86" i="22"/>
  <c r="K31" i="10"/>
  <c r="K99" i="12"/>
  <c r="K83" i="22"/>
  <c r="K17" i="22"/>
  <c r="K85" i="4"/>
  <c r="K83" i="4"/>
  <c r="K76" i="12"/>
  <c r="K89" i="22"/>
  <c r="K100" i="2"/>
  <c r="K85" i="16"/>
  <c r="K88" i="16"/>
  <c r="K104" i="22"/>
  <c r="K72" i="22"/>
  <c r="K107" i="22"/>
  <c r="K75" i="22"/>
  <c r="K38" i="22"/>
  <c r="K75" i="2"/>
  <c r="K103" i="4"/>
  <c r="K98" i="12"/>
  <c r="K83" i="14"/>
  <c r="K49" i="16"/>
  <c r="K52" i="16"/>
  <c r="K20" i="16"/>
  <c r="K100" i="22"/>
  <c r="K36" i="22"/>
  <c r="K102" i="22"/>
  <c r="K89" i="4"/>
  <c r="K23" i="6"/>
  <c r="K44" i="8"/>
  <c r="K100" i="12"/>
  <c r="K67" i="2"/>
  <c r="K72" i="6"/>
  <c r="K72" i="8"/>
  <c r="K75" i="14"/>
  <c r="K41" i="16"/>
  <c r="K79" i="16"/>
  <c r="K61" i="6"/>
  <c r="K19" i="2"/>
  <c r="K23" i="22"/>
  <c r="K47" i="22"/>
  <c r="K11" i="2"/>
  <c r="K11" i="22"/>
  <c r="B10" i="16"/>
  <c r="C10" i="16"/>
  <c r="D10" i="16"/>
  <c r="E10" i="16"/>
  <c r="G10" i="16"/>
  <c r="H10" i="16"/>
  <c r="H10" i="22"/>
  <c r="G10" i="22"/>
  <c r="E7" i="22"/>
  <c r="F7" i="22" s="1"/>
  <c r="H7" i="22" s="1"/>
  <c r="I7" i="22" s="1"/>
  <c r="H10" i="20"/>
  <c r="G10" i="20"/>
  <c r="E7" i="20"/>
  <c r="F7" i="20" s="1"/>
  <c r="H7" i="20" s="1"/>
  <c r="I7" i="20" s="1"/>
  <c r="H10" i="18"/>
  <c r="G10" i="18"/>
  <c r="E7" i="18"/>
  <c r="F7" i="18" s="1"/>
  <c r="H7" i="18" s="1"/>
  <c r="I7" i="18" s="1"/>
  <c r="E7" i="16"/>
  <c r="F7" i="16" s="1"/>
  <c r="H7" i="16" s="1"/>
  <c r="I7" i="16" s="1"/>
  <c r="H10" i="14"/>
  <c r="G10" i="14"/>
  <c r="E7" i="14"/>
  <c r="F7" i="14" s="1"/>
  <c r="H7" i="14" s="1"/>
  <c r="I7" i="14" s="1"/>
  <c r="H10" i="12"/>
  <c r="G10" i="12"/>
  <c r="I10" i="12" s="1"/>
  <c r="E7" i="12"/>
  <c r="H10" i="10"/>
  <c r="G10" i="10"/>
  <c r="E7" i="10"/>
  <c r="F7" i="10" s="1"/>
  <c r="H7" i="10" s="1"/>
  <c r="I7" i="10" s="1"/>
  <c r="H10" i="8"/>
  <c r="G10" i="8"/>
  <c r="I10" i="8" s="1"/>
  <c r="E7" i="8"/>
  <c r="F7" i="8" s="1"/>
  <c r="H7" i="8" s="1"/>
  <c r="I7" i="8" s="1"/>
  <c r="H10" i="6"/>
  <c r="G10" i="6"/>
  <c r="E7" i="6"/>
  <c r="F7" i="6" s="1"/>
  <c r="H7" i="6" s="1"/>
  <c r="I7" i="6" s="1"/>
  <c r="H10" i="4"/>
  <c r="G10" i="4"/>
  <c r="I10" i="4" s="1"/>
  <c r="E7" i="4"/>
  <c r="F7" i="4" s="1"/>
  <c r="H7" i="4" s="1"/>
  <c r="I7" i="4" s="1"/>
  <c r="H10" i="2"/>
  <c r="G10" i="2"/>
  <c r="E7" i="2"/>
  <c r="F7" i="2" s="1"/>
  <c r="H7" i="2" s="1"/>
  <c r="I7" i="2" s="1"/>
  <c r="D10" i="22"/>
  <c r="E10" i="22"/>
  <c r="C10" i="22"/>
  <c r="B10" i="22"/>
  <c r="D10" i="20"/>
  <c r="E10" i="20"/>
  <c r="F10" i="20" s="1"/>
  <c r="C10" i="20"/>
  <c r="B10" i="20"/>
  <c r="D10" i="18"/>
  <c r="E10" i="18"/>
  <c r="F10" i="18" s="1"/>
  <c r="C10" i="18"/>
  <c r="B10" i="18"/>
  <c r="D10" i="14"/>
  <c r="E10" i="14"/>
  <c r="C10" i="14"/>
  <c r="B10" i="14"/>
  <c r="D10" i="12"/>
  <c r="E10" i="12"/>
  <c r="C10" i="12"/>
  <c r="B10" i="12"/>
  <c r="D10" i="10"/>
  <c r="E10" i="10"/>
  <c r="C10" i="10"/>
  <c r="B10" i="10"/>
  <c r="D10" i="8"/>
  <c r="E10" i="8"/>
  <c r="C10" i="8"/>
  <c r="B10" i="8"/>
  <c r="D10" i="6"/>
  <c r="E10" i="6"/>
  <c r="C10" i="6"/>
  <c r="B10" i="6"/>
  <c r="D10" i="4"/>
  <c r="E10" i="4"/>
  <c r="C10" i="4"/>
  <c r="B10" i="4"/>
  <c r="D10" i="2"/>
  <c r="E10" i="2"/>
  <c r="C10" i="2"/>
  <c r="B10" i="2"/>
  <c r="F7" i="12"/>
  <c r="H7" i="12" s="1"/>
  <c r="I7" i="12" s="1"/>
  <c r="F10" i="22"/>
  <c r="F10" i="16" l="1"/>
  <c r="I10" i="16"/>
  <c r="K10" i="16" s="1"/>
  <c r="I10" i="2"/>
  <c r="I10" i="10"/>
  <c r="I10" i="22"/>
  <c r="I10" i="6"/>
  <c r="I10" i="14"/>
  <c r="I10" i="20"/>
  <c r="K10" i="20" s="1"/>
  <c r="K10" i="22"/>
  <c r="F10" i="2"/>
  <c r="K10" i="2" s="1"/>
  <c r="F10" i="14"/>
  <c r="F10" i="10"/>
  <c r="F10" i="6"/>
  <c r="K10" i="6" s="1"/>
  <c r="F10" i="4"/>
  <c r="K10" i="4" s="1"/>
  <c r="F10" i="12"/>
  <c r="K10" i="12" s="1"/>
  <c r="F10" i="8"/>
  <c r="K10" i="8" s="1"/>
  <c r="I10" i="18"/>
  <c r="K10" i="18" s="1"/>
  <c r="K10" i="14"/>
  <c r="K10" i="10" l="1"/>
</calcChain>
</file>

<file path=xl/sharedStrings.xml><?xml version="1.0" encoding="utf-8"?>
<sst xmlns="http://schemas.openxmlformats.org/spreadsheetml/2006/main" count="436" uniqueCount="169">
  <si>
    <t>BK4.111</t>
  </si>
  <si>
    <t>OPERATING</t>
  </si>
  <si>
    <t>PER</t>
  </si>
  <si>
    <t>EXPENSE</t>
  </si>
  <si>
    <t>U O M</t>
  </si>
  <si>
    <t>BK4.113</t>
  </si>
  <si>
    <t>SALARIES</t>
  </si>
  <si>
    <t>BK4.115</t>
  </si>
  <si>
    <t>EMPLOYEE</t>
  </si>
  <si>
    <t>BENEFITS</t>
  </si>
  <si>
    <t>BK4.117</t>
  </si>
  <si>
    <t>PRO</t>
  </si>
  <si>
    <t>FEES</t>
  </si>
  <si>
    <t>BK4.119</t>
  </si>
  <si>
    <t>SUPPLIES</t>
  </si>
  <si>
    <t>BK4.121</t>
  </si>
  <si>
    <t>PURCHASED</t>
  </si>
  <si>
    <t>SERVICES</t>
  </si>
  <si>
    <t>BK4.123</t>
  </si>
  <si>
    <t>DEPRE/RENT</t>
  </si>
  <si>
    <t>LEASE</t>
  </si>
  <si>
    <t>BK4.125</t>
  </si>
  <si>
    <t>OTHER DIR.</t>
  </si>
  <si>
    <t>BK4.127</t>
  </si>
  <si>
    <t>F T E's</t>
  </si>
  <si>
    <t>F T E</t>
  </si>
  <si>
    <t>BK4.129</t>
  </si>
  <si>
    <t>BK4.131</t>
  </si>
  <si>
    <t>PAID</t>
  </si>
  <si>
    <t>HOURS</t>
  </si>
  <si>
    <t>ADMINISTRATION (ACCOUNTS 8610-8790)</t>
  </si>
  <si>
    <t>TOTAL OPERATING EXP / ADJUSTED CASE MIX VALUE UNITS</t>
  </si>
  <si>
    <t>SALARIES AND WAGES / ADJUSTED CASE MIX VALUE UNITS</t>
  </si>
  <si>
    <t>EMPLOYEE BENEFITS / ADJUSTED CASE MIX VALUE UNITS</t>
  </si>
  <si>
    <t>SUPPLIES EXPENSE / ADJUSTED CASE MIX VALUE UNITS</t>
  </si>
  <si>
    <t>PURCHASED SERVICES / ADJUSTED CASE MIX VALUE UNITS</t>
  </si>
  <si>
    <t>DEPRECIATION/RENTAL/LEASE / ADJUSTED CASE MIX VALUE UNITS</t>
  </si>
  <si>
    <t>OTHER DIRECT EXPENSES / ADJUSTED CASE MIX VALUE UNITS</t>
  </si>
  <si>
    <t>SALARIES &amp; WAGES / FTE</t>
  </si>
  <si>
    <t>EMPLOYEE BENEFITS / FTE</t>
  </si>
  <si>
    <t>PAID HOURS / ADJUSTED CASE MIX VALUE UNITS</t>
  </si>
  <si>
    <t>LICNO</t>
  </si>
  <si>
    <t>HOSPITAL</t>
  </si>
  <si>
    <t>PAGE</t>
  </si>
  <si>
    <t>PROFESSIONAL FEES / ADJUSTED CASE MIX VALUE UNIT</t>
  </si>
  <si>
    <t>%</t>
  </si>
  <si>
    <t>CHANGE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</si>
  <si>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</si>
  <si>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</si>
  <si>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</si>
  <si>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</si>
  <si>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</si>
  <si>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</si>
  <si>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</si>
  <si>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</si>
  <si>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</si>
  <si>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</si>
  <si>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</si>
  <si>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</si>
  <si>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</si>
  <si>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</si>
  <si>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</si>
  <si>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</si>
  <si>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</si>
  <si>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</si>
  <si>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</si>
  <si>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Adjusted</t>
  </si>
  <si>
    <t>Case Mix</t>
  </si>
  <si>
    <t>Values</t>
  </si>
  <si>
    <t>TYACVU</t>
  </si>
  <si>
    <t>BHC FAIRFAX HOSPITAL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</si>
  <si>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</si>
  <si>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</si>
  <si>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</si>
  <si>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</si>
  <si>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</si>
  <si>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</si>
  <si>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</si>
  <si>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</si>
  <si>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</si>
  <si>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</si>
  <si>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</si>
  <si>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</si>
  <si>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</si>
  <si>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</si>
  <si>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COUNSELING CENTER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</si>
  <si>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</si>
  <si>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</si>
  <si>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</si>
  <si>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</si>
  <si>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</si>
  <si>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</si>
  <si>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</si>
  <si>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</si>
  <si>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</si>
  <si>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</si>
  <si>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</si>
  <si>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</si>
  <si>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</si>
  <si>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</si>
  <si>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</si>
  <si>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WHITMAN HOSPITAL AND MEDICAL CENTER</t>
  </si>
  <si>
    <t>WILLAPA HARBOR HOSPITAL</t>
  </si>
  <si>
    <t>YAKIMA VALLEY MEMORIAL HOSPITAL</t>
  </si>
  <si>
    <t>SEATTLE CANCER CARE ALLIANCE</t>
  </si>
  <si>
    <t>TOPPENISH COMMUNITY HOSPITAL</t>
  </si>
  <si>
    <t>SNOQUALMIE VALLEY HOSPITAL</t>
  </si>
  <si>
    <t>SKAGIT VALLEY HOSPITAL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</si>
  <si>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</si>
  <si>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</si>
  <si>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</si>
  <si>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</si>
  <si>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</si>
  <si>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</si>
  <si>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UNIVERSITY OF WASHINGTON MEDICAL CENTER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</si>
  <si>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</si>
  <si>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</si>
  <si>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</si>
  <si>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</si>
  <si>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</si>
  <si>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</si>
  <si>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CHILDRENS HOSPITAL</t>
  </si>
  <si>
    <t>YAKIMA REGIONAL MEDICAL AND CARDIAC CENTER</t>
  </si>
  <si>
    <t>KADLEC REGIONAL MEDICAL CENTER</t>
  </si>
  <si>
    <t>NAVOS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</si>
  <si>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</si>
  <si>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</si>
  <si>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</si>
  <si>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</si>
  <si>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</si>
  <si>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</si>
  <si>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</si>
  <si>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</si>
  <si>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</si>
  <si>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</si>
  <si>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</si>
  <si>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</si>
  <si>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</si>
  <si>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</si>
  <si>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</si>
  <si>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</si>
  <si>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</si>
  <si>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</si>
  <si>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</si>
  <si>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</si>
  <si>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SWEDISH EDMONDS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</si>
  <si>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</si>
  <si>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</si>
  <si>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</si>
  <si>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</si>
  <si>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</si>
  <si>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</si>
  <si>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</si>
  <si>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</si>
  <si>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</si>
  <si>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</si>
  <si>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</si>
  <si>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</si>
  <si>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</si>
  <si>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</si>
  <si>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</si>
  <si>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</si>
  <si>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</si>
  <si>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</si>
  <si>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</si>
  <si>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</si>
  <si>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</si>
  <si>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</si>
  <si>
    <t>Fairfax Everett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</si>
</sst>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;;;"/>
    <numFmt numFmtId="165" formatCode="0_);\(0\)"/>
    <numFmt numFmtId="166" formatCode="General_)"/>
  </numFmts>
  <fonts count="8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0"/>
      <name val="Courier"/>
      <family val="3"/>
    </font>
    <font>
      <sz val="10"/>
      <name val="Courier"/>
      <family val="3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0" xfId="0" applyAlignment="1" applyProtection="1">
      <alignment horizontal="left"/>
    </xf>
    <xf numFmtId="164" fontId="0" fillId="0" borderId="0" xfId="0" applyNumberFormat="1" applyProtection="1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0" fillId="0" borderId="0" xfId="0" applyAlignment="1" applyProtection="1">
      <alignment horizontal="centerContinuous"/>
    </xf>
    <xf numFmtId="164" fontId="0" fillId="0" borderId="0" xfId="0" applyNumberFormat="1" applyAlignment="1" applyProtection="1">
      <alignment horizontal="centerContinuous"/>
    </xf>
    <xf numFmtId="0" fontId="0" fillId="0" borderId="0" xfId="0" quotePrefix="1" applyAlignment="1" applyProtection="1">
      <alignment horizontal="centerContinuous"/>
    </xf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0" fontId="3" fillId="0" borderId="0" xfId="0" applyFont="1"/>
    <xf numFmtId="3" fontId="3" fillId="0" borderId="0" xfId="0" applyNumberFormat="1" applyFont="1"/>
    <xf numFmtId="4" fontId="3" fillId="0" borderId="0" xfId="0" applyNumberFormat="1" applyFont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1" fillId="0" borderId="0" xfId="1" applyNumberFormat="1" applyFont="1" applyFill="1"/>
    <xf numFmtId="37" fontId="4" fillId="0" borderId="0" xfId="0" applyNumberFormat="1" applyFont="1" applyFill="1"/>
    <xf numFmtId="0" fontId="5" fillId="0" borderId="0" xfId="0" applyNumberFormat="1" applyFont="1" applyFill="1"/>
    <xf numFmtId="0" fontId="5" fillId="0" borderId="0" xfId="0" applyFont="1" applyFill="1"/>
    <xf numFmtId="0" fontId="4" fillId="0" borderId="0" xfId="0" applyFont="1" applyFill="1" applyAlignment="1" applyProtection="1">
      <alignment horizontal="center"/>
      <protection locked="0"/>
    </xf>
    <xf numFmtId="37" fontId="4" fillId="0" borderId="0" xfId="0" applyNumberFormat="1" applyFont="1" applyFill="1" applyAlignment="1" applyProtection="1">
      <alignment horizontal="center"/>
      <protection locked="0"/>
    </xf>
    <xf numFmtId="0" fontId="4" fillId="0" borderId="0" xfId="0" applyFont="1" applyFill="1" applyProtection="1">
      <protection locked="0"/>
    </xf>
    <xf numFmtId="39" fontId="6" fillId="0" borderId="0" xfId="0" applyNumberFormat="1" applyFont="1" applyFill="1"/>
    <xf numFmtId="37" fontId="6" fillId="0" borderId="0" xfId="0" applyNumberFormat="1" applyFont="1" applyFill="1"/>
    <xf numFmtId="37" fontId="4" fillId="0" borderId="0" xfId="0" applyNumberFormat="1" applyFont="1" applyFill="1" applyProtection="1">
      <protection locked="0"/>
    </xf>
    <xf numFmtId="37" fontId="1" fillId="0" borderId="0" xfId="1" applyNumberFormat="1" applyFont="1" applyFill="1"/>
    <xf numFmtId="0" fontId="6" fillId="0" borderId="0" xfId="0" applyFont="1" applyFill="1"/>
    <xf numFmtId="37" fontId="0" fillId="0" borderId="0" xfId="0" applyNumberFormat="1"/>
    <xf numFmtId="0" fontId="5" fillId="0" borderId="0" xfId="0" applyNumberFormat="1" applyFont="1"/>
    <xf numFmtId="39" fontId="0" fillId="0" borderId="0" xfId="0" applyNumberFormat="1"/>
    <xf numFmtId="0" fontId="5" fillId="0" borderId="0" xfId="0" applyFont="1"/>
    <xf numFmtId="165" fontId="3" fillId="0" borderId="0" xfId="0" applyNumberFormat="1" applyFont="1" applyAlignment="1">
      <alignment horizontal="center"/>
    </xf>
    <xf numFmtId="166" fontId="4" fillId="0" borderId="0" xfId="0" applyNumberFormat="1" applyFont="1" applyAlignment="1" applyProtection="1">
      <alignment horizontal="left"/>
    </xf>
    <xf numFmtId="37" fontId="4" fillId="0" borderId="0" xfId="2" applyNumberFormat="1" applyFont="1"/>
    <xf numFmtId="166" fontId="7" fillId="0" borderId="0" xfId="0" applyNumberFormat="1" applyFont="1" applyProtection="1">
      <protection locked="0"/>
    </xf>
    <xf numFmtId="37" fontId="4" fillId="0" borderId="0" xfId="0" applyNumberFormat="1" applyFont="1"/>
    <xf numFmtId="37" fontId="7" fillId="0" borderId="0" xfId="0" applyNumberFormat="1" applyFont="1" applyProtection="1">
      <protection locked="0"/>
    </xf>
    <xf numFmtId="39" fontId="4" fillId="0" borderId="0" xfId="0" applyNumberFormat="1" applyFont="1"/>
    <xf numFmtId="0" fontId="6" fillId="0" borderId="0" xfId="0" applyFont="1" applyFill="1" applyProtection="1">
      <protection locked="0"/>
    </xf>
    <xf numFmtId="0" fontId="2" fillId="0" borderId="0" xfId="0" applyFont="1" applyFill="1" applyAlignment="1">
      <alignment horizontal="center"/>
    </xf>
    <xf numFmtId="37" fontId="2" fillId="0" borderId="0" xfId="0" applyNumberFormat="1" applyFont="1" applyFill="1" applyAlignment="1" applyProtection="1">
      <alignment horizontal="center"/>
      <protection locked="0"/>
    </xf>
    <xf numFmtId="0" fontId="2" fillId="0" borderId="0" xfId="0" applyFont="1" applyFill="1"/>
    <xf numFmtId="37" fontId="2" fillId="0" borderId="0" xfId="0" applyNumberFormat="1" applyFont="1"/>
  </cellXfs>
  <cellStyles count="3">
    <cellStyle name="Normal" xfId="0" builtinId="0"/>
    <cellStyle name="Normal_Administration" xfId="1"/>
    <cellStyle name="Normal_HO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C11" sqref="C1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9.88671875" bestFit="1" customWidth="1"/>
    <col min="7" max="7" width="11.109375" bestFit="1" customWidth="1"/>
    <col min="8" max="8" width="6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5" t="s">
        <v>0</v>
      </c>
      <c r="B1" s="5"/>
      <c r="C1" s="5"/>
      <c r="D1" s="5"/>
      <c r="E1" s="5"/>
      <c r="F1" s="6"/>
      <c r="G1" s="5"/>
      <c r="H1" s="5"/>
      <c r="I1" s="5"/>
      <c r="J1" s="5"/>
    </row>
    <row r="2" spans="1:11" x14ac:dyDescent="0.2">
      <c r="F2" s="1"/>
      <c r="K2" s="4" t="s">
        <v>43</v>
      </c>
    </row>
    <row r="3" spans="1:11" x14ac:dyDescent="0.2">
      <c r="D3" s="2"/>
      <c r="F3" s="1"/>
      <c r="K3">
        <v>486</v>
      </c>
    </row>
    <row r="4" spans="1:11" x14ac:dyDescent="0.2">
      <c r="A4" s="5" t="s">
        <v>30</v>
      </c>
      <c r="B4" s="5"/>
      <c r="C4" s="5"/>
      <c r="D4" s="7"/>
      <c r="E4" s="6"/>
      <c r="F4" s="5"/>
      <c r="G4" s="5"/>
      <c r="H4" s="5"/>
      <c r="I4" s="5"/>
      <c r="J4" s="5"/>
    </row>
    <row r="5" spans="1:11" x14ac:dyDescent="0.2">
      <c r="A5" s="5" t="s">
        <v>31</v>
      </c>
      <c r="B5" s="5"/>
      <c r="C5" s="5"/>
      <c r="D5" s="6"/>
      <c r="E5" s="5"/>
      <c r="F5" s="5"/>
      <c r="G5" s="5"/>
      <c r="H5" s="5"/>
      <c r="I5" s="5"/>
      <c r="J5" s="5"/>
    </row>
    <row r="7" spans="1:11" x14ac:dyDescent="0.2">
      <c r="E7" s="33">
        <f>Administration!D5</f>
        <v>2013</v>
      </c>
      <c r="F7" s="4">
        <f>+E7</f>
        <v>2013</v>
      </c>
      <c r="H7" s="3">
        <f>+F7+1</f>
        <v>2014</v>
      </c>
      <c r="I7" s="4">
        <f>+H7</f>
        <v>2014</v>
      </c>
    </row>
    <row r="8" spans="1:11" x14ac:dyDescent="0.2">
      <c r="A8" s="4"/>
      <c r="B8" s="4"/>
      <c r="C8" s="4"/>
      <c r="D8" s="3" t="s">
        <v>1</v>
      </c>
      <c r="F8" s="3" t="s">
        <v>2</v>
      </c>
      <c r="G8" s="3" t="s">
        <v>1</v>
      </c>
      <c r="I8" s="3" t="s">
        <v>2</v>
      </c>
      <c r="J8" s="3"/>
      <c r="K8" s="4" t="s">
        <v>45</v>
      </c>
    </row>
    <row r="9" spans="1:11" x14ac:dyDescent="0.2">
      <c r="A9" s="4"/>
      <c r="B9" s="4" t="s">
        <v>41</v>
      </c>
      <c r="C9" s="4" t="s">
        <v>42</v>
      </c>
      <c r="D9" s="3" t="s">
        <v>3</v>
      </c>
      <c r="E9" s="3" t="s">
        <v>4</v>
      </c>
      <c r="F9" s="3" t="s">
        <v>4</v>
      </c>
      <c r="G9" s="3" t="s">
        <v>3</v>
      </c>
      <c r="H9" s="3" t="s">
        <v>4</v>
      </c>
      <c r="I9" s="3" t="s">
        <v>4</v>
      </c>
      <c r="J9" s="3"/>
      <c r="K9" s="4" t="s">
        <v>46</v>
      </c>
    </row>
    <row r="10" spans="1:11" x14ac:dyDescent="0.2">
      <c r="A10" s="12"/>
      <c r="B10" s="12">
        <f>+Administration!A5</f>
        <v>1</v>
      </c>
      <c r="C10" s="12" t="str">
        <f>+Administration!B5</f>
        <v>SWEDISH MEDICAL CENTER - FIRST HILL</v>
      </c>
      <c r="D10" s="13">
        <f>ROUND(+Administration!Q5,0)</f>
        <v>220891378</v>
      </c>
      <c r="E10" s="13">
        <f>ROUND(+Administration!V5,0)</f>
        <v>67759</v>
      </c>
      <c r="F10" s="14">
        <f>IF(D10=0,"",IF(E10=0,"",ROUND(D10/E10,2)))</f>
        <v>3259.96</v>
      </c>
      <c r="G10" s="13">
        <f>ROUND(+Administration!Q107,0)</f>
        <v>346304870</v>
      </c>
      <c r="H10" s="13">
        <f>ROUND(+Administration!V107,0)</f>
        <v>54386</v>
      </c>
      <c r="I10" s="14">
        <f>IF(G10=0,"",IF(H10=0,"",ROUND(G10/H10,2)))</f>
        <v>6367.54</v>
      </c>
      <c r="J10" s="12"/>
      <c r="K10" s="11">
        <f>IF(D10=0,"",IF(E10=0,"",IF(G10=0,"",IF(H10=0,"",ROUND(I10/F10-1,4)))))</f>
        <v>0.95330000000000004</v>
      </c>
    </row>
    <row r="11" spans="1:11" x14ac:dyDescent="0.2">
      <c r="A11" s="12"/>
      <c r="B11" s="12">
        <f>+Administration!A6</f>
        <v>3</v>
      </c>
      <c r="C11" s="12" t="str">
        <f>+Administration!B6</f>
        <v>SWEDISH MEDICAL CENTER - CHERRY HILL</v>
      </c>
      <c r="D11" s="13">
        <f>ROUND(+Administration!Q6,0)</f>
        <v>92917521</v>
      </c>
      <c r="E11" s="13">
        <f>ROUND(+Administration!V6,0)</f>
        <v>28415</v>
      </c>
      <c r="F11" s="14">
        <f t="shared" ref="F11:F74" si="0">IF(D11=0,"",IF(E11=0,"",ROUND(D11/E11,2)))</f>
        <v>3270.02</v>
      </c>
      <c r="G11" s="13">
        <f>ROUND(+Administration!Q108,0)</f>
        <v>143261113</v>
      </c>
      <c r="H11" s="13">
        <f>ROUND(+Administration!V108,0)</f>
        <v>28590</v>
      </c>
      <c r="I11" s="14">
        <f t="shared" ref="I11:I74" si="1">IF(G11=0,"",IF(H11=0,"",ROUND(G11/H11,2)))</f>
        <v>5010.88</v>
      </c>
      <c r="J11" s="12"/>
      <c r="K11" s="11">
        <f t="shared" ref="K11:K74" si="2">IF(D11=0,"",IF(E11=0,"",IF(G11=0,"",IF(H11=0,"",ROUND(I11/F11-1,4)))))</f>
        <v>0.53239999999999998</v>
      </c>
    </row>
    <row r="12" spans="1:11" x14ac:dyDescent="0.2">
      <c r="A12" s="12"/>
      <c r="B12" s="12">
        <f>+Administration!A7</f>
        <v>8</v>
      </c>
      <c r="C12" s="12" t="str">
        <f>+Administration!B7</f>
        <v>KLICKITAT VALLEY HEALTH</v>
      </c>
      <c r="D12" s="13">
        <f>ROUND(+Administration!Q7,0)</f>
        <v>3161851</v>
      </c>
      <c r="E12" s="13">
        <f>ROUND(+Administration!V7,0)</f>
        <v>1281</v>
      </c>
      <c r="F12" s="14">
        <f t="shared" si="0"/>
        <v>2468.27</v>
      </c>
      <c r="G12" s="13">
        <f>ROUND(+Administration!Q109,0)</f>
        <v>3360810</v>
      </c>
      <c r="H12" s="13">
        <f>ROUND(+Administration!V109,0)</f>
        <v>1141</v>
      </c>
      <c r="I12" s="14">
        <f t="shared" si="1"/>
        <v>2945.5</v>
      </c>
      <c r="J12" s="12"/>
      <c r="K12" s="11">
        <f t="shared" si="2"/>
        <v>0.1933</v>
      </c>
    </row>
    <row r="13" spans="1:11" x14ac:dyDescent="0.2">
      <c r="A13" s="12"/>
      <c r="B13" s="12">
        <f>+Administration!A8</f>
        <v>10</v>
      </c>
      <c r="C13" s="12" t="str">
        <f>+Administration!B8</f>
        <v>VIRGINIA MASON MEDICAL CENTER</v>
      </c>
      <c r="D13" s="13">
        <f>ROUND(+Administration!Q8,0)</f>
        <v>38019752</v>
      </c>
      <c r="E13" s="13">
        <f>ROUND(+Administration!V8,0)</f>
        <v>70317</v>
      </c>
      <c r="F13" s="14">
        <f t="shared" si="0"/>
        <v>540.69000000000005</v>
      </c>
      <c r="G13" s="13">
        <f>ROUND(+Administration!Q110,0)</f>
        <v>42106410</v>
      </c>
      <c r="H13" s="13">
        <f>ROUND(+Administration!V110,0)</f>
        <v>36445</v>
      </c>
      <c r="I13" s="14">
        <f t="shared" si="1"/>
        <v>1155.3399999999999</v>
      </c>
      <c r="J13" s="12"/>
      <c r="K13" s="11">
        <f t="shared" si="2"/>
        <v>1.1368</v>
      </c>
    </row>
    <row r="14" spans="1:11" x14ac:dyDescent="0.2">
      <c r="A14" s="12"/>
      <c r="B14" s="12">
        <f>+Administration!A9</f>
        <v>14</v>
      </c>
      <c r="C14" s="12" t="str">
        <f>+Administration!B9</f>
        <v>SEATTLE CHILDRENS HOSPITAL</v>
      </c>
      <c r="D14" s="13">
        <f>ROUND(+Administration!Q9,0)</f>
        <v>158526026</v>
      </c>
      <c r="E14" s="13">
        <f>ROUND(+Administration!V9,0)</f>
        <v>31340</v>
      </c>
      <c r="F14" s="14">
        <f t="shared" si="0"/>
        <v>5058.2700000000004</v>
      </c>
      <c r="G14" s="13">
        <f>ROUND(+Administration!Q111,0)</f>
        <v>161266646</v>
      </c>
      <c r="H14" s="13">
        <f>ROUND(+Administration!V111,0)</f>
        <v>31607</v>
      </c>
      <c r="I14" s="14">
        <f t="shared" si="1"/>
        <v>5102.24</v>
      </c>
      <c r="J14" s="12"/>
      <c r="K14" s="11">
        <f t="shared" si="2"/>
        <v>8.6999999999999994E-3</v>
      </c>
    </row>
    <row r="15" spans="1:11" x14ac:dyDescent="0.2">
      <c r="A15" s="12"/>
      <c r="B15" s="12">
        <f>+Administration!A10</f>
        <v>20</v>
      </c>
      <c r="C15" s="12" t="str">
        <f>+Administration!B10</f>
        <v>GROUP HEALTH CENTRAL HOSPITAL</v>
      </c>
      <c r="D15" s="13">
        <f>ROUND(+Administration!Q10,0)</f>
        <v>2520250</v>
      </c>
      <c r="E15" s="13">
        <f>ROUND(+Administration!V10,0)</f>
        <v>1104</v>
      </c>
      <c r="F15" s="14">
        <f t="shared" si="0"/>
        <v>2282.84</v>
      </c>
      <c r="G15" s="13">
        <f>ROUND(+Administration!Q112,0)</f>
        <v>3074332</v>
      </c>
      <c r="H15" s="13">
        <f>ROUND(+Administration!V112,0)</f>
        <v>980</v>
      </c>
      <c r="I15" s="14">
        <f t="shared" si="1"/>
        <v>3137.07</v>
      </c>
      <c r="J15" s="12"/>
      <c r="K15" s="11">
        <f t="shared" si="2"/>
        <v>0.37419999999999998</v>
      </c>
    </row>
    <row r="16" spans="1:11" x14ac:dyDescent="0.2">
      <c r="A16" s="12"/>
      <c r="B16" s="12">
        <f>+Administration!A11</f>
        <v>21</v>
      </c>
      <c r="C16" s="12" t="str">
        <f>+Administration!B11</f>
        <v>NEWPORT HOSPITAL AND HEALTH SERVICES</v>
      </c>
      <c r="D16" s="13">
        <f>ROUND(+Administration!Q11,0)</f>
        <v>1805432</v>
      </c>
      <c r="E16" s="13">
        <f>ROUND(+Administration!V11,0)</f>
        <v>1924</v>
      </c>
      <c r="F16" s="14">
        <f t="shared" si="0"/>
        <v>938.37</v>
      </c>
      <c r="G16" s="13">
        <f>ROUND(+Administration!Q113,0)</f>
        <v>2456918</v>
      </c>
      <c r="H16" s="13">
        <f>ROUND(+Administration!V113,0)</f>
        <v>1785</v>
      </c>
      <c r="I16" s="14">
        <f t="shared" si="1"/>
        <v>1376.42</v>
      </c>
      <c r="J16" s="12"/>
      <c r="K16" s="11">
        <f t="shared" si="2"/>
        <v>0.46679999999999999</v>
      </c>
    </row>
    <row r="17" spans="1:11" x14ac:dyDescent="0.2">
      <c r="A17" s="12"/>
      <c r="B17" s="12">
        <f>+Administration!A12</f>
        <v>22</v>
      </c>
      <c r="C17" s="12" t="str">
        <f>+Administration!B12</f>
        <v>LOURDES MEDICAL CENTER</v>
      </c>
      <c r="D17" s="13">
        <f>ROUND(+Administration!Q12,0)</f>
        <v>12215696</v>
      </c>
      <c r="E17" s="13">
        <f>ROUND(+Administration!V12,0)</f>
        <v>7861</v>
      </c>
      <c r="F17" s="14">
        <f t="shared" si="0"/>
        <v>1553.96</v>
      </c>
      <c r="G17" s="13">
        <f>ROUND(+Administration!Q114,0)</f>
        <v>5270506</v>
      </c>
      <c r="H17" s="13">
        <f>ROUND(+Administration!V114,0)</f>
        <v>5451</v>
      </c>
      <c r="I17" s="14">
        <f t="shared" si="1"/>
        <v>966.89</v>
      </c>
      <c r="J17" s="12"/>
      <c r="K17" s="11">
        <f t="shared" si="2"/>
        <v>-0.37780000000000002</v>
      </c>
    </row>
    <row r="18" spans="1:11" x14ac:dyDescent="0.2">
      <c r="A18" s="12"/>
      <c r="B18" s="12">
        <f>+Administration!A13</f>
        <v>23</v>
      </c>
      <c r="C18" s="12" t="str">
        <f>+Administration!B13</f>
        <v>THREE RIVERS HOSPITAL</v>
      </c>
      <c r="D18" s="13">
        <f>ROUND(+Administration!Q13,0)</f>
        <v>1472804</v>
      </c>
      <c r="E18" s="13">
        <f>ROUND(+Administration!V13,0)</f>
        <v>943</v>
      </c>
      <c r="F18" s="14">
        <f t="shared" si="0"/>
        <v>1561.83</v>
      </c>
      <c r="G18" s="13">
        <f>ROUND(+Administration!Q115,0)</f>
        <v>1547441</v>
      </c>
      <c r="H18" s="13">
        <f>ROUND(+Administration!V115,0)</f>
        <v>954</v>
      </c>
      <c r="I18" s="14">
        <f t="shared" si="1"/>
        <v>1622.06</v>
      </c>
      <c r="J18" s="12"/>
      <c r="K18" s="11">
        <f t="shared" si="2"/>
        <v>3.8600000000000002E-2</v>
      </c>
    </row>
    <row r="19" spans="1:11" x14ac:dyDescent="0.2">
      <c r="A19" s="12"/>
      <c r="B19" s="12">
        <f>+Administration!A14</f>
        <v>26</v>
      </c>
      <c r="C19" s="12" t="str">
        <f>+Administration!B14</f>
        <v>PEACEHEALTH ST JOHN MEDICAL CENTER</v>
      </c>
      <c r="D19" s="13">
        <f>ROUND(+Administration!Q14,0)</f>
        <v>47396557</v>
      </c>
      <c r="E19" s="13">
        <f>ROUND(+Administration!V14,0)</f>
        <v>21531</v>
      </c>
      <c r="F19" s="14">
        <f t="shared" si="0"/>
        <v>2201.3200000000002</v>
      </c>
      <c r="G19" s="13">
        <f>ROUND(+Administration!Q116,0)</f>
        <v>60108025</v>
      </c>
      <c r="H19" s="13">
        <f>ROUND(+Administration!V116,0)</f>
        <v>20321</v>
      </c>
      <c r="I19" s="14">
        <f t="shared" si="1"/>
        <v>2957.93</v>
      </c>
      <c r="J19" s="12"/>
      <c r="K19" s="11">
        <f t="shared" si="2"/>
        <v>0.34370000000000001</v>
      </c>
    </row>
    <row r="20" spans="1:11" x14ac:dyDescent="0.2">
      <c r="A20" s="12"/>
      <c r="B20" s="12">
        <f>+Administration!A15</f>
        <v>29</v>
      </c>
      <c r="C20" s="12" t="str">
        <f>+Administration!B15</f>
        <v>HARBORVIEW MEDICAL CENTER</v>
      </c>
      <c r="D20" s="13">
        <f>ROUND(+Administration!Q15,0)</f>
        <v>114324789</v>
      </c>
      <c r="E20" s="13">
        <f>ROUND(+Administration!V15,0)</f>
        <v>42448</v>
      </c>
      <c r="F20" s="14">
        <f t="shared" si="0"/>
        <v>2693.29</v>
      </c>
      <c r="G20" s="13">
        <f>ROUND(+Administration!Q117,0)</f>
        <v>118252799</v>
      </c>
      <c r="H20" s="13">
        <f>ROUND(+Administration!V117,0)</f>
        <v>43257</v>
      </c>
      <c r="I20" s="14">
        <f t="shared" si="1"/>
        <v>2733.73</v>
      </c>
      <c r="J20" s="12"/>
      <c r="K20" s="11">
        <f t="shared" si="2"/>
        <v>1.4999999999999999E-2</v>
      </c>
    </row>
    <row r="21" spans="1:11" x14ac:dyDescent="0.2">
      <c r="A21" s="12"/>
      <c r="B21" s="12">
        <f>+Administration!A16</f>
        <v>32</v>
      </c>
      <c r="C21" s="12" t="str">
        <f>+Administration!B16</f>
        <v>ST JOSEPH MEDICAL CENTER</v>
      </c>
      <c r="D21" s="13">
        <f>ROUND(+Administration!Q16,0)</f>
        <v>82719899</v>
      </c>
      <c r="E21" s="13">
        <f>ROUND(+Administration!V16,0)</f>
        <v>43782</v>
      </c>
      <c r="F21" s="14">
        <f t="shared" si="0"/>
        <v>1889.36</v>
      </c>
      <c r="G21" s="13">
        <f>ROUND(+Administration!Q118,0)</f>
        <v>91505083</v>
      </c>
      <c r="H21" s="13">
        <f>ROUND(+Administration!V118,0)</f>
        <v>44012</v>
      </c>
      <c r="I21" s="14">
        <f t="shared" si="1"/>
        <v>2079.09</v>
      </c>
      <c r="J21" s="12"/>
      <c r="K21" s="11">
        <f t="shared" si="2"/>
        <v>0.1004</v>
      </c>
    </row>
    <row r="22" spans="1:11" x14ac:dyDescent="0.2">
      <c r="A22" s="12"/>
      <c r="B22" s="12">
        <f>+Administration!A17</f>
        <v>35</v>
      </c>
      <c r="C22" s="12" t="str">
        <f>+Administration!B17</f>
        <v>ST ELIZABETH HOSPITAL</v>
      </c>
      <c r="D22" s="13">
        <f>ROUND(+Administration!Q17,0)</f>
        <v>9206206</v>
      </c>
      <c r="E22" s="13">
        <f>ROUND(+Administration!V17,0)</f>
        <v>3457</v>
      </c>
      <c r="F22" s="14">
        <f t="shared" si="0"/>
        <v>2663.06</v>
      </c>
      <c r="G22" s="13">
        <f>ROUND(+Administration!Q119,0)</f>
        <v>9726294</v>
      </c>
      <c r="H22" s="13">
        <f>ROUND(+Administration!V119,0)</f>
        <v>3194</v>
      </c>
      <c r="I22" s="14">
        <f t="shared" si="1"/>
        <v>3045.18</v>
      </c>
      <c r="J22" s="12"/>
      <c r="K22" s="11">
        <f t="shared" si="2"/>
        <v>0.14349999999999999</v>
      </c>
    </row>
    <row r="23" spans="1:11" x14ac:dyDescent="0.2">
      <c r="A23" s="12"/>
      <c r="B23" s="12">
        <f>+Administration!A18</f>
        <v>37</v>
      </c>
      <c r="C23" s="12" t="str">
        <f>+Administration!B18</f>
        <v>DEACONESS HOSPITAL</v>
      </c>
      <c r="D23" s="13">
        <f>ROUND(+Administration!Q18,0)</f>
        <v>24363003</v>
      </c>
      <c r="E23" s="13">
        <f>ROUND(+Administration!V18,0)</f>
        <v>23505</v>
      </c>
      <c r="F23" s="14">
        <f t="shared" si="0"/>
        <v>1036.5</v>
      </c>
      <c r="G23" s="13">
        <f>ROUND(+Administration!Q120,0)</f>
        <v>23511596</v>
      </c>
      <c r="H23" s="13">
        <f>ROUND(+Administration!V120,0)</f>
        <v>24757</v>
      </c>
      <c r="I23" s="14">
        <f t="shared" si="1"/>
        <v>949.69</v>
      </c>
      <c r="J23" s="12"/>
      <c r="K23" s="11">
        <f t="shared" si="2"/>
        <v>-8.3799999999999999E-2</v>
      </c>
    </row>
    <row r="24" spans="1:11" x14ac:dyDescent="0.2">
      <c r="A24" s="12"/>
      <c r="B24" s="12">
        <f>+Administration!A19</f>
        <v>38</v>
      </c>
      <c r="C24" s="12" t="str">
        <f>+Administration!B19</f>
        <v>OLYMPIC MEDICAL CENTER</v>
      </c>
      <c r="D24" s="13">
        <f>ROUND(+Administration!Q19,0)</f>
        <v>7117300</v>
      </c>
      <c r="E24" s="13">
        <f>ROUND(+Administration!V19,0)</f>
        <v>12980</v>
      </c>
      <c r="F24" s="14">
        <f t="shared" si="0"/>
        <v>548.33000000000004</v>
      </c>
      <c r="G24" s="13">
        <f>ROUND(+Administration!Q121,0)</f>
        <v>5907717</v>
      </c>
      <c r="H24" s="13">
        <f>ROUND(+Administration!V121,0)</f>
        <v>15106</v>
      </c>
      <c r="I24" s="14">
        <f t="shared" si="1"/>
        <v>391.08</v>
      </c>
      <c r="J24" s="12"/>
      <c r="K24" s="11">
        <f t="shared" si="2"/>
        <v>-0.2868</v>
      </c>
    </row>
    <row r="25" spans="1:11" x14ac:dyDescent="0.2">
      <c r="A25" s="12"/>
      <c r="B25" s="12">
        <f>+Administration!A20</f>
        <v>39</v>
      </c>
      <c r="C25" s="12" t="str">
        <f>+Administration!B20</f>
        <v>TRIOS HEALTH</v>
      </c>
      <c r="D25" s="13">
        <f>ROUND(+Administration!Q20,0)</f>
        <v>14563711</v>
      </c>
      <c r="E25" s="13">
        <f>ROUND(+Administration!V20,0)</f>
        <v>13307</v>
      </c>
      <c r="F25" s="14">
        <f t="shared" si="0"/>
        <v>1094.44</v>
      </c>
      <c r="G25" s="13">
        <f>ROUND(+Administration!Q122,0)</f>
        <v>17690913</v>
      </c>
      <c r="H25" s="13">
        <f>ROUND(+Administration!V122,0)</f>
        <v>14697</v>
      </c>
      <c r="I25" s="14">
        <f t="shared" si="1"/>
        <v>1203.71</v>
      </c>
      <c r="J25" s="12"/>
      <c r="K25" s="11">
        <f t="shared" si="2"/>
        <v>9.98E-2</v>
      </c>
    </row>
    <row r="26" spans="1:11" x14ac:dyDescent="0.2">
      <c r="A26" s="12"/>
      <c r="B26" s="12">
        <f>+Administration!A21</f>
        <v>43</v>
      </c>
      <c r="C26" s="12" t="str">
        <f>+Administration!B21</f>
        <v>WALLA WALLA GENERAL HOSPITAL</v>
      </c>
      <c r="D26" s="13">
        <f>ROUND(+Administration!Q21,0)</f>
        <v>0</v>
      </c>
      <c r="E26" s="13">
        <f>ROUND(+Administration!V21,0)</f>
        <v>0</v>
      </c>
      <c r="F26" s="14" t="str">
        <f t="shared" si="0"/>
        <v/>
      </c>
      <c r="G26" s="13">
        <f>ROUND(+Administration!Q123,0)</f>
        <v>6715029</v>
      </c>
      <c r="H26" s="13">
        <f>ROUND(+Administration!V123,0)</f>
        <v>4733</v>
      </c>
      <c r="I26" s="14">
        <f t="shared" si="1"/>
        <v>1418.77</v>
      </c>
      <c r="J26" s="12"/>
      <c r="K26" s="11" t="str">
        <f t="shared" si="2"/>
        <v/>
      </c>
    </row>
    <row r="27" spans="1:11" x14ac:dyDescent="0.2">
      <c r="A27" s="12"/>
      <c r="B27" s="12">
        <f>+Administration!A22</f>
        <v>45</v>
      </c>
      <c r="C27" s="12" t="str">
        <f>+Administration!B22</f>
        <v>COLUMBIA BASIN HOSPITAL</v>
      </c>
      <c r="D27" s="13">
        <f>ROUND(+Administration!Q22,0)</f>
        <v>928228</v>
      </c>
      <c r="E27" s="13">
        <f>ROUND(+Administration!V22,0)</f>
        <v>1075</v>
      </c>
      <c r="F27" s="14">
        <f t="shared" si="0"/>
        <v>863.47</v>
      </c>
      <c r="G27" s="13">
        <f>ROUND(+Administration!Q124,0)</f>
        <v>1200485</v>
      </c>
      <c r="H27" s="13">
        <f>ROUND(+Administration!V124,0)</f>
        <v>1095</v>
      </c>
      <c r="I27" s="14">
        <f t="shared" si="1"/>
        <v>1096.33</v>
      </c>
      <c r="J27" s="12"/>
      <c r="K27" s="11">
        <f t="shared" si="2"/>
        <v>0.2697</v>
      </c>
    </row>
    <row r="28" spans="1:11" x14ac:dyDescent="0.2">
      <c r="A28" s="12"/>
      <c r="B28" s="12">
        <f>+Administration!A23</f>
        <v>46</v>
      </c>
      <c r="C28" s="12" t="str">
        <f>+Administration!B23</f>
        <v>PMH MEDICAL CENTER</v>
      </c>
      <c r="D28" s="13">
        <f>ROUND(+Administration!Q23,0)</f>
        <v>3100176</v>
      </c>
      <c r="E28" s="13">
        <f>ROUND(+Administration!V23,0)</f>
        <v>2094</v>
      </c>
      <c r="F28" s="14">
        <f t="shared" si="0"/>
        <v>1480.5</v>
      </c>
      <c r="G28" s="13">
        <f>ROUND(+Administration!Q125,0)</f>
        <v>0</v>
      </c>
      <c r="H28" s="13">
        <f>ROUND(+Administration!V125,0)</f>
        <v>0</v>
      </c>
      <c r="I28" s="14" t="str">
        <f t="shared" si="1"/>
        <v/>
      </c>
      <c r="J28" s="12"/>
      <c r="K28" s="11" t="str">
        <f t="shared" si="2"/>
        <v/>
      </c>
    </row>
    <row r="29" spans="1:11" x14ac:dyDescent="0.2">
      <c r="A29" s="12"/>
      <c r="B29" s="12">
        <f>+Administration!A24</f>
        <v>50</v>
      </c>
      <c r="C29" s="12" t="str">
        <f>+Administration!B24</f>
        <v>PROVIDENCE ST MARY MEDICAL CENTER</v>
      </c>
      <c r="D29" s="13">
        <f>ROUND(+Administration!Q24,0)</f>
        <v>27352392</v>
      </c>
      <c r="E29" s="13">
        <f>ROUND(+Administration!V24,0)</f>
        <v>9836</v>
      </c>
      <c r="F29" s="14">
        <f t="shared" si="0"/>
        <v>2780.85</v>
      </c>
      <c r="G29" s="13">
        <f>ROUND(+Administration!Q126,0)</f>
        <v>46619506</v>
      </c>
      <c r="H29" s="13">
        <f>ROUND(+Administration!V126,0)</f>
        <v>11987</v>
      </c>
      <c r="I29" s="14">
        <f t="shared" si="1"/>
        <v>3889.17</v>
      </c>
      <c r="J29" s="12"/>
      <c r="K29" s="11">
        <f t="shared" si="2"/>
        <v>0.39860000000000001</v>
      </c>
    </row>
    <row r="30" spans="1:11" x14ac:dyDescent="0.2">
      <c r="A30" s="12"/>
      <c r="B30" s="12">
        <f>+Administration!A25</f>
        <v>54</v>
      </c>
      <c r="C30" s="12" t="str">
        <f>+Administration!B25</f>
        <v>FORKS COMMUNITY HOSPITAL</v>
      </c>
      <c r="D30" s="13">
        <f>ROUND(+Administration!Q25,0)</f>
        <v>1859931</v>
      </c>
      <c r="E30" s="13">
        <f>ROUND(+Administration!V25,0)</f>
        <v>1672</v>
      </c>
      <c r="F30" s="14">
        <f t="shared" si="0"/>
        <v>1112.4000000000001</v>
      </c>
      <c r="G30" s="13">
        <f>ROUND(+Administration!Q127,0)</f>
        <v>1883160</v>
      </c>
      <c r="H30" s="13">
        <f>ROUND(+Administration!V127,0)</f>
        <v>1330</v>
      </c>
      <c r="I30" s="14">
        <f t="shared" si="1"/>
        <v>1415.91</v>
      </c>
      <c r="J30" s="12"/>
      <c r="K30" s="11">
        <f t="shared" si="2"/>
        <v>0.27279999999999999</v>
      </c>
    </row>
    <row r="31" spans="1:11" x14ac:dyDescent="0.2">
      <c r="A31" s="12"/>
      <c r="B31" s="12">
        <f>+Administration!A26</f>
        <v>56</v>
      </c>
      <c r="C31" s="12" t="str">
        <f>+Administration!B26</f>
        <v>WILLAPA HARBOR HOSPITAL</v>
      </c>
      <c r="D31" s="13">
        <f>ROUND(+Administration!Q26,0)</f>
        <v>1794884</v>
      </c>
      <c r="E31" s="13">
        <f>ROUND(+Administration!V26,0)</f>
        <v>1010</v>
      </c>
      <c r="F31" s="14">
        <f t="shared" si="0"/>
        <v>1777.11</v>
      </c>
      <c r="G31" s="13">
        <f>ROUND(+Administration!Q128,0)</f>
        <v>1955223</v>
      </c>
      <c r="H31" s="13">
        <f>ROUND(+Administration!V128,0)</f>
        <v>1037</v>
      </c>
      <c r="I31" s="14">
        <f t="shared" si="1"/>
        <v>1885.46</v>
      </c>
      <c r="J31" s="12"/>
      <c r="K31" s="11">
        <f t="shared" si="2"/>
        <v>6.0999999999999999E-2</v>
      </c>
    </row>
    <row r="32" spans="1:11" x14ac:dyDescent="0.2">
      <c r="A32" s="12"/>
      <c r="B32" s="12">
        <f>+Administration!A27</f>
        <v>58</v>
      </c>
      <c r="C32" s="12" t="str">
        <f>+Administration!B27</f>
        <v>YAKIMA VALLEY MEMORIAL HOSPITAL</v>
      </c>
      <c r="D32" s="13">
        <f>ROUND(+Administration!Q27,0)</f>
        <v>28556426</v>
      </c>
      <c r="E32" s="13">
        <f>ROUND(+Administration!V27,0)</f>
        <v>33150</v>
      </c>
      <c r="F32" s="14">
        <f t="shared" si="0"/>
        <v>861.43</v>
      </c>
      <c r="G32" s="13">
        <f>ROUND(+Administration!Q129,0)</f>
        <v>34044853</v>
      </c>
      <c r="H32" s="13">
        <f>ROUND(+Administration!V129,0)</f>
        <v>34975</v>
      </c>
      <c r="I32" s="14">
        <f t="shared" si="1"/>
        <v>973.41</v>
      </c>
      <c r="J32" s="12"/>
      <c r="K32" s="11">
        <f t="shared" si="2"/>
        <v>0.13</v>
      </c>
    </row>
    <row r="33" spans="1:11" x14ac:dyDescent="0.2">
      <c r="A33" s="12"/>
      <c r="B33" s="12">
        <f>+Administration!A28</f>
        <v>63</v>
      </c>
      <c r="C33" s="12" t="str">
        <f>+Administration!B28</f>
        <v>GRAYS HARBOR COMMUNITY HOSPITAL</v>
      </c>
      <c r="D33" s="13">
        <f>ROUND(+Administration!Q28,0)</f>
        <v>8606194</v>
      </c>
      <c r="E33" s="13">
        <f>ROUND(+Administration!V28,0)</f>
        <v>10592</v>
      </c>
      <c r="F33" s="14">
        <f t="shared" si="0"/>
        <v>812.52</v>
      </c>
      <c r="G33" s="13">
        <f>ROUND(+Administration!Q130,0)</f>
        <v>8824404</v>
      </c>
      <c r="H33" s="13">
        <f>ROUND(+Administration!V130,0)</f>
        <v>10620</v>
      </c>
      <c r="I33" s="14">
        <f t="shared" si="1"/>
        <v>830.92</v>
      </c>
      <c r="J33" s="12"/>
      <c r="K33" s="11">
        <f t="shared" si="2"/>
        <v>2.2599999999999999E-2</v>
      </c>
    </row>
    <row r="34" spans="1:11" x14ac:dyDescent="0.2">
      <c r="A34" s="12"/>
      <c r="B34" s="12">
        <f>+Administration!A29</f>
        <v>78</v>
      </c>
      <c r="C34" s="12" t="str">
        <f>+Administration!B29</f>
        <v>SAMARITAN HEALTHCARE</v>
      </c>
      <c r="D34" s="13">
        <f>ROUND(+Administration!Q29,0)</f>
        <v>6314894</v>
      </c>
      <c r="E34" s="13">
        <f>ROUND(+Administration!V29,0)</f>
        <v>5653</v>
      </c>
      <c r="F34" s="14">
        <f t="shared" si="0"/>
        <v>1117.0899999999999</v>
      </c>
      <c r="G34" s="13">
        <f>ROUND(+Administration!Q131,0)</f>
        <v>6185535</v>
      </c>
      <c r="H34" s="13">
        <f>ROUND(+Administration!V131,0)</f>
        <v>5534</v>
      </c>
      <c r="I34" s="14">
        <f t="shared" si="1"/>
        <v>1117.73</v>
      </c>
      <c r="J34" s="12"/>
      <c r="K34" s="11">
        <f t="shared" si="2"/>
        <v>5.9999999999999995E-4</v>
      </c>
    </row>
    <row r="35" spans="1:11" x14ac:dyDescent="0.2">
      <c r="A35" s="12"/>
      <c r="B35" s="12">
        <f>+Administration!A30</f>
        <v>79</v>
      </c>
      <c r="C35" s="12" t="str">
        <f>+Administration!B30</f>
        <v>OCEAN BEACH HOSPITAL</v>
      </c>
      <c r="D35" s="13">
        <f>ROUND(+Administration!Q30,0)</f>
        <v>2370333</v>
      </c>
      <c r="E35" s="13">
        <f>ROUND(+Administration!V30,0)</f>
        <v>1211</v>
      </c>
      <c r="F35" s="14">
        <f t="shared" si="0"/>
        <v>1957.34</v>
      </c>
      <c r="G35" s="13">
        <f>ROUND(+Administration!Q132,0)</f>
        <v>561552</v>
      </c>
      <c r="H35" s="13">
        <f>ROUND(+Administration!V132,0)</f>
        <v>5958</v>
      </c>
      <c r="I35" s="14">
        <f t="shared" si="1"/>
        <v>94.25</v>
      </c>
      <c r="J35" s="12"/>
      <c r="K35" s="11">
        <f t="shared" si="2"/>
        <v>-0.95179999999999998</v>
      </c>
    </row>
    <row r="36" spans="1:11" x14ac:dyDescent="0.2">
      <c r="A36" s="12"/>
      <c r="B36" s="12">
        <f>+Administration!A31</f>
        <v>80</v>
      </c>
      <c r="C36" s="12" t="str">
        <f>+Administration!B31</f>
        <v>ODESSA MEMORIAL HEALTHCARE CENTER</v>
      </c>
      <c r="D36" s="13">
        <f>ROUND(+Administration!Q31,0)</f>
        <v>664621</v>
      </c>
      <c r="E36" s="13">
        <f>ROUND(+Administration!V31,0)</f>
        <v>103</v>
      </c>
      <c r="F36" s="14">
        <f t="shared" si="0"/>
        <v>6452.63</v>
      </c>
      <c r="G36" s="13">
        <f>ROUND(+Administration!Q133,0)</f>
        <v>830646</v>
      </c>
      <c r="H36" s="13">
        <f>ROUND(+Administration!V133,0)</f>
        <v>63</v>
      </c>
      <c r="I36" s="14">
        <f t="shared" si="1"/>
        <v>13184.86</v>
      </c>
      <c r="J36" s="12"/>
      <c r="K36" s="11">
        <f t="shared" si="2"/>
        <v>1.0432999999999999</v>
      </c>
    </row>
    <row r="37" spans="1:11" x14ac:dyDescent="0.2">
      <c r="A37" s="12"/>
      <c r="B37" s="12">
        <f>+Administration!A32</f>
        <v>81</v>
      </c>
      <c r="C37" s="12" t="str">
        <f>+Administration!B32</f>
        <v>MULTICARE GOOD SAMARITAN</v>
      </c>
      <c r="D37" s="13">
        <f>ROUND(+Administration!Q32,0)</f>
        <v>96133965</v>
      </c>
      <c r="E37" s="13">
        <f>ROUND(+Administration!V32,0)</f>
        <v>30512</v>
      </c>
      <c r="F37" s="14">
        <f t="shared" si="0"/>
        <v>3150.69</v>
      </c>
      <c r="G37" s="13">
        <f>ROUND(+Administration!Q134,0)</f>
        <v>90855141</v>
      </c>
      <c r="H37" s="13">
        <f>ROUND(+Administration!V134,0)</f>
        <v>25027</v>
      </c>
      <c r="I37" s="14">
        <f t="shared" si="1"/>
        <v>3630.28</v>
      </c>
      <c r="J37" s="12"/>
      <c r="K37" s="11">
        <f t="shared" si="2"/>
        <v>0.1522</v>
      </c>
    </row>
    <row r="38" spans="1:11" x14ac:dyDescent="0.2">
      <c r="A38" s="12"/>
      <c r="B38" s="12">
        <f>+Administration!A33</f>
        <v>82</v>
      </c>
      <c r="C38" s="12" t="str">
        <f>+Administration!B33</f>
        <v>GARFIELD COUNTY MEMORIAL HOSPITAL</v>
      </c>
      <c r="D38" s="13">
        <f>ROUND(+Administration!Q33,0)</f>
        <v>623162</v>
      </c>
      <c r="E38" s="13">
        <f>ROUND(+Administration!V33,0)</f>
        <v>131</v>
      </c>
      <c r="F38" s="14">
        <f t="shared" si="0"/>
        <v>4756.96</v>
      </c>
      <c r="G38" s="13">
        <f>ROUND(+Administration!Q135,0)</f>
        <v>742391</v>
      </c>
      <c r="H38" s="13">
        <f>ROUND(+Administration!V135,0)</f>
        <v>137</v>
      </c>
      <c r="I38" s="14">
        <f t="shared" si="1"/>
        <v>5418.91</v>
      </c>
      <c r="J38" s="12"/>
      <c r="K38" s="11">
        <f t="shared" si="2"/>
        <v>0.13919999999999999</v>
      </c>
    </row>
    <row r="39" spans="1:11" x14ac:dyDescent="0.2">
      <c r="A39" s="12"/>
      <c r="B39" s="12">
        <f>+Administration!A34</f>
        <v>84</v>
      </c>
      <c r="C39" s="12" t="str">
        <f>+Administration!B34</f>
        <v>PROVIDENCE REGIONAL MEDICAL CENTER EVERETT</v>
      </c>
      <c r="D39" s="13">
        <f>ROUND(+Administration!Q34,0)</f>
        <v>69634304</v>
      </c>
      <c r="E39" s="13">
        <f>ROUND(+Administration!V34,0)</f>
        <v>49191</v>
      </c>
      <c r="F39" s="14">
        <f t="shared" si="0"/>
        <v>1415.59</v>
      </c>
      <c r="G39" s="13">
        <f>ROUND(+Administration!Q136,0)</f>
        <v>166942049</v>
      </c>
      <c r="H39" s="13">
        <f>ROUND(+Administration!V136,0)</f>
        <v>44491</v>
      </c>
      <c r="I39" s="14">
        <f t="shared" si="1"/>
        <v>3752.27</v>
      </c>
      <c r="J39" s="12"/>
      <c r="K39" s="11">
        <f t="shared" si="2"/>
        <v>1.6507000000000001</v>
      </c>
    </row>
    <row r="40" spans="1:11" x14ac:dyDescent="0.2">
      <c r="A40" s="12"/>
      <c r="B40" s="12">
        <f>+Administration!A35</f>
        <v>85</v>
      </c>
      <c r="C40" s="12" t="str">
        <f>+Administration!B35</f>
        <v>JEFFERSON HEALTHCARE</v>
      </c>
      <c r="D40" s="13">
        <f>ROUND(+Administration!Q35,0)</f>
        <v>9732850</v>
      </c>
      <c r="E40" s="13">
        <f>ROUND(+Administration!V35,0)</f>
        <v>4845</v>
      </c>
      <c r="F40" s="14">
        <f t="shared" si="0"/>
        <v>2008.84</v>
      </c>
      <c r="G40" s="13">
        <f>ROUND(+Administration!Q137,0)</f>
        <v>7351733</v>
      </c>
      <c r="H40" s="13">
        <f>ROUND(+Administration!V137,0)</f>
        <v>5349</v>
      </c>
      <c r="I40" s="14">
        <f t="shared" si="1"/>
        <v>1374.41</v>
      </c>
      <c r="J40" s="12"/>
      <c r="K40" s="11">
        <f t="shared" si="2"/>
        <v>-0.31580000000000003</v>
      </c>
    </row>
    <row r="41" spans="1:11" x14ac:dyDescent="0.2">
      <c r="A41" s="12"/>
      <c r="B41" s="12">
        <f>+Administration!A36</f>
        <v>96</v>
      </c>
      <c r="C41" s="12" t="str">
        <f>+Administration!B36</f>
        <v>SKYLINE HOSPITAL</v>
      </c>
      <c r="D41" s="13">
        <f>ROUND(+Administration!Q36,0)</f>
        <v>2161082</v>
      </c>
      <c r="E41" s="13">
        <f>ROUND(+Administration!V36,0)</f>
        <v>1213</v>
      </c>
      <c r="F41" s="14">
        <f t="shared" si="0"/>
        <v>1781.6</v>
      </c>
      <c r="G41" s="13">
        <f>ROUND(+Administration!Q138,0)</f>
        <v>1993325</v>
      </c>
      <c r="H41" s="13">
        <f>ROUND(+Administration!V138,0)</f>
        <v>939</v>
      </c>
      <c r="I41" s="14">
        <f t="shared" si="1"/>
        <v>2122.8200000000002</v>
      </c>
      <c r="J41" s="12"/>
      <c r="K41" s="11">
        <f t="shared" si="2"/>
        <v>0.1915</v>
      </c>
    </row>
    <row r="42" spans="1:11" x14ac:dyDescent="0.2">
      <c r="A42" s="12"/>
      <c r="B42" s="12">
        <f>+Administration!A37</f>
        <v>102</v>
      </c>
      <c r="C42" s="12" t="str">
        <f>+Administration!B37</f>
        <v>YAKIMA REGIONAL MEDICAL AND CARDIAC CENTER</v>
      </c>
      <c r="D42" s="13">
        <f>ROUND(+Administration!Q37,0)</f>
        <v>11306117</v>
      </c>
      <c r="E42" s="13">
        <f>ROUND(+Administration!V37,0)</f>
        <v>12486</v>
      </c>
      <c r="F42" s="14">
        <f t="shared" si="0"/>
        <v>905.5</v>
      </c>
      <c r="G42" s="13">
        <f>ROUND(+Administration!Q139,0)</f>
        <v>10656747</v>
      </c>
      <c r="H42" s="13">
        <f>ROUND(+Administration!V139,0)</f>
        <v>11248</v>
      </c>
      <c r="I42" s="14">
        <f t="shared" si="1"/>
        <v>947.43</v>
      </c>
      <c r="J42" s="12"/>
      <c r="K42" s="11">
        <f t="shared" si="2"/>
        <v>4.6300000000000001E-2</v>
      </c>
    </row>
    <row r="43" spans="1:11" x14ac:dyDescent="0.2">
      <c r="A43" s="12"/>
      <c r="B43" s="12">
        <f>+Administration!A38</f>
        <v>104</v>
      </c>
      <c r="C43" s="12" t="str">
        <f>+Administration!B38</f>
        <v>VALLEY GENERAL HOSPITAL</v>
      </c>
      <c r="D43" s="13">
        <f>ROUND(+Administration!Q38,0)</f>
        <v>0</v>
      </c>
      <c r="E43" s="13">
        <f>ROUND(+Administration!V38,0)</f>
        <v>0</v>
      </c>
      <c r="F43" s="14" t="str">
        <f t="shared" si="0"/>
        <v/>
      </c>
      <c r="G43" s="13">
        <f>ROUND(+Administration!Q140,0)</f>
        <v>0</v>
      </c>
      <c r="H43" s="13">
        <f>ROUND(+Administration!V140,0)</f>
        <v>0</v>
      </c>
      <c r="I43" s="14" t="str">
        <f t="shared" si="1"/>
        <v/>
      </c>
      <c r="J43" s="12"/>
      <c r="K43" s="11" t="str">
        <f t="shared" si="2"/>
        <v/>
      </c>
    </row>
    <row r="44" spans="1:11" x14ac:dyDescent="0.2">
      <c r="A44" s="12"/>
      <c r="B44" s="12">
        <f>+Administration!A39</f>
        <v>106</v>
      </c>
      <c r="C44" s="12" t="str">
        <f>+Administration!B39</f>
        <v>CASCADE VALLEY HOSPITAL</v>
      </c>
      <c r="D44" s="13">
        <f>ROUND(+Administration!Q39,0)</f>
        <v>6980066</v>
      </c>
      <c r="E44" s="13">
        <f>ROUND(+Administration!V39,0)</f>
        <v>3957</v>
      </c>
      <c r="F44" s="14">
        <f t="shared" si="0"/>
        <v>1763.98</v>
      </c>
      <c r="G44" s="13">
        <f>ROUND(+Administration!Q141,0)</f>
        <v>6984708</v>
      </c>
      <c r="H44" s="13">
        <f>ROUND(+Administration!V141,0)</f>
        <v>3954</v>
      </c>
      <c r="I44" s="14">
        <f t="shared" si="1"/>
        <v>1766.49</v>
      </c>
      <c r="J44" s="12"/>
      <c r="K44" s="11">
        <f t="shared" si="2"/>
        <v>1.4E-3</v>
      </c>
    </row>
    <row r="45" spans="1:11" x14ac:dyDescent="0.2">
      <c r="A45" s="12"/>
      <c r="B45" s="12">
        <f>+Administration!A40</f>
        <v>107</v>
      </c>
      <c r="C45" s="12" t="str">
        <f>+Administration!B40</f>
        <v>NORTH VALLEY HOSPITAL</v>
      </c>
      <c r="D45" s="13">
        <f>ROUND(+Administration!Q40,0)</f>
        <v>2375846</v>
      </c>
      <c r="E45" s="13">
        <f>ROUND(+Administration!V40,0)</f>
        <v>2549</v>
      </c>
      <c r="F45" s="14">
        <f t="shared" si="0"/>
        <v>932.07</v>
      </c>
      <c r="G45" s="13">
        <f>ROUND(+Administration!Q142,0)</f>
        <v>1860443</v>
      </c>
      <c r="H45" s="13">
        <f>ROUND(+Administration!V142,0)</f>
        <v>2386</v>
      </c>
      <c r="I45" s="14">
        <f t="shared" si="1"/>
        <v>779.73</v>
      </c>
      <c r="J45" s="12"/>
      <c r="K45" s="11">
        <f t="shared" si="2"/>
        <v>-0.16339999999999999</v>
      </c>
    </row>
    <row r="46" spans="1:11" x14ac:dyDescent="0.2">
      <c r="A46" s="12"/>
      <c r="B46" s="12">
        <f>+Administration!A41</f>
        <v>108</v>
      </c>
      <c r="C46" s="12" t="str">
        <f>+Administration!B41</f>
        <v>TRI-STATE MEMORIAL HOSPITAL</v>
      </c>
      <c r="D46" s="13">
        <f>ROUND(+Administration!Q41,0)</f>
        <v>5587405</v>
      </c>
      <c r="E46" s="13">
        <f>ROUND(+Administration!V41,0)</f>
        <v>5633</v>
      </c>
      <c r="F46" s="14">
        <f t="shared" si="0"/>
        <v>991.91</v>
      </c>
      <c r="G46" s="13">
        <f>ROUND(+Administration!Q143,0)</f>
        <v>5776641</v>
      </c>
      <c r="H46" s="13">
        <f>ROUND(+Administration!V143,0)</f>
        <v>5563</v>
      </c>
      <c r="I46" s="14">
        <f t="shared" si="1"/>
        <v>1038.4000000000001</v>
      </c>
      <c r="J46" s="12"/>
      <c r="K46" s="11">
        <f t="shared" si="2"/>
        <v>4.6899999999999997E-2</v>
      </c>
    </row>
    <row r="47" spans="1:11" x14ac:dyDescent="0.2">
      <c r="A47" s="12"/>
      <c r="B47" s="12">
        <f>+Administration!A42</f>
        <v>111</v>
      </c>
      <c r="C47" s="12" t="str">
        <f>+Administration!B42</f>
        <v>EAST ADAMS RURAL HEALTHCARE</v>
      </c>
      <c r="D47" s="13">
        <f>ROUND(+Administration!Q42,0)</f>
        <v>769834</v>
      </c>
      <c r="E47" s="13">
        <f>ROUND(+Administration!V42,0)</f>
        <v>318</v>
      </c>
      <c r="F47" s="14">
        <f t="shared" si="0"/>
        <v>2420.86</v>
      </c>
      <c r="G47" s="13">
        <f>ROUND(+Administration!Q144,0)</f>
        <v>1046619</v>
      </c>
      <c r="H47" s="13">
        <f>ROUND(+Administration!V144,0)</f>
        <v>447</v>
      </c>
      <c r="I47" s="14">
        <f t="shared" si="1"/>
        <v>2341.4299999999998</v>
      </c>
      <c r="J47" s="12"/>
      <c r="K47" s="11">
        <f t="shared" si="2"/>
        <v>-3.2800000000000003E-2</v>
      </c>
    </row>
    <row r="48" spans="1:11" x14ac:dyDescent="0.2">
      <c r="A48" s="12"/>
      <c r="B48" s="12">
        <f>+Administration!A43</f>
        <v>125</v>
      </c>
      <c r="C48" s="12" t="str">
        <f>+Administration!B43</f>
        <v>OTHELLO COMMUNITY HOSPITAL</v>
      </c>
      <c r="D48" s="13">
        <f>ROUND(+Administration!Q43,0)</f>
        <v>0</v>
      </c>
      <c r="E48" s="13">
        <f>ROUND(+Administration!V43,0)</f>
        <v>0</v>
      </c>
      <c r="F48" s="14" t="str">
        <f t="shared" si="0"/>
        <v/>
      </c>
      <c r="G48" s="13">
        <f>ROUND(+Administration!Q145,0)</f>
        <v>0</v>
      </c>
      <c r="H48" s="13">
        <f>ROUND(+Administration!V145,0)</f>
        <v>0</v>
      </c>
      <c r="I48" s="14" t="str">
        <f t="shared" si="1"/>
        <v/>
      </c>
      <c r="J48" s="12"/>
      <c r="K48" s="11" t="str">
        <f t="shared" si="2"/>
        <v/>
      </c>
    </row>
    <row r="49" spans="1:11" x14ac:dyDescent="0.2">
      <c r="A49" s="12"/>
      <c r="B49" s="12">
        <f>+Administration!A44</f>
        <v>126</v>
      </c>
      <c r="C49" s="12" t="str">
        <f>+Administration!B44</f>
        <v>HIGHLINE MEDICAL CENTER</v>
      </c>
      <c r="D49" s="13">
        <f>ROUND(+Administration!Q44,0)</f>
        <v>10696739</v>
      </c>
      <c r="E49" s="13">
        <f>ROUND(+Administration!V44,0)</f>
        <v>9121</v>
      </c>
      <c r="F49" s="14">
        <f t="shared" si="0"/>
        <v>1172.76</v>
      </c>
      <c r="G49" s="13">
        <f>ROUND(+Administration!Q146,0)</f>
        <v>3800689</v>
      </c>
      <c r="H49" s="13">
        <f>ROUND(+Administration!V146,0)</f>
        <v>17824</v>
      </c>
      <c r="I49" s="14">
        <f t="shared" si="1"/>
        <v>213.23</v>
      </c>
      <c r="J49" s="12"/>
      <c r="K49" s="11">
        <f t="shared" si="2"/>
        <v>-0.81820000000000004</v>
      </c>
    </row>
    <row r="50" spans="1:11" x14ac:dyDescent="0.2">
      <c r="A50" s="12"/>
      <c r="B50" s="12">
        <f>+Administration!A45</f>
        <v>128</v>
      </c>
      <c r="C50" s="12" t="str">
        <f>+Administration!B45</f>
        <v>UNIVERSITY OF WASHINGTON MEDICAL CENTER</v>
      </c>
      <c r="D50" s="13">
        <f>ROUND(+Administration!Q45,0)</f>
        <v>114017797</v>
      </c>
      <c r="E50" s="13">
        <f>ROUND(+Administration!V45,0)</f>
        <v>51747</v>
      </c>
      <c r="F50" s="14">
        <f t="shared" si="0"/>
        <v>2203.37</v>
      </c>
      <c r="G50" s="13">
        <f>ROUND(+Administration!Q147,0)</f>
        <v>119626650</v>
      </c>
      <c r="H50" s="13">
        <f>ROUND(+Administration!V147,0)</f>
        <v>53381</v>
      </c>
      <c r="I50" s="14">
        <f t="shared" si="1"/>
        <v>2241</v>
      </c>
      <c r="J50" s="12"/>
      <c r="K50" s="11">
        <f t="shared" si="2"/>
        <v>1.7100000000000001E-2</v>
      </c>
    </row>
    <row r="51" spans="1:11" x14ac:dyDescent="0.2">
      <c r="A51" s="12"/>
      <c r="B51" s="12">
        <f>+Administration!A46</f>
        <v>129</v>
      </c>
      <c r="C51" s="12" t="str">
        <f>+Administration!B46</f>
        <v>QUINCY VALLEY MEDICAL CENTER</v>
      </c>
      <c r="D51" s="13">
        <f>ROUND(+Administration!Q46,0)</f>
        <v>0</v>
      </c>
      <c r="E51" s="13">
        <f>ROUND(+Administration!V46,0)</f>
        <v>0</v>
      </c>
      <c r="F51" s="14" t="str">
        <f t="shared" si="0"/>
        <v/>
      </c>
      <c r="G51" s="13">
        <f>ROUND(+Administration!Q148,0)</f>
        <v>0</v>
      </c>
      <c r="H51" s="13">
        <f>ROUND(+Administration!V148,0)</f>
        <v>0</v>
      </c>
      <c r="I51" s="14" t="str">
        <f t="shared" si="1"/>
        <v/>
      </c>
      <c r="J51" s="12"/>
      <c r="K51" s="11" t="str">
        <f t="shared" si="2"/>
        <v/>
      </c>
    </row>
    <row r="52" spans="1:11" x14ac:dyDescent="0.2">
      <c r="A52" s="12"/>
      <c r="B52" s="12">
        <f>+Administration!A47</f>
        <v>130</v>
      </c>
      <c r="C52" s="12" t="str">
        <f>+Administration!B47</f>
        <v>UW MEDICINE/NORTHWEST HOSPITAL</v>
      </c>
      <c r="D52" s="13">
        <f>ROUND(+Administration!Q47,0)</f>
        <v>23398644</v>
      </c>
      <c r="E52" s="13">
        <f>ROUND(+Administration!V47,0)</f>
        <v>23935</v>
      </c>
      <c r="F52" s="14">
        <f t="shared" si="0"/>
        <v>977.59</v>
      </c>
      <c r="G52" s="13">
        <f>ROUND(+Administration!Q149,0)</f>
        <v>31701905</v>
      </c>
      <c r="H52" s="13">
        <f>ROUND(+Administration!V149,0)</f>
        <v>23240</v>
      </c>
      <c r="I52" s="14">
        <f t="shared" si="1"/>
        <v>1364.11</v>
      </c>
      <c r="J52" s="12"/>
      <c r="K52" s="11">
        <f t="shared" si="2"/>
        <v>0.39539999999999997</v>
      </c>
    </row>
    <row r="53" spans="1:11" x14ac:dyDescent="0.2">
      <c r="A53" s="12"/>
      <c r="B53" s="12">
        <f>+Administration!A48</f>
        <v>131</v>
      </c>
      <c r="C53" s="12" t="str">
        <f>+Administration!B48</f>
        <v>OVERLAKE HOSPITAL MEDICAL CENTER</v>
      </c>
      <c r="D53" s="13">
        <f>ROUND(+Administration!Q48,0)</f>
        <v>38231985</v>
      </c>
      <c r="E53" s="13">
        <f>ROUND(+Administration!V48,0)</f>
        <v>36167</v>
      </c>
      <c r="F53" s="14">
        <f t="shared" si="0"/>
        <v>1057.0999999999999</v>
      </c>
      <c r="G53" s="13">
        <f>ROUND(+Administration!Q150,0)</f>
        <v>38409974</v>
      </c>
      <c r="H53" s="13">
        <f>ROUND(+Administration!V150,0)</f>
        <v>34509</v>
      </c>
      <c r="I53" s="14">
        <f t="shared" si="1"/>
        <v>1113.04</v>
      </c>
      <c r="J53" s="12"/>
      <c r="K53" s="11">
        <f t="shared" si="2"/>
        <v>5.2900000000000003E-2</v>
      </c>
    </row>
    <row r="54" spans="1:11" x14ac:dyDescent="0.2">
      <c r="A54" s="12"/>
      <c r="B54" s="12">
        <f>+Administration!A49</f>
        <v>132</v>
      </c>
      <c r="C54" s="12" t="str">
        <f>+Administration!B49</f>
        <v>ST CLARE HOSPITAL</v>
      </c>
      <c r="D54" s="13">
        <f>ROUND(+Administration!Q49,0)</f>
        <v>18397184</v>
      </c>
      <c r="E54" s="13">
        <f>ROUND(+Administration!V49,0)</f>
        <v>11781</v>
      </c>
      <c r="F54" s="14">
        <f t="shared" si="0"/>
        <v>1561.6</v>
      </c>
      <c r="G54" s="13">
        <f>ROUND(+Administration!Q151,0)</f>
        <v>21229627</v>
      </c>
      <c r="H54" s="13">
        <f>ROUND(+Administration!V151,0)</f>
        <v>12480</v>
      </c>
      <c r="I54" s="14">
        <f t="shared" si="1"/>
        <v>1701.09</v>
      </c>
      <c r="J54" s="12"/>
      <c r="K54" s="11">
        <f t="shared" si="2"/>
        <v>8.9300000000000004E-2</v>
      </c>
    </row>
    <row r="55" spans="1:11" x14ac:dyDescent="0.2">
      <c r="A55" s="12"/>
      <c r="B55" s="12">
        <f>+Administration!A50</f>
        <v>134</v>
      </c>
      <c r="C55" s="12" t="str">
        <f>+Administration!B50</f>
        <v>ISLAND HOSPITAL</v>
      </c>
      <c r="D55" s="13">
        <f>ROUND(+Administration!Q50,0)</f>
        <v>8720332</v>
      </c>
      <c r="E55" s="13">
        <f>ROUND(+Administration!V50,0)</f>
        <v>9429</v>
      </c>
      <c r="F55" s="14">
        <f t="shared" si="0"/>
        <v>924.84</v>
      </c>
      <c r="G55" s="13">
        <f>ROUND(+Administration!Q152,0)</f>
        <v>8010087</v>
      </c>
      <c r="H55" s="13">
        <f>ROUND(+Administration!V152,0)</f>
        <v>9374</v>
      </c>
      <c r="I55" s="14">
        <f t="shared" si="1"/>
        <v>854.5</v>
      </c>
      <c r="J55" s="12"/>
      <c r="K55" s="11">
        <f t="shared" si="2"/>
        <v>-7.6100000000000001E-2</v>
      </c>
    </row>
    <row r="56" spans="1:11" x14ac:dyDescent="0.2">
      <c r="A56" s="12"/>
      <c r="B56" s="12">
        <f>+Administration!A51</f>
        <v>137</v>
      </c>
      <c r="C56" s="12" t="str">
        <f>+Administration!B51</f>
        <v>LINCOLN HOSPITAL</v>
      </c>
      <c r="D56" s="13">
        <f>ROUND(+Administration!Q51,0)</f>
        <v>2619701</v>
      </c>
      <c r="E56" s="13">
        <f>ROUND(+Administration!V51,0)</f>
        <v>1029</v>
      </c>
      <c r="F56" s="14">
        <f t="shared" si="0"/>
        <v>2545.87</v>
      </c>
      <c r="G56" s="13">
        <f>ROUND(+Administration!Q153,0)</f>
        <v>2337636</v>
      </c>
      <c r="H56" s="13">
        <f>ROUND(+Administration!V153,0)</f>
        <v>1159</v>
      </c>
      <c r="I56" s="14">
        <f t="shared" si="1"/>
        <v>2016.94</v>
      </c>
      <c r="J56" s="12"/>
      <c r="K56" s="11">
        <f t="shared" si="2"/>
        <v>-0.20780000000000001</v>
      </c>
    </row>
    <row r="57" spans="1:11" x14ac:dyDescent="0.2">
      <c r="A57" s="12"/>
      <c r="B57" s="12">
        <f>+Administration!A52</f>
        <v>138</v>
      </c>
      <c r="C57" s="12" t="str">
        <f>+Administration!B52</f>
        <v>SWEDISH EDMONDS</v>
      </c>
      <c r="D57" s="13">
        <f>ROUND(+Administration!Q52,0)</f>
        <v>53177720</v>
      </c>
      <c r="E57" s="13">
        <f>ROUND(+Administration!V52,0)</f>
        <v>17222</v>
      </c>
      <c r="F57" s="14">
        <f t="shared" si="0"/>
        <v>3087.78</v>
      </c>
      <c r="G57" s="13">
        <f>ROUND(+Administration!Q154,0)</f>
        <v>49437922</v>
      </c>
      <c r="H57" s="13">
        <f>ROUND(+Administration!V154,0)</f>
        <v>13638</v>
      </c>
      <c r="I57" s="14">
        <f t="shared" si="1"/>
        <v>3625.01</v>
      </c>
      <c r="J57" s="12"/>
      <c r="K57" s="11">
        <f t="shared" si="2"/>
        <v>0.17399999999999999</v>
      </c>
    </row>
    <row r="58" spans="1:11" x14ac:dyDescent="0.2">
      <c r="A58" s="12"/>
      <c r="B58" s="12">
        <f>+Administration!A53</f>
        <v>139</v>
      </c>
      <c r="C58" s="12" t="str">
        <f>+Administration!B53</f>
        <v>PROVIDENCE HOLY FAMILY HOSPITAL</v>
      </c>
      <c r="D58" s="13">
        <f>ROUND(+Administration!Q53,0)</f>
        <v>26561209</v>
      </c>
      <c r="E58" s="13">
        <f>ROUND(+Administration!V53,0)</f>
        <v>18640</v>
      </c>
      <c r="F58" s="14">
        <f t="shared" si="0"/>
        <v>1424.96</v>
      </c>
      <c r="G58" s="13">
        <f>ROUND(+Administration!Q155,0)</f>
        <v>63447386</v>
      </c>
      <c r="H58" s="13">
        <f>ROUND(+Administration!V155,0)</f>
        <v>19071</v>
      </c>
      <c r="I58" s="14">
        <f t="shared" si="1"/>
        <v>3326.9</v>
      </c>
      <c r="J58" s="12"/>
      <c r="K58" s="11">
        <f t="shared" si="2"/>
        <v>1.3347</v>
      </c>
    </row>
    <row r="59" spans="1:11" x14ac:dyDescent="0.2">
      <c r="A59" s="12"/>
      <c r="B59" s="12">
        <f>+Administration!A54</f>
        <v>140</v>
      </c>
      <c r="C59" s="12" t="str">
        <f>+Administration!B54</f>
        <v>KITTITAS VALLEY HEALTHCARE</v>
      </c>
      <c r="D59" s="13">
        <f>ROUND(+Administration!Q54,0)</f>
        <v>6376958</v>
      </c>
      <c r="E59" s="13">
        <f>ROUND(+Administration!V54,0)</f>
        <v>5064</v>
      </c>
      <c r="F59" s="14">
        <f t="shared" si="0"/>
        <v>1259.27</v>
      </c>
      <c r="G59" s="13">
        <f>ROUND(+Administration!Q156,0)</f>
        <v>7476671</v>
      </c>
      <c r="H59" s="13">
        <f>ROUND(+Administration!V156,0)</f>
        <v>5359</v>
      </c>
      <c r="I59" s="14">
        <f t="shared" si="1"/>
        <v>1395.16</v>
      </c>
      <c r="J59" s="12"/>
      <c r="K59" s="11">
        <f t="shared" si="2"/>
        <v>0.1079</v>
      </c>
    </row>
    <row r="60" spans="1:11" x14ac:dyDescent="0.2">
      <c r="A60" s="12"/>
      <c r="B60" s="12">
        <f>+Administration!A55</f>
        <v>141</v>
      </c>
      <c r="C60" s="12" t="str">
        <f>+Administration!B55</f>
        <v>DAYTON GENERAL HOSPITAL</v>
      </c>
      <c r="D60" s="13">
        <f>ROUND(+Administration!Q55,0)</f>
        <v>0</v>
      </c>
      <c r="E60" s="13">
        <f>ROUND(+Administration!V55,0)</f>
        <v>0</v>
      </c>
      <c r="F60" s="14" t="str">
        <f t="shared" si="0"/>
        <v/>
      </c>
      <c r="G60" s="13">
        <f>ROUND(+Administration!Q157,0)</f>
        <v>0</v>
      </c>
      <c r="H60" s="13">
        <f>ROUND(+Administration!V157,0)</f>
        <v>0</v>
      </c>
      <c r="I60" s="14" t="str">
        <f t="shared" si="1"/>
        <v/>
      </c>
      <c r="J60" s="12"/>
      <c r="K60" s="11" t="str">
        <f t="shared" si="2"/>
        <v/>
      </c>
    </row>
    <row r="61" spans="1:11" x14ac:dyDescent="0.2">
      <c r="A61" s="12"/>
      <c r="B61" s="12">
        <f>+Administration!A56</f>
        <v>142</v>
      </c>
      <c r="C61" s="12" t="str">
        <f>+Administration!B56</f>
        <v>HARRISON MEDICAL CENTER</v>
      </c>
      <c r="D61" s="13">
        <f>ROUND(+Administration!Q56,0)</f>
        <v>33111656</v>
      </c>
      <c r="E61" s="13">
        <f>ROUND(+Administration!V56,0)</f>
        <v>27923</v>
      </c>
      <c r="F61" s="14">
        <f t="shared" si="0"/>
        <v>1185.82</v>
      </c>
      <c r="G61" s="13">
        <f>ROUND(+Administration!Q158,0)</f>
        <v>24078657</v>
      </c>
      <c r="H61" s="13">
        <f>ROUND(+Administration!V158,0)</f>
        <v>29528</v>
      </c>
      <c r="I61" s="14">
        <f t="shared" si="1"/>
        <v>815.45</v>
      </c>
      <c r="J61" s="12"/>
      <c r="K61" s="11">
        <f t="shared" si="2"/>
        <v>-0.31230000000000002</v>
      </c>
    </row>
    <row r="62" spans="1:11" x14ac:dyDescent="0.2">
      <c r="A62" s="12"/>
      <c r="B62" s="12">
        <f>+Administration!A57</f>
        <v>145</v>
      </c>
      <c r="C62" s="12" t="str">
        <f>+Administration!B57</f>
        <v>PEACEHEALTH ST JOSEPH HOSPITAL</v>
      </c>
      <c r="D62" s="13">
        <f>ROUND(+Administration!Q57,0)</f>
        <v>59839964</v>
      </c>
      <c r="E62" s="13">
        <f>ROUND(+Administration!V57,0)</f>
        <v>32561</v>
      </c>
      <c r="F62" s="14">
        <f t="shared" si="0"/>
        <v>1837.78</v>
      </c>
      <c r="G62" s="13">
        <f>ROUND(+Administration!Q159,0)</f>
        <v>76212212</v>
      </c>
      <c r="H62" s="13">
        <f>ROUND(+Administration!V159,0)</f>
        <v>30721</v>
      </c>
      <c r="I62" s="14">
        <f t="shared" si="1"/>
        <v>2480.79</v>
      </c>
      <c r="J62" s="12"/>
      <c r="K62" s="11">
        <f t="shared" si="2"/>
        <v>0.34989999999999999</v>
      </c>
    </row>
    <row r="63" spans="1:11" x14ac:dyDescent="0.2">
      <c r="A63" s="12"/>
      <c r="B63" s="12">
        <f>+Administration!A58</f>
        <v>147</v>
      </c>
      <c r="C63" s="12" t="str">
        <f>+Administration!B58</f>
        <v>MID VALLEY HOSPITAL</v>
      </c>
      <c r="D63" s="13">
        <f>ROUND(+Administration!Q58,0)</f>
        <v>1998440</v>
      </c>
      <c r="E63" s="13">
        <f>ROUND(+Administration!V58,0)</f>
        <v>2557</v>
      </c>
      <c r="F63" s="14">
        <f t="shared" si="0"/>
        <v>781.56</v>
      </c>
      <c r="G63" s="13">
        <f>ROUND(+Administration!Q160,0)</f>
        <v>1968713</v>
      </c>
      <c r="H63" s="13">
        <f>ROUND(+Administration!V160,0)</f>
        <v>2618</v>
      </c>
      <c r="I63" s="14">
        <f t="shared" si="1"/>
        <v>751.99</v>
      </c>
      <c r="J63" s="12"/>
      <c r="K63" s="11">
        <f t="shared" si="2"/>
        <v>-3.78E-2</v>
      </c>
    </row>
    <row r="64" spans="1:11" x14ac:dyDescent="0.2">
      <c r="A64" s="12"/>
      <c r="B64" s="12">
        <f>+Administration!A59</f>
        <v>148</v>
      </c>
      <c r="C64" s="12" t="str">
        <f>+Administration!B59</f>
        <v>KINDRED HOSPITAL SEATTLE - NORTHGATE</v>
      </c>
      <c r="D64" s="13">
        <f>ROUND(+Administration!Q59,0)</f>
        <v>8580893</v>
      </c>
      <c r="E64" s="13">
        <f>ROUND(+Administration!V59,0)</f>
        <v>898</v>
      </c>
      <c r="F64" s="14">
        <f t="shared" si="0"/>
        <v>9555.56</v>
      </c>
      <c r="G64" s="13">
        <f>ROUND(+Administration!Q161,0)</f>
        <v>8678902</v>
      </c>
      <c r="H64" s="13">
        <f>ROUND(+Administration!V161,0)</f>
        <v>1126</v>
      </c>
      <c r="I64" s="14">
        <f t="shared" si="1"/>
        <v>7707.73</v>
      </c>
      <c r="J64" s="12"/>
      <c r="K64" s="11">
        <f t="shared" si="2"/>
        <v>-0.19339999999999999</v>
      </c>
    </row>
    <row r="65" spans="1:11" x14ac:dyDescent="0.2">
      <c r="A65" s="12"/>
      <c r="B65" s="12">
        <f>+Administration!A60</f>
        <v>150</v>
      </c>
      <c r="C65" s="12" t="str">
        <f>+Administration!B60</f>
        <v>COULEE MEDICAL CENTER</v>
      </c>
      <c r="D65" s="13">
        <f>ROUND(+Administration!Q60,0)</f>
        <v>4329910</v>
      </c>
      <c r="E65" s="13">
        <f>ROUND(+Administration!V60,0)</f>
        <v>1288</v>
      </c>
      <c r="F65" s="14">
        <f t="shared" si="0"/>
        <v>3361.73</v>
      </c>
      <c r="G65" s="13">
        <f>ROUND(+Administration!Q162,0)</f>
        <v>-123407</v>
      </c>
      <c r="H65" s="13">
        <f>ROUND(+Administration!V162,0)</f>
        <v>1247</v>
      </c>
      <c r="I65" s="14">
        <f t="shared" si="1"/>
        <v>-98.96</v>
      </c>
      <c r="J65" s="12"/>
      <c r="K65" s="11">
        <f t="shared" si="2"/>
        <v>-1.0294000000000001</v>
      </c>
    </row>
    <row r="66" spans="1:11" x14ac:dyDescent="0.2">
      <c r="A66" s="12"/>
      <c r="B66" s="12">
        <f>+Administration!A61</f>
        <v>152</v>
      </c>
      <c r="C66" s="12" t="str">
        <f>+Administration!B61</f>
        <v>MASON GENERAL HOSPITAL</v>
      </c>
      <c r="D66" s="13">
        <f>ROUND(+Administration!Q61,0)</f>
        <v>9784770</v>
      </c>
      <c r="E66" s="13">
        <f>ROUND(+Administration!V61,0)</f>
        <v>4287</v>
      </c>
      <c r="F66" s="14">
        <f t="shared" si="0"/>
        <v>2282.4299999999998</v>
      </c>
      <c r="G66" s="13">
        <f>ROUND(+Administration!Q163,0)</f>
        <v>9920482</v>
      </c>
      <c r="H66" s="13">
        <f>ROUND(+Administration!V163,0)</f>
        <v>4594</v>
      </c>
      <c r="I66" s="14">
        <f t="shared" si="1"/>
        <v>2159.44</v>
      </c>
      <c r="J66" s="12"/>
      <c r="K66" s="11">
        <f t="shared" si="2"/>
        <v>-5.3900000000000003E-2</v>
      </c>
    </row>
    <row r="67" spans="1:11" x14ac:dyDescent="0.2">
      <c r="A67" s="12"/>
      <c r="B67" s="12">
        <f>+Administration!A62</f>
        <v>153</v>
      </c>
      <c r="C67" s="12" t="str">
        <f>+Administration!B62</f>
        <v>WHITMAN HOSPITAL AND MEDICAL CENTER</v>
      </c>
      <c r="D67" s="13">
        <f>ROUND(+Administration!Q62,0)</f>
        <v>2125605</v>
      </c>
      <c r="E67" s="13">
        <f>ROUND(+Administration!V62,0)</f>
        <v>1377</v>
      </c>
      <c r="F67" s="14">
        <f t="shared" si="0"/>
        <v>1543.65</v>
      </c>
      <c r="G67" s="13">
        <f>ROUND(+Administration!Q164,0)</f>
        <v>2252991</v>
      </c>
      <c r="H67" s="13">
        <f>ROUND(+Administration!V164,0)</f>
        <v>1291</v>
      </c>
      <c r="I67" s="14">
        <f t="shared" si="1"/>
        <v>1745.15</v>
      </c>
      <c r="J67" s="12"/>
      <c r="K67" s="11">
        <f t="shared" si="2"/>
        <v>0.1305</v>
      </c>
    </row>
    <row r="68" spans="1:11" x14ac:dyDescent="0.2">
      <c r="A68" s="12"/>
      <c r="B68" s="12">
        <f>+Administration!A63</f>
        <v>155</v>
      </c>
      <c r="C68" s="12" t="str">
        <f>+Administration!B63</f>
        <v>UW MEDICINE/VALLEY MEDICAL CENTER</v>
      </c>
      <c r="D68" s="13">
        <f>ROUND(+Administration!Q63,0)</f>
        <v>37237638</v>
      </c>
      <c r="E68" s="13">
        <f>ROUND(+Administration!V63,0)</f>
        <v>37373</v>
      </c>
      <c r="F68" s="14">
        <f t="shared" si="0"/>
        <v>996.38</v>
      </c>
      <c r="G68" s="13">
        <f>ROUND(+Administration!Q165,0)</f>
        <v>39936242</v>
      </c>
      <c r="H68" s="13">
        <f>ROUND(+Administration!V165,0)</f>
        <v>40555</v>
      </c>
      <c r="I68" s="14">
        <f t="shared" si="1"/>
        <v>984.74</v>
      </c>
      <c r="J68" s="12"/>
      <c r="K68" s="11">
        <f t="shared" si="2"/>
        <v>-1.17E-2</v>
      </c>
    </row>
    <row r="69" spans="1:11" x14ac:dyDescent="0.2">
      <c r="A69" s="12"/>
      <c r="B69" s="12">
        <f>+Administration!A64</f>
        <v>156</v>
      </c>
      <c r="C69" s="12" t="str">
        <f>+Administration!B64</f>
        <v>WHIDBEY GENERAL HOSPITAL</v>
      </c>
      <c r="D69" s="13">
        <f>ROUND(+Administration!Q64,0)</f>
        <v>0</v>
      </c>
      <c r="E69" s="13">
        <f>ROUND(+Administration!V64,0)</f>
        <v>0</v>
      </c>
      <c r="F69" s="14" t="str">
        <f t="shared" si="0"/>
        <v/>
      </c>
      <c r="G69" s="13">
        <f>ROUND(+Administration!Q166,0)</f>
        <v>7857417</v>
      </c>
      <c r="H69" s="13">
        <f>ROUND(+Administration!V166,0)</f>
        <v>8340</v>
      </c>
      <c r="I69" s="14">
        <f t="shared" si="1"/>
        <v>942.14</v>
      </c>
      <c r="J69" s="12"/>
      <c r="K69" s="11" t="str">
        <f t="shared" si="2"/>
        <v/>
      </c>
    </row>
    <row r="70" spans="1:11" x14ac:dyDescent="0.2">
      <c r="A70" s="12"/>
      <c r="B70" s="12">
        <f>+Administration!A65</f>
        <v>157</v>
      </c>
      <c r="C70" s="12" t="str">
        <f>+Administration!B65</f>
        <v>ST LUKES REHABILIATION INSTITUTE</v>
      </c>
      <c r="D70" s="13">
        <f>ROUND(+Administration!Q65,0)</f>
        <v>6150724</v>
      </c>
      <c r="E70" s="13">
        <f>ROUND(+Administration!V65,0)</f>
        <v>2467</v>
      </c>
      <c r="F70" s="14">
        <f t="shared" si="0"/>
        <v>2493.1999999999998</v>
      </c>
      <c r="G70" s="13">
        <f>ROUND(+Administration!Q167,0)</f>
        <v>7510863</v>
      </c>
      <c r="H70" s="13">
        <f>ROUND(+Administration!V167,0)</f>
        <v>2506</v>
      </c>
      <c r="I70" s="14">
        <f t="shared" si="1"/>
        <v>2997.15</v>
      </c>
      <c r="J70" s="12"/>
      <c r="K70" s="11">
        <f t="shared" si="2"/>
        <v>0.2021</v>
      </c>
    </row>
    <row r="71" spans="1:11" x14ac:dyDescent="0.2">
      <c r="A71" s="12"/>
      <c r="B71" s="12">
        <f>+Administration!A66</f>
        <v>158</v>
      </c>
      <c r="C71" s="12" t="str">
        <f>+Administration!B66</f>
        <v>CASCADE MEDICAL CENTER</v>
      </c>
      <c r="D71" s="13">
        <f>ROUND(+Administration!Q66,0)</f>
        <v>1467605</v>
      </c>
      <c r="E71" s="13">
        <f>ROUND(+Administration!V66,0)</f>
        <v>573</v>
      </c>
      <c r="F71" s="14">
        <f t="shared" si="0"/>
        <v>2561.27</v>
      </c>
      <c r="G71" s="13">
        <f>ROUND(+Administration!Q168,0)</f>
        <v>1721834</v>
      </c>
      <c r="H71" s="13">
        <f>ROUND(+Administration!V168,0)</f>
        <v>453</v>
      </c>
      <c r="I71" s="14">
        <f t="shared" si="1"/>
        <v>3800.96</v>
      </c>
      <c r="J71" s="12"/>
      <c r="K71" s="11">
        <f t="shared" si="2"/>
        <v>0.48399999999999999</v>
      </c>
    </row>
    <row r="72" spans="1:11" x14ac:dyDescent="0.2">
      <c r="A72" s="12"/>
      <c r="B72" s="12">
        <f>+Administration!A67</f>
        <v>159</v>
      </c>
      <c r="C72" s="12" t="str">
        <f>+Administration!B67</f>
        <v>PROVIDENCE ST PETER HOSPITAL</v>
      </c>
      <c r="D72" s="13">
        <f>ROUND(+Administration!Q67,0)</f>
        <v>79129995</v>
      </c>
      <c r="E72" s="13">
        <f>ROUND(+Administration!V67,0)</f>
        <v>33274</v>
      </c>
      <c r="F72" s="14">
        <f t="shared" si="0"/>
        <v>2378.13</v>
      </c>
      <c r="G72" s="13">
        <f>ROUND(+Administration!Q169,0)</f>
        <v>135140095</v>
      </c>
      <c r="H72" s="13">
        <f>ROUND(+Administration!V169,0)</f>
        <v>32148</v>
      </c>
      <c r="I72" s="14">
        <f t="shared" si="1"/>
        <v>4203.6899999999996</v>
      </c>
      <c r="J72" s="12"/>
      <c r="K72" s="11">
        <f t="shared" si="2"/>
        <v>0.76759999999999995</v>
      </c>
    </row>
    <row r="73" spans="1:11" x14ac:dyDescent="0.2">
      <c r="A73" s="12"/>
      <c r="B73" s="12">
        <f>+Administration!A68</f>
        <v>161</v>
      </c>
      <c r="C73" s="12" t="str">
        <f>+Administration!B68</f>
        <v>KADLEC REGIONAL MEDICAL CENTER</v>
      </c>
      <c r="D73" s="13">
        <f>ROUND(+Administration!Q68,0)</f>
        <v>39033400</v>
      </c>
      <c r="E73" s="13">
        <f>ROUND(+Administration!V68,0)</f>
        <v>35689</v>
      </c>
      <c r="F73" s="14">
        <f t="shared" si="0"/>
        <v>1093.71</v>
      </c>
      <c r="G73" s="13">
        <f>ROUND(+Administration!Q170,0)</f>
        <v>40100445</v>
      </c>
      <c r="H73" s="13">
        <f>ROUND(+Administration!V170,0)</f>
        <v>38995</v>
      </c>
      <c r="I73" s="14">
        <f t="shared" si="1"/>
        <v>1028.3499999999999</v>
      </c>
      <c r="J73" s="12"/>
      <c r="K73" s="11">
        <f t="shared" si="2"/>
        <v>-5.9799999999999999E-2</v>
      </c>
    </row>
    <row r="74" spans="1:11" x14ac:dyDescent="0.2">
      <c r="A74" s="12"/>
      <c r="B74" s="12">
        <f>+Administration!A69</f>
        <v>162</v>
      </c>
      <c r="C74" s="12" t="str">
        <f>+Administration!B69</f>
        <v>PROVIDENCE SACRED HEART MEDICAL CENTER</v>
      </c>
      <c r="D74" s="13">
        <f>ROUND(+Administration!Q69,0)</f>
        <v>118609153</v>
      </c>
      <c r="E74" s="13">
        <f>ROUND(+Administration!V69,0)</f>
        <v>61703</v>
      </c>
      <c r="F74" s="14">
        <f t="shared" si="0"/>
        <v>1922.26</v>
      </c>
      <c r="G74" s="13">
        <f>ROUND(+Administration!Q171,0)</f>
        <v>224581640</v>
      </c>
      <c r="H74" s="13">
        <f>ROUND(+Administration!V171,0)</f>
        <v>62420</v>
      </c>
      <c r="I74" s="14">
        <f t="shared" si="1"/>
        <v>3597.91</v>
      </c>
      <c r="J74" s="12"/>
      <c r="K74" s="11">
        <f t="shared" si="2"/>
        <v>0.87170000000000003</v>
      </c>
    </row>
    <row r="75" spans="1:11" x14ac:dyDescent="0.2">
      <c r="A75" s="12"/>
      <c r="B75" s="12">
        <f>+Administration!A70</f>
        <v>164</v>
      </c>
      <c r="C75" s="12" t="str">
        <f>+Administration!B70</f>
        <v>EVERGREENHEALTH MEDICAL CENTER</v>
      </c>
      <c r="D75" s="13">
        <f>ROUND(+Administration!Q70,0)</f>
        <v>43514004</v>
      </c>
      <c r="E75" s="13">
        <f>ROUND(+Administration!V70,0)</f>
        <v>33213</v>
      </c>
      <c r="F75" s="14">
        <f t="shared" ref="F75:F108" si="3">IF(D75=0,"",IF(E75=0,"",ROUND(D75/E75,2)))</f>
        <v>1310.1500000000001</v>
      </c>
      <c r="G75" s="13">
        <f>ROUND(+Administration!Q172,0)</f>
        <v>52047973</v>
      </c>
      <c r="H75" s="13">
        <f>ROUND(+Administration!V172,0)</f>
        <v>33452</v>
      </c>
      <c r="I75" s="14">
        <f t="shared" ref="I75:I108" si="4">IF(G75=0,"",IF(H75=0,"",ROUND(G75/H75,2)))</f>
        <v>1555.9</v>
      </c>
      <c r="J75" s="12"/>
      <c r="K75" s="11">
        <f t="shared" ref="K75:K108" si="5">IF(D75=0,"",IF(E75=0,"",IF(G75=0,"",IF(H75=0,"",ROUND(I75/F75-1,4)))))</f>
        <v>0.18759999999999999</v>
      </c>
    </row>
    <row r="76" spans="1:11" x14ac:dyDescent="0.2">
      <c r="A76" s="12"/>
      <c r="B76" s="12">
        <f>+Administration!A71</f>
        <v>165</v>
      </c>
      <c r="C76" s="12" t="str">
        <f>+Administration!B71</f>
        <v>LAKE CHELAN COMMUNITY HOSPITAL</v>
      </c>
      <c r="D76" s="13">
        <f>ROUND(+Administration!Q71,0)</f>
        <v>2370033</v>
      </c>
      <c r="E76" s="13">
        <f>ROUND(+Administration!V71,0)</f>
        <v>1122</v>
      </c>
      <c r="F76" s="14">
        <f t="shared" si="3"/>
        <v>2112.33</v>
      </c>
      <c r="G76" s="13">
        <f>ROUND(+Administration!Q173,0)</f>
        <v>3084863</v>
      </c>
      <c r="H76" s="13">
        <f>ROUND(+Administration!V173,0)</f>
        <v>1169</v>
      </c>
      <c r="I76" s="14">
        <f t="shared" si="4"/>
        <v>2638.89</v>
      </c>
      <c r="J76" s="12"/>
      <c r="K76" s="11">
        <f t="shared" si="5"/>
        <v>0.24929999999999999</v>
      </c>
    </row>
    <row r="77" spans="1:11" x14ac:dyDescent="0.2">
      <c r="A77" s="12"/>
      <c r="B77" s="12">
        <f>+Administration!A72</f>
        <v>167</v>
      </c>
      <c r="C77" s="12" t="str">
        <f>+Administration!B72</f>
        <v>FERRY COUNTY MEMORIAL HOSPITAL</v>
      </c>
      <c r="D77" s="13">
        <f>ROUND(+Administration!Q72,0)</f>
        <v>0</v>
      </c>
      <c r="E77" s="13">
        <f>ROUND(+Administration!V72,0)</f>
        <v>0</v>
      </c>
      <c r="F77" s="14" t="str">
        <f t="shared" si="3"/>
        <v/>
      </c>
      <c r="G77" s="13">
        <f>ROUND(+Administration!Q174,0)</f>
        <v>0</v>
      </c>
      <c r="H77" s="13">
        <f>ROUND(+Administration!V174,0)</f>
        <v>0</v>
      </c>
      <c r="I77" s="14" t="str">
        <f t="shared" si="4"/>
        <v/>
      </c>
      <c r="J77" s="12"/>
      <c r="K77" s="11" t="str">
        <f t="shared" si="5"/>
        <v/>
      </c>
    </row>
    <row r="78" spans="1:11" x14ac:dyDescent="0.2">
      <c r="A78" s="12"/>
      <c r="B78" s="12">
        <f>+Administration!A73</f>
        <v>168</v>
      </c>
      <c r="C78" s="12" t="str">
        <f>+Administration!B73</f>
        <v>CENTRAL WASHINGTON HOSPITAL</v>
      </c>
      <c r="D78" s="13">
        <f>ROUND(+Administration!Q73,0)</f>
        <v>36750236</v>
      </c>
      <c r="E78" s="13">
        <f>ROUND(+Administration!V73,0)</f>
        <v>20242</v>
      </c>
      <c r="F78" s="14">
        <f t="shared" si="3"/>
        <v>1815.54</v>
      </c>
      <c r="G78" s="13">
        <f>ROUND(+Administration!Q175,0)</f>
        <v>36772013</v>
      </c>
      <c r="H78" s="13">
        <f>ROUND(+Administration!V175,0)</f>
        <v>21021</v>
      </c>
      <c r="I78" s="14">
        <f t="shared" si="4"/>
        <v>1749.3</v>
      </c>
      <c r="J78" s="12"/>
      <c r="K78" s="11">
        <f t="shared" si="5"/>
        <v>-3.6499999999999998E-2</v>
      </c>
    </row>
    <row r="79" spans="1:11" x14ac:dyDescent="0.2">
      <c r="A79" s="12"/>
      <c r="B79" s="12">
        <f>+Administration!A74</f>
        <v>170</v>
      </c>
      <c r="C79" s="12" t="str">
        <f>+Administration!B74</f>
        <v>PEACEHEALTH SOUTHWEST MEDICAL CENTER</v>
      </c>
      <c r="D79" s="13">
        <f>ROUND(+Administration!Q74,0)</f>
        <v>59528387</v>
      </c>
      <c r="E79" s="13">
        <f>ROUND(+Administration!V74,0)</f>
        <v>48533</v>
      </c>
      <c r="F79" s="14">
        <f t="shared" si="3"/>
        <v>1226.55</v>
      </c>
      <c r="G79" s="13">
        <f>ROUND(+Administration!Q176,0)</f>
        <v>95669528</v>
      </c>
      <c r="H79" s="13">
        <f>ROUND(+Administration!V176,0)</f>
        <v>46775</v>
      </c>
      <c r="I79" s="14">
        <f t="shared" si="4"/>
        <v>2045.31</v>
      </c>
      <c r="J79" s="12"/>
      <c r="K79" s="11">
        <f t="shared" si="5"/>
        <v>0.66749999999999998</v>
      </c>
    </row>
    <row r="80" spans="1:11" x14ac:dyDescent="0.2">
      <c r="A80" s="12"/>
      <c r="B80" s="12">
        <f>+Administration!A75</f>
        <v>172</v>
      </c>
      <c r="C80" s="12" t="str">
        <f>+Administration!B75</f>
        <v>PULLMAN REGIONAL HOSPITAL</v>
      </c>
      <c r="D80" s="13">
        <f>ROUND(+Administration!Q75,0)</f>
        <v>5437177</v>
      </c>
      <c r="E80" s="13">
        <f>ROUND(+Administration!V75,0)</f>
        <v>3914</v>
      </c>
      <c r="F80" s="14">
        <f t="shared" si="3"/>
        <v>1389.16</v>
      </c>
      <c r="G80" s="13">
        <f>ROUND(+Administration!Q177,0)</f>
        <v>5741701</v>
      </c>
      <c r="H80" s="13">
        <f>ROUND(+Administration!V177,0)</f>
        <v>4071</v>
      </c>
      <c r="I80" s="14">
        <f t="shared" si="4"/>
        <v>1410.39</v>
      </c>
      <c r="J80" s="12"/>
      <c r="K80" s="11">
        <f t="shared" si="5"/>
        <v>1.5299999999999999E-2</v>
      </c>
    </row>
    <row r="81" spans="1:11" x14ac:dyDescent="0.2">
      <c r="A81" s="12"/>
      <c r="B81" s="12">
        <f>+Administration!A76</f>
        <v>173</v>
      </c>
      <c r="C81" s="12" t="str">
        <f>+Administration!B76</f>
        <v>MORTON GENERAL HOSPITAL</v>
      </c>
      <c r="D81" s="13">
        <f>ROUND(+Administration!Q76,0)</f>
        <v>1930950</v>
      </c>
      <c r="E81" s="13">
        <f>ROUND(+Administration!V76,0)</f>
        <v>1070</v>
      </c>
      <c r="F81" s="14">
        <f t="shared" si="3"/>
        <v>1804.63</v>
      </c>
      <c r="G81" s="13">
        <f>ROUND(+Administration!Q178,0)</f>
        <v>2580626</v>
      </c>
      <c r="H81" s="13">
        <f>ROUND(+Administration!V178,0)</f>
        <v>1208</v>
      </c>
      <c r="I81" s="14">
        <f t="shared" si="4"/>
        <v>2136.2800000000002</v>
      </c>
      <c r="J81" s="12"/>
      <c r="K81" s="11">
        <f t="shared" si="5"/>
        <v>0.18379999999999999</v>
      </c>
    </row>
    <row r="82" spans="1:11" x14ac:dyDescent="0.2">
      <c r="A82" s="12"/>
      <c r="B82" s="12">
        <f>+Administration!A77</f>
        <v>175</v>
      </c>
      <c r="C82" s="12" t="str">
        <f>+Administration!B77</f>
        <v>MARY BRIDGE CHILDRENS HEALTH CENTER</v>
      </c>
      <c r="D82" s="13">
        <f>ROUND(+Administration!Q77,0)</f>
        <v>41919277</v>
      </c>
      <c r="E82" s="13">
        <f>ROUND(+Administration!V77,0)</f>
        <v>10786</v>
      </c>
      <c r="F82" s="14">
        <f t="shared" si="3"/>
        <v>3886.45</v>
      </c>
      <c r="G82" s="13">
        <f>ROUND(+Administration!Q179,0)</f>
        <v>45922731</v>
      </c>
      <c r="H82" s="13">
        <f>ROUND(+Administration!V179,0)</f>
        <v>8765</v>
      </c>
      <c r="I82" s="14">
        <f t="shared" si="4"/>
        <v>5239.33</v>
      </c>
      <c r="J82" s="12"/>
      <c r="K82" s="11">
        <f t="shared" si="5"/>
        <v>0.34810000000000002</v>
      </c>
    </row>
    <row r="83" spans="1:11" x14ac:dyDescent="0.2">
      <c r="A83" s="12"/>
      <c r="B83" s="12">
        <f>+Administration!A78</f>
        <v>176</v>
      </c>
      <c r="C83" s="12" t="str">
        <f>+Administration!B78</f>
        <v>TACOMA GENERAL/ALLENMORE HOSPITAL</v>
      </c>
      <c r="D83" s="13">
        <f>ROUND(+Administration!Q78,0)</f>
        <v>172685474</v>
      </c>
      <c r="E83" s="13">
        <f>ROUND(+Administration!V78,0)</f>
        <v>41823</v>
      </c>
      <c r="F83" s="14">
        <f t="shared" si="3"/>
        <v>4128.96</v>
      </c>
      <c r="G83" s="13">
        <f>ROUND(+Administration!Q180,0)</f>
        <v>163344690</v>
      </c>
      <c r="H83" s="13">
        <f>ROUND(+Administration!V180,0)</f>
        <v>40195</v>
      </c>
      <c r="I83" s="14">
        <f t="shared" si="4"/>
        <v>4063.81</v>
      </c>
      <c r="J83" s="12"/>
      <c r="K83" s="11">
        <f t="shared" si="5"/>
        <v>-1.5800000000000002E-2</v>
      </c>
    </row>
    <row r="84" spans="1:11" x14ac:dyDescent="0.2">
      <c r="A84" s="12"/>
      <c r="B84" s="12">
        <f>+Administration!A79</f>
        <v>180</v>
      </c>
      <c r="C84" s="12" t="str">
        <f>+Administration!B79</f>
        <v>VALLEY HOSPITAL</v>
      </c>
      <c r="D84" s="13">
        <f>ROUND(+Administration!Q79,0)</f>
        <v>12389894</v>
      </c>
      <c r="E84" s="13">
        <f>ROUND(+Administration!V79,0)</f>
        <v>11479</v>
      </c>
      <c r="F84" s="14">
        <f t="shared" si="3"/>
        <v>1079.3499999999999</v>
      </c>
      <c r="G84" s="13">
        <f>ROUND(+Administration!Q181,0)</f>
        <v>11669948</v>
      </c>
      <c r="H84" s="13">
        <f>ROUND(+Administration!V181,0)</f>
        <v>11541</v>
      </c>
      <c r="I84" s="14">
        <f t="shared" si="4"/>
        <v>1011.17</v>
      </c>
      <c r="J84" s="12"/>
      <c r="K84" s="11">
        <f t="shared" si="5"/>
        <v>-6.3200000000000006E-2</v>
      </c>
    </row>
    <row r="85" spans="1:11" x14ac:dyDescent="0.2">
      <c r="A85" s="12"/>
      <c r="B85" s="12">
        <f>+Administration!A80</f>
        <v>183</v>
      </c>
      <c r="C85" s="12" t="str">
        <f>+Administration!B80</f>
        <v>MULTICARE AUBURN MEDICAL CENTER</v>
      </c>
      <c r="D85" s="13">
        <f>ROUND(+Administration!Q80,0)</f>
        <v>46606280</v>
      </c>
      <c r="E85" s="13">
        <f>ROUND(+Administration!V80,0)</f>
        <v>10417</v>
      </c>
      <c r="F85" s="14">
        <f t="shared" si="3"/>
        <v>4474.0600000000004</v>
      </c>
      <c r="G85" s="13">
        <f>ROUND(+Administration!Q182,0)</f>
        <v>47312371</v>
      </c>
      <c r="H85" s="13">
        <f>ROUND(+Administration!V182,0)</f>
        <v>10939</v>
      </c>
      <c r="I85" s="14">
        <f t="shared" si="4"/>
        <v>4325.1099999999997</v>
      </c>
      <c r="J85" s="12"/>
      <c r="K85" s="11">
        <f t="shared" si="5"/>
        <v>-3.3300000000000003E-2</v>
      </c>
    </row>
    <row r="86" spans="1:11" x14ac:dyDescent="0.2">
      <c r="A86" s="12"/>
      <c r="B86" s="12">
        <f>+Administration!A81</f>
        <v>186</v>
      </c>
      <c r="C86" s="12" t="str">
        <f>+Administration!B81</f>
        <v>SUMMIT PACIFIC MEDICAL CENTER</v>
      </c>
      <c r="D86" s="13">
        <f>ROUND(+Administration!Q81,0)</f>
        <v>1517583</v>
      </c>
      <c r="E86" s="13">
        <f>ROUND(+Administration!V81,0)</f>
        <v>1042</v>
      </c>
      <c r="F86" s="14">
        <f t="shared" si="3"/>
        <v>1456.41</v>
      </c>
      <c r="G86" s="13">
        <f>ROUND(+Administration!Q183,0)</f>
        <v>2053923</v>
      </c>
      <c r="H86" s="13">
        <f>ROUND(+Administration!V183,0)</f>
        <v>1607</v>
      </c>
      <c r="I86" s="14">
        <f t="shared" si="4"/>
        <v>1278.1099999999999</v>
      </c>
      <c r="J86" s="12"/>
      <c r="K86" s="11">
        <f t="shared" si="5"/>
        <v>-0.12239999999999999</v>
      </c>
    </row>
    <row r="87" spans="1:11" x14ac:dyDescent="0.2">
      <c r="A87" s="12"/>
      <c r="B87" s="12">
        <f>+Administration!A82</f>
        <v>191</v>
      </c>
      <c r="C87" s="12" t="str">
        <f>+Administration!B82</f>
        <v>PROVIDENCE CENTRALIA HOSPITAL</v>
      </c>
      <c r="D87" s="13">
        <f>ROUND(+Administration!Q82,0)</f>
        <v>25921784</v>
      </c>
      <c r="E87" s="13">
        <f>ROUND(+Administration!V82,0)</f>
        <v>12339</v>
      </c>
      <c r="F87" s="14">
        <f t="shared" si="3"/>
        <v>2100.8000000000002</v>
      </c>
      <c r="G87" s="13">
        <f>ROUND(+Administration!Q184,0)</f>
        <v>51364955</v>
      </c>
      <c r="H87" s="13">
        <f>ROUND(+Administration!V184,0)</f>
        <v>11395</v>
      </c>
      <c r="I87" s="14">
        <f t="shared" si="4"/>
        <v>4507.67</v>
      </c>
      <c r="J87" s="12"/>
      <c r="K87" s="11">
        <f t="shared" si="5"/>
        <v>1.1456999999999999</v>
      </c>
    </row>
    <row r="88" spans="1:11" x14ac:dyDescent="0.2">
      <c r="A88" s="12"/>
      <c r="B88" s="12">
        <f>+Administration!A83</f>
        <v>193</v>
      </c>
      <c r="C88" s="12" t="str">
        <f>+Administration!B83</f>
        <v>PROVIDENCE MOUNT CARMEL HOSPITAL</v>
      </c>
      <c r="D88" s="13">
        <f>ROUND(+Administration!Q83,0)</f>
        <v>6451112</v>
      </c>
      <c r="E88" s="13">
        <f>ROUND(+Administration!V83,0)</f>
        <v>3543</v>
      </c>
      <c r="F88" s="14">
        <f t="shared" si="3"/>
        <v>1820.8</v>
      </c>
      <c r="G88" s="13">
        <f>ROUND(+Administration!Q185,0)</f>
        <v>15550108</v>
      </c>
      <c r="H88" s="13">
        <f>ROUND(+Administration!V185,0)</f>
        <v>3716</v>
      </c>
      <c r="I88" s="14">
        <f t="shared" si="4"/>
        <v>4184.6400000000003</v>
      </c>
      <c r="J88" s="12"/>
      <c r="K88" s="11">
        <f t="shared" si="5"/>
        <v>1.2982</v>
      </c>
    </row>
    <row r="89" spans="1:11" x14ac:dyDescent="0.2">
      <c r="A89" s="12"/>
      <c r="B89" s="12">
        <f>+Administration!A84</f>
        <v>194</v>
      </c>
      <c r="C89" s="12" t="str">
        <f>+Administration!B84</f>
        <v>PROVIDENCE ST JOSEPHS HOSPITAL</v>
      </c>
      <c r="D89" s="13">
        <f>ROUND(+Administration!Q84,0)</f>
        <v>5069505</v>
      </c>
      <c r="E89" s="13">
        <f>ROUND(+Administration!V84,0)</f>
        <v>1316</v>
      </c>
      <c r="F89" s="14">
        <f t="shared" si="3"/>
        <v>3852.21</v>
      </c>
      <c r="G89" s="13">
        <f>ROUND(+Administration!Q186,0)</f>
        <v>7869931</v>
      </c>
      <c r="H89" s="13">
        <f>ROUND(+Administration!V186,0)</f>
        <v>1137</v>
      </c>
      <c r="I89" s="14">
        <f t="shared" si="4"/>
        <v>6921.66</v>
      </c>
      <c r="J89" s="12"/>
      <c r="K89" s="11">
        <f t="shared" si="5"/>
        <v>0.79679999999999995</v>
      </c>
    </row>
    <row r="90" spans="1:11" x14ac:dyDescent="0.2">
      <c r="A90" s="12"/>
      <c r="B90" s="12">
        <f>+Administration!A85</f>
        <v>195</v>
      </c>
      <c r="C90" s="12" t="str">
        <f>+Administration!B85</f>
        <v>SNOQUALMIE VALLEY HOSPITAL</v>
      </c>
      <c r="D90" s="13">
        <f>ROUND(+Administration!Q85,0)</f>
        <v>4100245</v>
      </c>
      <c r="E90" s="13">
        <f>ROUND(+Administration!V85,0)</f>
        <v>1874</v>
      </c>
      <c r="F90" s="14">
        <f t="shared" si="3"/>
        <v>2187.96</v>
      </c>
      <c r="G90" s="13">
        <f>ROUND(+Administration!Q187,0)</f>
        <v>3670360</v>
      </c>
      <c r="H90" s="13">
        <f>ROUND(+Administration!V187,0)</f>
        <v>290</v>
      </c>
      <c r="I90" s="14">
        <f t="shared" si="4"/>
        <v>12656.41</v>
      </c>
      <c r="J90" s="12"/>
      <c r="K90" s="11">
        <f t="shared" si="5"/>
        <v>4.7846000000000002</v>
      </c>
    </row>
    <row r="91" spans="1:11" x14ac:dyDescent="0.2">
      <c r="A91" s="12"/>
      <c r="B91" s="12">
        <f>+Administration!A86</f>
        <v>197</v>
      </c>
      <c r="C91" s="12" t="str">
        <f>+Administration!B86</f>
        <v>CAPITAL MEDICAL CENTER</v>
      </c>
      <c r="D91" s="13">
        <f>ROUND(+Administration!Q86,0)</f>
        <v>11388529</v>
      </c>
      <c r="E91" s="13">
        <f>ROUND(+Administration!V86,0)</f>
        <v>10620</v>
      </c>
      <c r="F91" s="14">
        <f t="shared" si="3"/>
        <v>1072.3699999999999</v>
      </c>
      <c r="G91" s="13">
        <f>ROUND(+Administration!Q188,0)</f>
        <v>9962429</v>
      </c>
      <c r="H91" s="13">
        <f>ROUND(+Administration!V188,0)</f>
        <v>10782</v>
      </c>
      <c r="I91" s="14">
        <f t="shared" si="4"/>
        <v>923.99</v>
      </c>
      <c r="J91" s="12"/>
      <c r="K91" s="11">
        <f t="shared" si="5"/>
        <v>-0.1384</v>
      </c>
    </row>
    <row r="92" spans="1:11" x14ac:dyDescent="0.2">
      <c r="A92" s="12"/>
      <c r="B92" s="12">
        <f>+Administration!A87</f>
        <v>198</v>
      </c>
      <c r="C92" s="12" t="str">
        <f>+Administration!B87</f>
        <v>SUNNYSIDE COMMUNITY HOSPITAL</v>
      </c>
      <c r="D92" s="13">
        <f>ROUND(+Administration!Q87,0)</f>
        <v>5164241</v>
      </c>
      <c r="E92" s="13">
        <f>ROUND(+Administration!V87,0)</f>
        <v>4161</v>
      </c>
      <c r="F92" s="14">
        <f t="shared" si="3"/>
        <v>1241.1099999999999</v>
      </c>
      <c r="G92" s="13">
        <f>ROUND(+Administration!Q189,0)</f>
        <v>7180002</v>
      </c>
      <c r="H92" s="13">
        <f>ROUND(+Administration!V189,0)</f>
        <v>4751</v>
      </c>
      <c r="I92" s="14">
        <f t="shared" si="4"/>
        <v>1511.26</v>
      </c>
      <c r="J92" s="12"/>
      <c r="K92" s="11">
        <f t="shared" si="5"/>
        <v>0.2177</v>
      </c>
    </row>
    <row r="93" spans="1:11" x14ac:dyDescent="0.2">
      <c r="A93" s="12"/>
      <c r="B93" s="12">
        <f>+Administration!A88</f>
        <v>199</v>
      </c>
      <c r="C93" s="12" t="str">
        <f>+Administration!B88</f>
        <v>TOPPENISH COMMUNITY HOSPITAL</v>
      </c>
      <c r="D93" s="13">
        <f>ROUND(+Administration!Q88,0)</f>
        <v>2796717</v>
      </c>
      <c r="E93" s="13">
        <f>ROUND(+Administration!V88,0)</f>
        <v>2554</v>
      </c>
      <c r="F93" s="14">
        <f t="shared" si="3"/>
        <v>1095.03</v>
      </c>
      <c r="G93" s="13">
        <f>ROUND(+Administration!Q190,0)</f>
        <v>2452520</v>
      </c>
      <c r="H93" s="13">
        <f>ROUND(+Administration!V190,0)</f>
        <v>2379</v>
      </c>
      <c r="I93" s="14">
        <f t="shared" si="4"/>
        <v>1030.9000000000001</v>
      </c>
      <c r="J93" s="12"/>
      <c r="K93" s="11">
        <f t="shared" si="5"/>
        <v>-5.8599999999999999E-2</v>
      </c>
    </row>
    <row r="94" spans="1:11" x14ac:dyDescent="0.2">
      <c r="A94" s="12"/>
      <c r="B94" s="12">
        <f>+Administration!A89</f>
        <v>201</v>
      </c>
      <c r="C94" s="12" t="str">
        <f>+Administration!B89</f>
        <v>ST FRANCIS COMMUNITY HOSPITAL</v>
      </c>
      <c r="D94" s="13">
        <f>ROUND(+Administration!Q89,0)</f>
        <v>29934636</v>
      </c>
      <c r="E94" s="13">
        <f>ROUND(+Administration!V89,0)</f>
        <v>15975</v>
      </c>
      <c r="F94" s="14">
        <f t="shared" si="3"/>
        <v>1873.84</v>
      </c>
      <c r="G94" s="13">
        <f>ROUND(+Administration!Q191,0)</f>
        <v>33952231</v>
      </c>
      <c r="H94" s="13">
        <f>ROUND(+Administration!V191,0)</f>
        <v>13448</v>
      </c>
      <c r="I94" s="14">
        <f t="shared" si="4"/>
        <v>2524.6999999999998</v>
      </c>
      <c r="J94" s="12"/>
      <c r="K94" s="11">
        <f t="shared" si="5"/>
        <v>0.3473</v>
      </c>
    </row>
    <row r="95" spans="1:11" x14ac:dyDescent="0.2">
      <c r="A95" s="12"/>
      <c r="B95" s="12">
        <f>+Administration!A90</f>
        <v>202</v>
      </c>
      <c r="C95" s="12" t="str">
        <f>+Administration!B90</f>
        <v>REGIONAL HOSPITAL</v>
      </c>
      <c r="D95" s="13">
        <f>ROUND(+Administration!Q90,0)</f>
        <v>3297130</v>
      </c>
      <c r="E95" s="13">
        <f>ROUND(+Administration!V90,0)</f>
        <v>707</v>
      </c>
      <c r="F95" s="14">
        <f t="shared" si="3"/>
        <v>4663.55</v>
      </c>
      <c r="G95" s="13">
        <f>ROUND(+Administration!Q192,0)</f>
        <v>1511825</v>
      </c>
      <c r="H95" s="13">
        <f>ROUND(+Administration!V192,0)</f>
        <v>357</v>
      </c>
      <c r="I95" s="14">
        <f t="shared" si="4"/>
        <v>4234.8</v>
      </c>
      <c r="J95" s="12"/>
      <c r="K95" s="11">
        <f t="shared" si="5"/>
        <v>-9.1899999999999996E-2</v>
      </c>
    </row>
    <row r="96" spans="1:11" x14ac:dyDescent="0.2">
      <c r="A96" s="12"/>
      <c r="B96" s="12">
        <f>+Administration!A91</f>
        <v>204</v>
      </c>
      <c r="C96" s="12" t="str">
        <f>+Administration!B91</f>
        <v>SEATTLE CANCER CARE ALLIANCE</v>
      </c>
      <c r="D96" s="13">
        <f>ROUND(+Administration!Q91,0)</f>
        <v>72087201</v>
      </c>
      <c r="E96" s="13">
        <f>ROUND(+Administration!V91,0)</f>
        <v>13817</v>
      </c>
      <c r="F96" s="14">
        <f t="shared" si="3"/>
        <v>5217.28</v>
      </c>
      <c r="G96" s="13">
        <f>ROUND(+Administration!Q193,0)</f>
        <v>83731752</v>
      </c>
      <c r="H96" s="13">
        <f>ROUND(+Administration!V193,0)</f>
        <v>14365</v>
      </c>
      <c r="I96" s="14">
        <f t="shared" si="4"/>
        <v>5828.87</v>
      </c>
      <c r="J96" s="12"/>
      <c r="K96" s="11">
        <f t="shared" si="5"/>
        <v>0.1172</v>
      </c>
    </row>
    <row r="97" spans="1:11" x14ac:dyDescent="0.2">
      <c r="A97" s="12"/>
      <c r="B97" s="12">
        <f>+Administration!A92</f>
        <v>205</v>
      </c>
      <c r="C97" s="12" t="str">
        <f>+Administration!B92</f>
        <v>WENATCHEE VALLEY HOSPITAL</v>
      </c>
      <c r="D97" s="13">
        <f>ROUND(+Administration!Q92,0)</f>
        <v>2804050</v>
      </c>
      <c r="E97" s="13">
        <f>ROUND(+Administration!V92,0)</f>
        <v>12549</v>
      </c>
      <c r="F97" s="14">
        <f t="shared" si="3"/>
        <v>223.45</v>
      </c>
      <c r="G97" s="13">
        <f>ROUND(+Administration!Q194,0)</f>
        <v>174306972</v>
      </c>
      <c r="H97" s="13">
        <f>ROUND(+Administration!V194,0)</f>
        <v>27379</v>
      </c>
      <c r="I97" s="14">
        <f t="shared" si="4"/>
        <v>6366.45</v>
      </c>
      <c r="J97" s="12"/>
      <c r="K97" s="11">
        <f t="shared" si="5"/>
        <v>27.491599999999998</v>
      </c>
    </row>
    <row r="98" spans="1:11" x14ac:dyDescent="0.2">
      <c r="A98" s="12"/>
      <c r="B98" s="12">
        <f>+Administration!A93</f>
        <v>206</v>
      </c>
      <c r="C98" s="12" t="str">
        <f>+Administration!B93</f>
        <v>PEACEHEALTH UNITED GENERAL MEDICAL CENTER</v>
      </c>
      <c r="D98" s="13">
        <f>ROUND(+Administration!Q93,0)</f>
        <v>7242862</v>
      </c>
      <c r="E98" s="13">
        <f>ROUND(+Administration!V93,0)</f>
        <v>3615</v>
      </c>
      <c r="F98" s="14">
        <f t="shared" si="3"/>
        <v>2003.56</v>
      </c>
      <c r="G98" s="13">
        <f>ROUND(+Administration!Q195,0)</f>
        <v>863937</v>
      </c>
      <c r="H98" s="13">
        <f>ROUND(+Administration!V195,0)</f>
        <v>838</v>
      </c>
      <c r="I98" s="14">
        <f t="shared" si="4"/>
        <v>1030.95</v>
      </c>
      <c r="J98" s="12"/>
      <c r="K98" s="11">
        <f t="shared" si="5"/>
        <v>-0.4854</v>
      </c>
    </row>
    <row r="99" spans="1:11" x14ac:dyDescent="0.2">
      <c r="A99" s="12"/>
      <c r="B99" s="12">
        <f>+Administration!A94</f>
        <v>207</v>
      </c>
      <c r="C99" s="12" t="str">
        <f>+Administration!B94</f>
        <v>SKAGIT VALLEY HOSPITAL</v>
      </c>
      <c r="D99" s="13">
        <f>ROUND(+Administration!Q94,0)</f>
        <v>35366549</v>
      </c>
      <c r="E99" s="13">
        <f>ROUND(+Administration!V94,0)</f>
        <v>20806</v>
      </c>
      <c r="F99" s="14">
        <f t="shared" si="3"/>
        <v>1699.82</v>
      </c>
      <c r="G99" s="13">
        <f>ROUND(+Administration!Q196,0)</f>
        <v>35233029</v>
      </c>
      <c r="H99" s="13">
        <f>ROUND(+Administration!V196,0)</f>
        <v>21501</v>
      </c>
      <c r="I99" s="14">
        <f t="shared" si="4"/>
        <v>1638.67</v>
      </c>
      <c r="J99" s="12"/>
      <c r="K99" s="11">
        <f t="shared" si="5"/>
        <v>-3.5999999999999997E-2</v>
      </c>
    </row>
    <row r="100" spans="1:11" x14ac:dyDescent="0.2">
      <c r="A100" s="12"/>
      <c r="B100" s="12">
        <f>+Administration!A95</f>
        <v>208</v>
      </c>
      <c r="C100" s="12" t="str">
        <f>+Administration!B95</f>
        <v>LEGACY SALMON CREEK HOSPITAL</v>
      </c>
      <c r="D100" s="13">
        <f>ROUND(+Administration!Q95,0)</f>
        <v>4737663</v>
      </c>
      <c r="E100" s="13">
        <f>ROUND(+Administration!V95,0)</f>
        <v>18334</v>
      </c>
      <c r="F100" s="14">
        <f t="shared" si="3"/>
        <v>258.41000000000003</v>
      </c>
      <c r="G100" s="13">
        <f>ROUND(+Administration!Q197,0)</f>
        <v>11721299</v>
      </c>
      <c r="H100" s="13">
        <f>ROUND(+Administration!V197,0)</f>
        <v>19284</v>
      </c>
      <c r="I100" s="14">
        <f t="shared" si="4"/>
        <v>607.83000000000004</v>
      </c>
      <c r="J100" s="12"/>
      <c r="K100" s="11">
        <f t="shared" si="5"/>
        <v>1.3522000000000001</v>
      </c>
    </row>
    <row r="101" spans="1:11" x14ac:dyDescent="0.2">
      <c r="A101" s="12"/>
      <c r="B101" s="12">
        <f>+Administration!A96</f>
        <v>209</v>
      </c>
      <c r="C101" s="12" t="str">
        <f>+Administration!B96</f>
        <v>ST ANTHONY HOSPITAL</v>
      </c>
      <c r="D101" s="13">
        <f>ROUND(+Administration!Q96,0)</f>
        <v>12461016</v>
      </c>
      <c r="E101" s="13">
        <f>ROUND(+Administration!V96,0)</f>
        <v>9231</v>
      </c>
      <c r="F101" s="14">
        <f t="shared" si="3"/>
        <v>1349.91</v>
      </c>
      <c r="G101" s="13">
        <f>ROUND(+Administration!Q198,0)</f>
        <v>16931053</v>
      </c>
      <c r="H101" s="13">
        <f>ROUND(+Administration!V198,0)</f>
        <v>9720</v>
      </c>
      <c r="I101" s="14">
        <f t="shared" si="4"/>
        <v>1741.88</v>
      </c>
      <c r="J101" s="12"/>
      <c r="K101" s="11">
        <f t="shared" si="5"/>
        <v>0.29039999999999999</v>
      </c>
    </row>
    <row r="102" spans="1:11" x14ac:dyDescent="0.2">
      <c r="A102" s="12"/>
      <c r="B102" s="12">
        <f>+Administration!A97</f>
        <v>210</v>
      </c>
      <c r="C102" s="12" t="str">
        <f>+Administration!B97</f>
        <v>SWEDISH MEDICAL CENTER - ISSAQUAH CAMPUS</v>
      </c>
      <c r="D102" s="13">
        <f>ROUND(+Administration!Q97,0)</f>
        <v>45725338</v>
      </c>
      <c r="E102" s="13">
        <f>ROUND(+Administration!V97,0)</f>
        <v>12277</v>
      </c>
      <c r="F102" s="14">
        <f t="shared" si="3"/>
        <v>3724.47</v>
      </c>
      <c r="G102" s="13">
        <f>ROUND(+Administration!Q199,0)</f>
        <v>17872528</v>
      </c>
      <c r="H102" s="13">
        <f>ROUND(+Administration!V199,0)</f>
        <v>9423</v>
      </c>
      <c r="I102" s="14">
        <f t="shared" si="4"/>
        <v>1896.69</v>
      </c>
      <c r="J102" s="12"/>
      <c r="K102" s="11">
        <f t="shared" si="5"/>
        <v>-0.49070000000000003</v>
      </c>
    </row>
    <row r="103" spans="1:11" x14ac:dyDescent="0.2">
      <c r="A103" s="12"/>
      <c r="B103" s="12">
        <f>+Administration!A98</f>
        <v>211</v>
      </c>
      <c r="C103" s="12" t="str">
        <f>+Administration!B98</f>
        <v>PEACEHEALTH PEACE ISLAND MEDICAL CENTER</v>
      </c>
      <c r="D103" s="13">
        <f>ROUND(+Administration!Q98,0)</f>
        <v>1656530</v>
      </c>
      <c r="E103" s="13">
        <f>ROUND(+Administration!V98,0)</f>
        <v>433</v>
      </c>
      <c r="F103" s="14">
        <f t="shared" si="3"/>
        <v>3825.7</v>
      </c>
      <c r="G103" s="13">
        <f>ROUND(+Administration!Q200,0)</f>
        <v>2226570</v>
      </c>
      <c r="H103" s="13">
        <f>ROUND(+Administration!V200,0)</f>
        <v>886</v>
      </c>
      <c r="I103" s="14">
        <f t="shared" si="4"/>
        <v>2513.06</v>
      </c>
      <c r="J103" s="12"/>
      <c r="K103" s="11">
        <f t="shared" si="5"/>
        <v>-0.34310000000000002</v>
      </c>
    </row>
    <row r="104" spans="1:11" x14ac:dyDescent="0.2">
      <c r="A104" s="12"/>
      <c r="B104" s="12">
        <f>+Administration!A99</f>
        <v>904</v>
      </c>
      <c r="C104" s="12" t="str">
        <f>+Administration!B99</f>
        <v>BHC FAIRFAX HOSPITAL</v>
      </c>
      <c r="D104" s="13">
        <f>ROUND(+Administration!Q99,0)</f>
        <v>5636762</v>
      </c>
      <c r="E104" s="13">
        <f>ROUND(+Administration!V99,0)</f>
        <v>2354</v>
      </c>
      <c r="F104" s="14">
        <f t="shared" si="3"/>
        <v>2394.5500000000002</v>
      </c>
      <c r="G104" s="13">
        <f>ROUND(+Administration!Q201,0)</f>
        <v>8014510</v>
      </c>
      <c r="H104" s="13">
        <f>ROUND(+Administration!V201,0)</f>
        <v>2770</v>
      </c>
      <c r="I104" s="14">
        <f t="shared" si="4"/>
        <v>2893.32</v>
      </c>
      <c r="J104" s="12"/>
      <c r="K104" s="11">
        <f t="shared" si="5"/>
        <v>0.20830000000000001</v>
      </c>
    </row>
    <row r="105" spans="1:11" x14ac:dyDescent="0.2">
      <c r="A105" s="12"/>
      <c r="B105" s="12">
        <f>+Administration!A100</f>
        <v>915</v>
      </c>
      <c r="C105" s="12" t="str">
        <f>+Administration!B100</f>
        <v>LOURDES COUNSELING CENTER</v>
      </c>
      <c r="D105" s="13">
        <f>ROUND(+Administration!Q100,0)</f>
        <v>2060488</v>
      </c>
      <c r="E105" s="13">
        <f>ROUND(+Administration!V100,0)</f>
        <v>744</v>
      </c>
      <c r="F105" s="14">
        <f t="shared" si="3"/>
        <v>2769.47</v>
      </c>
      <c r="G105" s="13">
        <f>ROUND(+Administration!Q202,0)</f>
        <v>760286</v>
      </c>
      <c r="H105" s="13">
        <f>ROUND(+Administration!V202,0)</f>
        <v>702</v>
      </c>
      <c r="I105" s="14">
        <f t="shared" si="4"/>
        <v>1083.03</v>
      </c>
      <c r="J105" s="12"/>
      <c r="K105" s="11">
        <f t="shared" si="5"/>
        <v>-0.6089</v>
      </c>
    </row>
    <row r="106" spans="1:11" x14ac:dyDescent="0.2">
      <c r="A106" s="12"/>
      <c r="B106" s="12">
        <f>+Administration!A101</f>
        <v>919</v>
      </c>
      <c r="C106" s="12" t="str">
        <f>+Administration!B101</f>
        <v>NAVOS</v>
      </c>
      <c r="D106" s="13">
        <f>ROUND(+Administration!Q101,0)</f>
        <v>1322017</v>
      </c>
      <c r="E106" s="13">
        <f>ROUND(+Administration!V101,0)</f>
        <v>1090</v>
      </c>
      <c r="F106" s="14">
        <f t="shared" si="3"/>
        <v>1212.8599999999999</v>
      </c>
      <c r="G106" s="13">
        <f>ROUND(+Administration!Q203,0)</f>
        <v>1521811</v>
      </c>
      <c r="H106" s="13">
        <f>ROUND(+Administration!V203,0)</f>
        <v>688</v>
      </c>
      <c r="I106" s="14">
        <f t="shared" si="4"/>
        <v>2211.9299999999998</v>
      </c>
      <c r="J106" s="12"/>
      <c r="K106" s="11">
        <f t="shared" si="5"/>
        <v>0.82369999999999999</v>
      </c>
    </row>
    <row r="107" spans="1:11" x14ac:dyDescent="0.2">
      <c r="A107" s="12"/>
      <c r="B107" s="12">
        <f>+Administration!A102</f>
        <v>921</v>
      </c>
      <c r="C107" s="12" t="str">
        <f>+Administration!B102</f>
        <v>Cascade Behavioral Health</v>
      </c>
      <c r="D107" s="13">
        <f>ROUND(+Administration!Q102,0)</f>
        <v>118469</v>
      </c>
      <c r="E107" s="13">
        <f>ROUND(+Administration!V102,0)</f>
        <v>93</v>
      </c>
      <c r="F107" s="14">
        <f t="shared" si="3"/>
        <v>1273.8599999999999</v>
      </c>
      <c r="G107" s="13">
        <f>ROUND(+Administration!Q204,0)</f>
        <v>1714848</v>
      </c>
      <c r="H107" s="13">
        <f>ROUND(+Administration!V204,0)</f>
        <v>664</v>
      </c>
      <c r="I107" s="14">
        <f t="shared" si="4"/>
        <v>2582.6</v>
      </c>
      <c r="J107" s="12"/>
      <c r="K107" s="11">
        <f t="shared" si="5"/>
        <v>1.0274000000000001</v>
      </c>
    </row>
    <row r="108" spans="1:11" x14ac:dyDescent="0.2">
      <c r="A108" s="12"/>
      <c r="B108" s="12">
        <f>+Administration!A103</f>
        <v>922</v>
      </c>
      <c r="C108" s="12" t="str">
        <f>+Administration!B103</f>
        <v>Fairfax Everett</v>
      </c>
      <c r="D108" s="13">
        <f>ROUND(+Administration!Q103,0)</f>
        <v>0</v>
      </c>
      <c r="E108" s="13" t="e">
        <f>ROUND(+Administration!V103,0)</f>
        <v>#VALUE!</v>
      </c>
      <c r="F108" s="14" t="str">
        <f t="shared" si="3"/>
        <v/>
      </c>
      <c r="G108" s="13">
        <f>ROUND(+Administration!Q205,0)</f>
        <v>1012191</v>
      </c>
      <c r="H108" s="13">
        <f>ROUND(+Administration!V205,0)</f>
        <v>113</v>
      </c>
      <c r="I108" s="14">
        <f t="shared" si="4"/>
        <v>8957.44</v>
      </c>
      <c r="J108" s="12"/>
      <c r="K108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G20" sqref="G2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9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</cols>
  <sheetData>
    <row r="1" spans="1:11" x14ac:dyDescent="0.2">
      <c r="A1" s="6" t="s">
        <v>26</v>
      </c>
      <c r="B1" s="5"/>
      <c r="C1" s="5"/>
      <c r="D1" s="5"/>
      <c r="E1" s="5"/>
      <c r="F1" s="6"/>
      <c r="G1" s="5"/>
      <c r="H1" s="5"/>
      <c r="I1" s="5"/>
      <c r="J1" s="5"/>
    </row>
    <row r="2" spans="1:11" x14ac:dyDescent="0.2">
      <c r="A2" s="1"/>
      <c r="F2" s="1"/>
      <c r="K2" s="4" t="s">
        <v>43</v>
      </c>
    </row>
    <row r="3" spans="1:11" x14ac:dyDescent="0.2">
      <c r="D3" s="2"/>
      <c r="F3" s="1"/>
      <c r="K3">
        <v>504</v>
      </c>
    </row>
    <row r="4" spans="1:11" x14ac:dyDescent="0.2">
      <c r="A4" s="6" t="s">
        <v>30</v>
      </c>
      <c r="B4" s="6"/>
      <c r="C4" s="6"/>
      <c r="D4" s="7"/>
      <c r="E4" s="6"/>
      <c r="F4" s="5"/>
      <c r="G4" s="5"/>
      <c r="H4" s="5"/>
      <c r="I4" s="5"/>
      <c r="J4" s="5"/>
    </row>
    <row r="5" spans="1:11" x14ac:dyDescent="0.2">
      <c r="A5" s="6" t="s">
        <v>39</v>
      </c>
      <c r="B5" s="6"/>
      <c r="C5" s="6"/>
      <c r="D5" s="6"/>
      <c r="E5" s="5"/>
      <c r="F5" s="5"/>
      <c r="G5" s="5"/>
      <c r="H5" s="5"/>
      <c r="I5" s="5"/>
      <c r="J5" s="5"/>
    </row>
    <row r="7" spans="1:11" x14ac:dyDescent="0.2">
      <c r="E7" s="33">
        <f>Administration!D5</f>
        <v>2013</v>
      </c>
      <c r="F7" s="4">
        <f>+E7</f>
        <v>2013</v>
      </c>
      <c r="H7" s="3">
        <f>+F7+1</f>
        <v>2014</v>
      </c>
      <c r="I7" s="4">
        <f>+H7</f>
        <v>2014</v>
      </c>
    </row>
    <row r="8" spans="1:11" x14ac:dyDescent="0.2">
      <c r="A8" s="4"/>
      <c r="B8" s="4"/>
      <c r="C8" s="4"/>
      <c r="D8" s="3" t="s">
        <v>8</v>
      </c>
      <c r="F8" s="3" t="s">
        <v>2</v>
      </c>
      <c r="G8" s="3" t="s">
        <v>8</v>
      </c>
      <c r="I8" s="3" t="s">
        <v>2</v>
      </c>
      <c r="J8" s="3"/>
      <c r="K8" s="4" t="s">
        <v>45</v>
      </c>
    </row>
    <row r="9" spans="1:11" x14ac:dyDescent="0.2">
      <c r="A9" s="4"/>
      <c r="B9" s="4" t="s">
        <v>41</v>
      </c>
      <c r="C9" s="4" t="s">
        <v>42</v>
      </c>
      <c r="D9" s="3" t="s">
        <v>9</v>
      </c>
      <c r="E9" s="3" t="s">
        <v>24</v>
      </c>
      <c r="F9" s="3" t="s">
        <v>25</v>
      </c>
      <c r="G9" s="3" t="s">
        <v>9</v>
      </c>
      <c r="H9" s="3" t="s">
        <v>24</v>
      </c>
      <c r="I9" s="3" t="s">
        <v>25</v>
      </c>
      <c r="J9" s="3"/>
      <c r="K9" s="4" t="s">
        <v>46</v>
      </c>
    </row>
    <row r="10" spans="1:11" x14ac:dyDescent="0.2">
      <c r="B10">
        <f>+Administration!A5</f>
        <v>1</v>
      </c>
      <c r="C10" t="str">
        <f>+Administration!B5</f>
        <v>SWEDISH MEDICAL CENTER - FIRST HILL</v>
      </c>
      <c r="D10" s="9">
        <f>ROUND(+Administration!H5,0)</f>
        <v>33065528</v>
      </c>
      <c r="E10" s="10">
        <f>ROUND(+Administration!E5,2)</f>
        <v>102.61</v>
      </c>
      <c r="F10" s="10">
        <f>IF(D10=0,"",IF(E10=0,"",ROUND(D10/E10,2)))</f>
        <v>322244.69</v>
      </c>
      <c r="G10" s="9">
        <f>ROUND(+Administration!H107,0)</f>
        <v>21831466</v>
      </c>
      <c r="H10" s="10">
        <f>ROUND(+Administration!E107,2)</f>
        <v>138.28</v>
      </c>
      <c r="I10" s="10">
        <f>IF(G10=0,"",IF(H10=0,"",ROUND(G10/H10,2)))</f>
        <v>157878.70000000001</v>
      </c>
      <c r="J10" s="10"/>
      <c r="K10" s="11">
        <f>IF(D10=0,"",IF(E10=0,"",IF(G10=0,"",IF(H10=0,"",ROUND(I10/F10-1,4)))))</f>
        <v>-0.5101</v>
      </c>
    </row>
    <row r="11" spans="1:11" x14ac:dyDescent="0.2">
      <c r="B11">
        <f>+Administration!A6</f>
        <v>3</v>
      </c>
      <c r="C11" t="str">
        <f>+Administration!B6</f>
        <v>SWEDISH MEDICAL CENTER - CHERRY HILL</v>
      </c>
      <c r="D11" s="9">
        <f>ROUND(+Administration!H6,0)</f>
        <v>10998148</v>
      </c>
      <c r="E11" s="10">
        <f>ROUND(+Administration!E6,2)</f>
        <v>64.73</v>
      </c>
      <c r="F11" s="10">
        <f t="shared" ref="F11:F74" si="0">IF(D11=0,"",IF(E11=0,"",ROUND(D11/E11,2)))</f>
        <v>169908.05</v>
      </c>
      <c r="G11" s="9">
        <f>ROUND(+Administration!H108,0)</f>
        <v>7460550</v>
      </c>
      <c r="H11" s="10">
        <f>ROUND(+Administration!E108,2)</f>
        <v>90.44</v>
      </c>
      <c r="I11" s="10">
        <f t="shared" ref="I11:I74" si="1">IF(G11=0,"",IF(H11=0,"",ROUND(G11/H11,2)))</f>
        <v>82491.710000000006</v>
      </c>
      <c r="J11" s="10"/>
      <c r="K11" s="11">
        <f t="shared" ref="K11:K74" si="2">IF(D11=0,"",IF(E11=0,"",IF(G11=0,"",IF(H11=0,"",ROUND(I11/F11-1,4)))))</f>
        <v>-0.51449999999999996</v>
      </c>
    </row>
    <row r="12" spans="1:11" x14ac:dyDescent="0.2">
      <c r="B12">
        <f>+Administration!A7</f>
        <v>8</v>
      </c>
      <c r="C12" t="str">
        <f>+Administration!B7</f>
        <v>KLICKITAT VALLEY HEALTH</v>
      </c>
      <c r="D12" s="9">
        <f>ROUND(+Administration!H7,0)</f>
        <v>526007</v>
      </c>
      <c r="E12" s="10">
        <f>ROUND(+Administration!E7,2)</f>
        <v>13.62</v>
      </c>
      <c r="F12" s="10">
        <f t="shared" si="0"/>
        <v>38620.19</v>
      </c>
      <c r="G12" s="9">
        <f>ROUND(+Administration!H109,0)</f>
        <v>296333</v>
      </c>
      <c r="H12" s="10">
        <f>ROUND(+Administration!E109,2)</f>
        <v>12.87</v>
      </c>
      <c r="I12" s="10">
        <f t="shared" si="1"/>
        <v>23025.1</v>
      </c>
      <c r="J12" s="10"/>
      <c r="K12" s="11">
        <f t="shared" si="2"/>
        <v>-0.40379999999999999</v>
      </c>
    </row>
    <row r="13" spans="1:11" x14ac:dyDescent="0.2">
      <c r="B13">
        <f>+Administration!A8</f>
        <v>10</v>
      </c>
      <c r="C13" t="str">
        <f>+Administration!B8</f>
        <v>VIRGINIA MASON MEDICAL CENTER</v>
      </c>
      <c r="D13" s="9">
        <f>ROUND(+Administration!H8,0)</f>
        <v>2509975</v>
      </c>
      <c r="E13" s="10">
        <f>ROUND(+Administration!E8,2)</f>
        <v>367.78</v>
      </c>
      <c r="F13" s="10">
        <f t="shared" si="0"/>
        <v>6824.66</v>
      </c>
      <c r="G13" s="9">
        <f>ROUND(+Administration!H110,0)</f>
        <v>-2092804</v>
      </c>
      <c r="H13" s="10">
        <f>ROUND(+Administration!E110,2)</f>
        <v>370.72</v>
      </c>
      <c r="I13" s="10">
        <f t="shared" si="1"/>
        <v>-5645.24</v>
      </c>
      <c r="J13" s="10"/>
      <c r="K13" s="11">
        <f t="shared" si="2"/>
        <v>-1.8271999999999999</v>
      </c>
    </row>
    <row r="14" spans="1:11" x14ac:dyDescent="0.2">
      <c r="B14">
        <f>+Administration!A9</f>
        <v>14</v>
      </c>
      <c r="C14" t="str">
        <f>+Administration!B9</f>
        <v>SEATTLE CHILDRENS HOSPITAL</v>
      </c>
      <c r="D14" s="9">
        <f>ROUND(+Administration!H9,0)</f>
        <v>19052043</v>
      </c>
      <c r="E14" s="10">
        <f>ROUND(+Administration!E9,2)</f>
        <v>643.02</v>
      </c>
      <c r="F14" s="10">
        <f t="shared" si="0"/>
        <v>29629.01</v>
      </c>
      <c r="G14" s="9">
        <f>ROUND(+Administration!H111,0)</f>
        <v>19201655</v>
      </c>
      <c r="H14" s="10">
        <f>ROUND(+Administration!E111,2)</f>
        <v>608.55999999999995</v>
      </c>
      <c r="I14" s="10">
        <f t="shared" si="1"/>
        <v>31552.61</v>
      </c>
      <c r="J14" s="10"/>
      <c r="K14" s="11">
        <f t="shared" si="2"/>
        <v>6.4899999999999999E-2</v>
      </c>
    </row>
    <row r="15" spans="1:11" x14ac:dyDescent="0.2">
      <c r="B15">
        <f>+Administration!A10</f>
        <v>20</v>
      </c>
      <c r="C15" t="str">
        <f>+Administration!B10</f>
        <v>GROUP HEALTH CENTRAL HOSPITAL</v>
      </c>
      <c r="D15" s="9">
        <f>ROUND(+Administration!H10,0)</f>
        <v>694322</v>
      </c>
      <c r="E15" s="10">
        <f>ROUND(+Administration!E10,2)</f>
        <v>15.96</v>
      </c>
      <c r="F15" s="10">
        <f t="shared" si="0"/>
        <v>43503.88</v>
      </c>
      <c r="G15" s="9">
        <f>ROUND(+Administration!H112,0)</f>
        <v>620111</v>
      </c>
      <c r="H15" s="10">
        <f>ROUND(+Administration!E112,2)</f>
        <v>15.43</v>
      </c>
      <c r="I15" s="10">
        <f t="shared" si="1"/>
        <v>40188.660000000003</v>
      </c>
      <c r="J15" s="10"/>
      <c r="K15" s="11">
        <f t="shared" si="2"/>
        <v>-7.6200000000000004E-2</v>
      </c>
    </row>
    <row r="16" spans="1:11" x14ac:dyDescent="0.2">
      <c r="B16">
        <f>+Administration!A11</f>
        <v>21</v>
      </c>
      <c r="C16" t="str">
        <f>+Administration!B11</f>
        <v>NEWPORT HOSPITAL AND HEALTH SERVICES</v>
      </c>
      <c r="D16" s="9">
        <f>ROUND(+Administration!H11,0)</f>
        <v>297565</v>
      </c>
      <c r="E16" s="10">
        <f>ROUND(+Administration!E11,2)</f>
        <v>13</v>
      </c>
      <c r="F16" s="10">
        <f t="shared" si="0"/>
        <v>22889.62</v>
      </c>
      <c r="G16" s="9">
        <f>ROUND(+Administration!H113,0)</f>
        <v>324967</v>
      </c>
      <c r="H16" s="10">
        <f>ROUND(+Administration!E113,2)</f>
        <v>14.81</v>
      </c>
      <c r="I16" s="10">
        <f t="shared" si="1"/>
        <v>21942.400000000001</v>
      </c>
      <c r="J16" s="10"/>
      <c r="K16" s="11">
        <f t="shared" si="2"/>
        <v>-4.1399999999999999E-2</v>
      </c>
    </row>
    <row r="17" spans="2:11" x14ac:dyDescent="0.2">
      <c r="B17">
        <f>+Administration!A12</f>
        <v>22</v>
      </c>
      <c r="C17" t="str">
        <f>+Administration!B12</f>
        <v>LOURDES MEDICAL CENTER</v>
      </c>
      <c r="D17" s="9">
        <f>ROUND(+Administration!H12,0)</f>
        <v>572119</v>
      </c>
      <c r="E17" s="10">
        <f>ROUND(+Administration!E12,2)</f>
        <v>35.049999999999997</v>
      </c>
      <c r="F17" s="10">
        <f t="shared" si="0"/>
        <v>16322.94</v>
      </c>
      <c r="G17" s="9">
        <f>ROUND(+Administration!H114,0)</f>
        <v>512931</v>
      </c>
      <c r="H17" s="10">
        <f>ROUND(+Administration!E114,2)</f>
        <v>99.7</v>
      </c>
      <c r="I17" s="10">
        <f t="shared" si="1"/>
        <v>5144.74</v>
      </c>
      <c r="J17" s="10"/>
      <c r="K17" s="11">
        <f t="shared" si="2"/>
        <v>-0.68479999999999996</v>
      </c>
    </row>
    <row r="18" spans="2:11" x14ac:dyDescent="0.2">
      <c r="B18">
        <f>+Administration!A13</f>
        <v>23</v>
      </c>
      <c r="C18" t="str">
        <f>+Administration!B13</f>
        <v>THREE RIVERS HOSPITAL</v>
      </c>
      <c r="D18" s="9">
        <f>ROUND(+Administration!H13,0)</f>
        <v>200064</v>
      </c>
      <c r="E18" s="10">
        <f>ROUND(+Administration!E13,2)</f>
        <v>14.61</v>
      </c>
      <c r="F18" s="10">
        <f t="shared" si="0"/>
        <v>13693.63</v>
      </c>
      <c r="G18" s="9">
        <f>ROUND(+Administration!H115,0)</f>
        <v>179208</v>
      </c>
      <c r="H18" s="10">
        <f>ROUND(+Administration!E115,2)</f>
        <v>14.31</v>
      </c>
      <c r="I18" s="10">
        <f t="shared" si="1"/>
        <v>12523.27</v>
      </c>
      <c r="J18" s="10"/>
      <c r="K18" s="11">
        <f t="shared" si="2"/>
        <v>-8.5500000000000007E-2</v>
      </c>
    </row>
    <row r="19" spans="2:11" x14ac:dyDescent="0.2">
      <c r="B19">
        <f>+Administration!A14</f>
        <v>26</v>
      </c>
      <c r="C19" t="str">
        <f>+Administration!B14</f>
        <v>PEACEHEALTH ST JOHN MEDICAL CENTER</v>
      </c>
      <c r="D19" s="9">
        <f>ROUND(+Administration!H14,0)</f>
        <v>2901128</v>
      </c>
      <c r="E19" s="10">
        <f>ROUND(+Administration!E14,2)</f>
        <v>99.77</v>
      </c>
      <c r="F19" s="10">
        <f t="shared" si="0"/>
        <v>29078.16</v>
      </c>
      <c r="G19" s="9">
        <f>ROUND(+Administration!H116,0)</f>
        <v>262608</v>
      </c>
      <c r="H19" s="10">
        <f>ROUND(+Administration!E116,2)</f>
        <v>87.66</v>
      </c>
      <c r="I19" s="10">
        <f t="shared" si="1"/>
        <v>2995.76</v>
      </c>
      <c r="J19" s="10"/>
      <c r="K19" s="11">
        <f t="shared" si="2"/>
        <v>-0.89700000000000002</v>
      </c>
    </row>
    <row r="20" spans="2:11" x14ac:dyDescent="0.2">
      <c r="B20">
        <f>+Administration!A15</f>
        <v>29</v>
      </c>
      <c r="C20" t="str">
        <f>+Administration!B15</f>
        <v>HARBORVIEW MEDICAL CENTER</v>
      </c>
      <c r="D20" s="9">
        <f>ROUND(+Administration!H15,0)</f>
        <v>13841398</v>
      </c>
      <c r="E20" s="10">
        <f>ROUND(+Administration!E15,2)</f>
        <v>488.56</v>
      </c>
      <c r="F20" s="10">
        <f t="shared" si="0"/>
        <v>28331.01</v>
      </c>
      <c r="G20" s="9">
        <f>ROUND(+Administration!H117,0)</f>
        <v>13513540</v>
      </c>
      <c r="H20" s="10">
        <f>ROUND(+Administration!E117,2)</f>
        <v>491.96</v>
      </c>
      <c r="I20" s="10">
        <f t="shared" si="1"/>
        <v>27468.78</v>
      </c>
      <c r="J20" s="10"/>
      <c r="K20" s="11">
        <f t="shared" si="2"/>
        <v>-3.04E-2</v>
      </c>
    </row>
    <row r="21" spans="2:11" x14ac:dyDescent="0.2">
      <c r="B21">
        <f>+Administration!A16</f>
        <v>32</v>
      </c>
      <c r="C21" t="str">
        <f>+Administration!B16</f>
        <v>ST JOSEPH MEDICAL CENTER</v>
      </c>
      <c r="D21" s="9">
        <f>ROUND(+Administration!H16,0)</f>
        <v>5594995</v>
      </c>
      <c r="E21" s="10">
        <f>ROUND(+Administration!E16,2)</f>
        <v>222.31</v>
      </c>
      <c r="F21" s="10">
        <f t="shared" si="0"/>
        <v>25167.54</v>
      </c>
      <c r="G21" s="9">
        <f>ROUND(+Administration!H118,0)</f>
        <v>5734190</v>
      </c>
      <c r="H21" s="10">
        <f>ROUND(+Administration!E118,2)</f>
        <v>522.76</v>
      </c>
      <c r="I21" s="10">
        <f t="shared" si="1"/>
        <v>10969.07</v>
      </c>
      <c r="J21" s="10"/>
      <c r="K21" s="11">
        <f t="shared" si="2"/>
        <v>-0.56420000000000003</v>
      </c>
    </row>
    <row r="22" spans="2:11" x14ac:dyDescent="0.2">
      <c r="B22">
        <f>+Administration!A17</f>
        <v>35</v>
      </c>
      <c r="C22" t="str">
        <f>+Administration!B17</f>
        <v>ST ELIZABETH HOSPITAL</v>
      </c>
      <c r="D22" s="9">
        <f>ROUND(+Administration!H17,0)</f>
        <v>678547</v>
      </c>
      <c r="E22" s="10">
        <f>ROUND(+Administration!E17,2)</f>
        <v>25.39</v>
      </c>
      <c r="F22" s="10">
        <f t="shared" si="0"/>
        <v>26724.97</v>
      </c>
      <c r="G22" s="9">
        <f>ROUND(+Administration!H119,0)</f>
        <v>674847</v>
      </c>
      <c r="H22" s="10">
        <f>ROUND(+Administration!E119,2)</f>
        <v>69.55</v>
      </c>
      <c r="I22" s="10">
        <f t="shared" si="1"/>
        <v>9703.0499999999993</v>
      </c>
      <c r="J22" s="10"/>
      <c r="K22" s="11">
        <f t="shared" si="2"/>
        <v>-0.63690000000000002</v>
      </c>
    </row>
    <row r="23" spans="2:11" x14ac:dyDescent="0.2">
      <c r="B23">
        <f>+Administration!A18</f>
        <v>37</v>
      </c>
      <c r="C23" t="str">
        <f>+Administration!B18</f>
        <v>DEACONESS HOSPITAL</v>
      </c>
      <c r="D23" s="9">
        <f>ROUND(+Administration!H18,0)</f>
        <v>2067048</v>
      </c>
      <c r="E23" s="10">
        <f>ROUND(+Administration!E18,2)</f>
        <v>93.35</v>
      </c>
      <c r="F23" s="10">
        <f t="shared" si="0"/>
        <v>22142.99</v>
      </c>
      <c r="G23" s="9">
        <f>ROUND(+Administration!H120,0)</f>
        <v>2215911</v>
      </c>
      <c r="H23" s="10">
        <f>ROUND(+Administration!E120,2)</f>
        <v>93.35</v>
      </c>
      <c r="I23" s="10">
        <f t="shared" si="1"/>
        <v>23737.66</v>
      </c>
      <c r="J23" s="10"/>
      <c r="K23" s="11">
        <f t="shared" si="2"/>
        <v>7.1999999999999995E-2</v>
      </c>
    </row>
    <row r="24" spans="2:11" x14ac:dyDescent="0.2">
      <c r="B24">
        <f>+Administration!A19</f>
        <v>38</v>
      </c>
      <c r="C24" t="str">
        <f>+Administration!B19</f>
        <v>OLYMPIC MEDICAL CENTER</v>
      </c>
      <c r="D24" s="9">
        <f>ROUND(+Administration!H19,0)</f>
        <v>1178512</v>
      </c>
      <c r="E24" s="10">
        <f>ROUND(+Administration!E19,2)</f>
        <v>67.599999999999994</v>
      </c>
      <c r="F24" s="10">
        <f t="shared" si="0"/>
        <v>17433.61</v>
      </c>
      <c r="G24" s="9">
        <f>ROUND(+Administration!H121,0)</f>
        <v>1296791</v>
      </c>
      <c r="H24" s="10">
        <f>ROUND(+Administration!E121,2)</f>
        <v>68.989999999999995</v>
      </c>
      <c r="I24" s="10">
        <f t="shared" si="1"/>
        <v>18796.8</v>
      </c>
      <c r="J24" s="10"/>
      <c r="K24" s="11">
        <f t="shared" si="2"/>
        <v>7.8200000000000006E-2</v>
      </c>
    </row>
    <row r="25" spans="2:11" x14ac:dyDescent="0.2">
      <c r="B25">
        <f>+Administration!A20</f>
        <v>39</v>
      </c>
      <c r="C25" t="str">
        <f>+Administration!B20</f>
        <v>TRIOS HEALTH</v>
      </c>
      <c r="D25" s="9">
        <f>ROUND(+Administration!H20,0)</f>
        <v>1452580</v>
      </c>
      <c r="E25" s="10">
        <f>ROUND(+Administration!E20,2)</f>
        <v>77.900000000000006</v>
      </c>
      <c r="F25" s="10">
        <f t="shared" si="0"/>
        <v>18646.73</v>
      </c>
      <c r="G25" s="9">
        <f>ROUND(+Administration!H122,0)</f>
        <v>1531202</v>
      </c>
      <c r="H25" s="10">
        <f>ROUND(+Administration!E122,2)</f>
        <v>67.150000000000006</v>
      </c>
      <c r="I25" s="10">
        <f t="shared" si="1"/>
        <v>22802.71</v>
      </c>
      <c r="J25" s="10"/>
      <c r="K25" s="11">
        <f t="shared" si="2"/>
        <v>0.22289999999999999</v>
      </c>
    </row>
    <row r="26" spans="2:11" x14ac:dyDescent="0.2">
      <c r="B26">
        <f>+Administration!A21</f>
        <v>43</v>
      </c>
      <c r="C26" t="str">
        <f>+Administration!B21</f>
        <v>WALLA WALLA GENERAL HOSPITAL</v>
      </c>
      <c r="D26" s="9">
        <f>ROUND(+Administration!H21,0)</f>
        <v>0</v>
      </c>
      <c r="E26" s="10">
        <f>ROUND(+Administration!E21,2)</f>
        <v>0</v>
      </c>
      <c r="F26" s="10" t="str">
        <f t="shared" si="0"/>
        <v/>
      </c>
      <c r="G26" s="9">
        <f>ROUND(+Administration!H123,0)</f>
        <v>846549</v>
      </c>
      <c r="H26" s="10">
        <f>ROUND(+Administration!E123,2)</f>
        <v>29.12</v>
      </c>
      <c r="I26" s="10">
        <f t="shared" si="1"/>
        <v>29071.05</v>
      </c>
      <c r="J26" s="10"/>
      <c r="K26" s="11" t="str">
        <f t="shared" si="2"/>
        <v/>
      </c>
    </row>
    <row r="27" spans="2:11" x14ac:dyDescent="0.2">
      <c r="B27">
        <f>+Administration!A22</f>
        <v>45</v>
      </c>
      <c r="C27" t="str">
        <f>+Administration!B22</f>
        <v>COLUMBIA BASIN HOSPITAL</v>
      </c>
      <c r="D27" s="9">
        <f>ROUND(+Administration!H22,0)</f>
        <v>146839</v>
      </c>
      <c r="E27" s="10">
        <f>ROUND(+Administration!E22,2)</f>
        <v>12.12</v>
      </c>
      <c r="F27" s="10">
        <f t="shared" si="0"/>
        <v>12115.43</v>
      </c>
      <c r="G27" s="9">
        <f>ROUND(+Administration!H124,0)</f>
        <v>149895</v>
      </c>
      <c r="H27" s="10">
        <f>ROUND(+Administration!E124,2)</f>
        <v>12.42</v>
      </c>
      <c r="I27" s="10">
        <f t="shared" si="1"/>
        <v>12068.84</v>
      </c>
      <c r="J27" s="10"/>
      <c r="K27" s="11">
        <f t="shared" si="2"/>
        <v>-3.8E-3</v>
      </c>
    </row>
    <row r="28" spans="2:11" x14ac:dyDescent="0.2">
      <c r="B28">
        <f>+Administration!A23</f>
        <v>46</v>
      </c>
      <c r="C28" t="str">
        <f>+Administration!B23</f>
        <v>PMH MEDICAL CENTER</v>
      </c>
      <c r="D28" s="9">
        <f>ROUND(+Administration!H23,0)</f>
        <v>227515</v>
      </c>
      <c r="E28" s="10">
        <f>ROUND(+Administration!E23,2)</f>
        <v>15.77</v>
      </c>
      <c r="F28" s="10">
        <f t="shared" si="0"/>
        <v>14427.08</v>
      </c>
      <c r="G28" s="9">
        <f>ROUND(+Administration!H125,0)</f>
        <v>0</v>
      </c>
      <c r="H28" s="10">
        <f>ROUND(+Administration!E125,2)</f>
        <v>0</v>
      </c>
      <c r="I28" s="10" t="str">
        <f t="shared" si="1"/>
        <v/>
      </c>
      <c r="J28" s="10"/>
      <c r="K28" s="11" t="str">
        <f t="shared" si="2"/>
        <v/>
      </c>
    </row>
    <row r="29" spans="2:11" x14ac:dyDescent="0.2">
      <c r="B29">
        <f>+Administration!A24</f>
        <v>50</v>
      </c>
      <c r="C29" t="str">
        <f>+Administration!B24</f>
        <v>PROVIDENCE ST MARY MEDICAL CENTER</v>
      </c>
      <c r="D29" s="9">
        <f>ROUND(+Administration!H24,0)</f>
        <v>1578082</v>
      </c>
      <c r="E29" s="10">
        <f>ROUND(+Administration!E24,2)</f>
        <v>61.82</v>
      </c>
      <c r="F29" s="10">
        <f t="shared" si="0"/>
        <v>25527.05</v>
      </c>
      <c r="G29" s="9">
        <f>ROUND(+Administration!H126,0)</f>
        <v>599182</v>
      </c>
      <c r="H29" s="10">
        <f>ROUND(+Administration!E126,2)</f>
        <v>73.400000000000006</v>
      </c>
      <c r="I29" s="10">
        <f t="shared" si="1"/>
        <v>8163.24</v>
      </c>
      <c r="J29" s="10"/>
      <c r="K29" s="11">
        <f t="shared" si="2"/>
        <v>-0.68020000000000003</v>
      </c>
    </row>
    <row r="30" spans="2:11" x14ac:dyDescent="0.2">
      <c r="B30">
        <f>+Administration!A25</f>
        <v>54</v>
      </c>
      <c r="C30" t="str">
        <f>+Administration!B25</f>
        <v>FORKS COMMUNITY HOSPITAL</v>
      </c>
      <c r="D30" s="9">
        <f>ROUND(+Administration!H25,0)</f>
        <v>290389</v>
      </c>
      <c r="E30" s="10">
        <f>ROUND(+Administration!E25,2)</f>
        <v>14.1</v>
      </c>
      <c r="F30" s="10">
        <f t="shared" si="0"/>
        <v>20594.96</v>
      </c>
      <c r="G30" s="9">
        <f>ROUND(+Administration!H127,0)</f>
        <v>294402</v>
      </c>
      <c r="H30" s="10">
        <f>ROUND(+Administration!E127,2)</f>
        <v>14.06</v>
      </c>
      <c r="I30" s="10">
        <f t="shared" si="1"/>
        <v>20938.98</v>
      </c>
      <c r="J30" s="10"/>
      <c r="K30" s="11">
        <f t="shared" si="2"/>
        <v>1.67E-2</v>
      </c>
    </row>
    <row r="31" spans="2:11" x14ac:dyDescent="0.2">
      <c r="B31">
        <f>+Administration!A26</f>
        <v>56</v>
      </c>
      <c r="C31" t="str">
        <f>+Administration!B26</f>
        <v>WILLAPA HARBOR HOSPITAL</v>
      </c>
      <c r="D31" s="9">
        <f>ROUND(+Administration!H26,0)</f>
        <v>354288</v>
      </c>
      <c r="E31" s="10">
        <f>ROUND(+Administration!E26,2)</f>
        <v>14.68</v>
      </c>
      <c r="F31" s="10">
        <f t="shared" si="0"/>
        <v>24134.06</v>
      </c>
      <c r="G31" s="9">
        <f>ROUND(+Administration!H128,0)</f>
        <v>345860</v>
      </c>
      <c r="H31" s="10">
        <f>ROUND(+Administration!E128,2)</f>
        <v>15.27</v>
      </c>
      <c r="I31" s="10">
        <f t="shared" si="1"/>
        <v>22649.64</v>
      </c>
      <c r="J31" s="10"/>
      <c r="K31" s="11">
        <f t="shared" si="2"/>
        <v>-6.1499999999999999E-2</v>
      </c>
    </row>
    <row r="32" spans="2:11" x14ac:dyDescent="0.2">
      <c r="B32">
        <f>+Administration!A27</f>
        <v>58</v>
      </c>
      <c r="C32" t="str">
        <f>+Administration!B27</f>
        <v>YAKIMA VALLEY MEMORIAL HOSPITAL</v>
      </c>
      <c r="D32" s="9">
        <f>ROUND(+Administration!H27,0)</f>
        <v>4429147</v>
      </c>
      <c r="E32" s="10">
        <f>ROUND(+Administration!E27,2)</f>
        <v>234.59</v>
      </c>
      <c r="F32" s="10">
        <f t="shared" si="0"/>
        <v>18880.37</v>
      </c>
      <c r="G32" s="9">
        <f>ROUND(+Administration!H129,0)</f>
        <v>4674517</v>
      </c>
      <c r="H32" s="10">
        <f>ROUND(+Administration!E129,2)</f>
        <v>251.34</v>
      </c>
      <c r="I32" s="10">
        <f t="shared" si="1"/>
        <v>18598.38</v>
      </c>
      <c r="J32" s="10"/>
      <c r="K32" s="11">
        <f t="shared" si="2"/>
        <v>-1.49E-2</v>
      </c>
    </row>
    <row r="33" spans="2:11" x14ac:dyDescent="0.2">
      <c r="B33">
        <f>+Administration!A28</f>
        <v>63</v>
      </c>
      <c r="C33" t="str">
        <f>+Administration!B28</f>
        <v>GRAYS HARBOR COMMUNITY HOSPITAL</v>
      </c>
      <c r="D33" s="9">
        <f>ROUND(+Administration!H28,0)</f>
        <v>1760174</v>
      </c>
      <c r="E33" s="10">
        <f>ROUND(+Administration!E28,2)</f>
        <v>64</v>
      </c>
      <c r="F33" s="10">
        <f t="shared" si="0"/>
        <v>27502.720000000001</v>
      </c>
      <c r="G33" s="9">
        <f>ROUND(+Administration!H130,0)</f>
        <v>1963309</v>
      </c>
      <c r="H33" s="10">
        <f>ROUND(+Administration!E130,2)</f>
        <v>61.79</v>
      </c>
      <c r="I33" s="10">
        <f t="shared" si="1"/>
        <v>31773.9</v>
      </c>
      <c r="J33" s="10"/>
      <c r="K33" s="11">
        <f t="shared" si="2"/>
        <v>0.15529999999999999</v>
      </c>
    </row>
    <row r="34" spans="2:11" x14ac:dyDescent="0.2">
      <c r="B34">
        <f>+Administration!A29</f>
        <v>78</v>
      </c>
      <c r="C34" t="str">
        <f>+Administration!B29</f>
        <v>SAMARITAN HEALTHCARE</v>
      </c>
      <c r="D34" s="9">
        <f>ROUND(+Administration!H29,0)</f>
        <v>787984</v>
      </c>
      <c r="E34" s="10">
        <f>ROUND(+Administration!E29,2)</f>
        <v>41.44</v>
      </c>
      <c r="F34" s="10">
        <f t="shared" si="0"/>
        <v>19015.060000000001</v>
      </c>
      <c r="G34" s="9">
        <f>ROUND(+Administration!H131,0)</f>
        <v>775911</v>
      </c>
      <c r="H34" s="10">
        <f>ROUND(+Administration!E131,2)</f>
        <v>40.69</v>
      </c>
      <c r="I34" s="10">
        <f t="shared" si="1"/>
        <v>19068.84</v>
      </c>
      <c r="J34" s="10"/>
      <c r="K34" s="11">
        <f t="shared" si="2"/>
        <v>2.8E-3</v>
      </c>
    </row>
    <row r="35" spans="2:11" x14ac:dyDescent="0.2">
      <c r="B35">
        <f>+Administration!A30</f>
        <v>79</v>
      </c>
      <c r="C35" t="str">
        <f>+Administration!B30</f>
        <v>OCEAN BEACH HOSPITAL</v>
      </c>
      <c r="D35" s="9">
        <f>ROUND(+Administration!H30,0)</f>
        <v>330227</v>
      </c>
      <c r="E35" s="10">
        <f>ROUND(+Administration!E30,2)</f>
        <v>10.92</v>
      </c>
      <c r="F35" s="10">
        <f t="shared" si="0"/>
        <v>30240.57</v>
      </c>
      <c r="G35" s="9">
        <f>ROUND(+Administration!H132,0)</f>
        <v>96612</v>
      </c>
      <c r="H35" s="10">
        <f>ROUND(+Administration!E132,2)</f>
        <v>5.01</v>
      </c>
      <c r="I35" s="10">
        <f t="shared" si="1"/>
        <v>19283.830000000002</v>
      </c>
      <c r="J35" s="10"/>
      <c r="K35" s="11">
        <f t="shared" si="2"/>
        <v>-0.36230000000000001</v>
      </c>
    </row>
    <row r="36" spans="2:11" x14ac:dyDescent="0.2">
      <c r="B36">
        <f>+Administration!A31</f>
        <v>80</v>
      </c>
      <c r="C36" t="str">
        <f>+Administration!B31</f>
        <v>ODESSA MEMORIAL HEALTHCARE CENTER</v>
      </c>
      <c r="D36" s="9">
        <f>ROUND(+Administration!H31,0)</f>
        <v>100978</v>
      </c>
      <c r="E36" s="10">
        <f>ROUND(+Administration!E31,2)</f>
        <v>5.38</v>
      </c>
      <c r="F36" s="10">
        <f t="shared" si="0"/>
        <v>18769.14</v>
      </c>
      <c r="G36" s="9">
        <f>ROUND(+Administration!H133,0)</f>
        <v>108751</v>
      </c>
      <c r="H36" s="10">
        <f>ROUND(+Administration!E133,2)</f>
        <v>5.79</v>
      </c>
      <c r="I36" s="10">
        <f t="shared" si="1"/>
        <v>18782.560000000001</v>
      </c>
      <c r="J36" s="10"/>
      <c r="K36" s="11">
        <f t="shared" si="2"/>
        <v>6.9999999999999999E-4</v>
      </c>
    </row>
    <row r="37" spans="2:11" x14ac:dyDescent="0.2">
      <c r="B37">
        <f>+Administration!A32</f>
        <v>81</v>
      </c>
      <c r="C37" t="str">
        <f>+Administration!B32</f>
        <v>MULTICARE GOOD SAMARITAN</v>
      </c>
      <c r="D37" s="9">
        <f>ROUND(+Administration!H32,0)</f>
        <v>4201791</v>
      </c>
      <c r="E37" s="10">
        <f>ROUND(+Administration!E32,2)</f>
        <v>150.77000000000001</v>
      </c>
      <c r="F37" s="10">
        <f t="shared" si="0"/>
        <v>27868.880000000001</v>
      </c>
      <c r="G37" s="9">
        <f>ROUND(+Administration!H134,0)</f>
        <v>3417280</v>
      </c>
      <c r="H37" s="10">
        <f>ROUND(+Administration!E134,2)</f>
        <v>95.71</v>
      </c>
      <c r="I37" s="10">
        <f t="shared" si="1"/>
        <v>35704.519999999997</v>
      </c>
      <c r="J37" s="10"/>
      <c r="K37" s="11">
        <f t="shared" si="2"/>
        <v>0.28120000000000001</v>
      </c>
    </row>
    <row r="38" spans="2:11" x14ac:dyDescent="0.2">
      <c r="B38">
        <f>+Administration!A33</f>
        <v>82</v>
      </c>
      <c r="C38" t="str">
        <f>+Administration!B33</f>
        <v>GARFIELD COUNTY MEMORIAL HOSPITAL</v>
      </c>
      <c r="D38" s="9">
        <f>ROUND(+Administration!H33,0)</f>
        <v>136207</v>
      </c>
      <c r="E38" s="10">
        <f>ROUND(+Administration!E33,2)</f>
        <v>7.84</v>
      </c>
      <c r="F38" s="10">
        <f t="shared" si="0"/>
        <v>17373.34</v>
      </c>
      <c r="G38" s="9">
        <f>ROUND(+Administration!H135,0)</f>
        <v>188911</v>
      </c>
      <c r="H38" s="10">
        <f>ROUND(+Administration!E135,2)</f>
        <v>7.52</v>
      </c>
      <c r="I38" s="10">
        <f t="shared" si="1"/>
        <v>25121.14</v>
      </c>
      <c r="J38" s="10"/>
      <c r="K38" s="11">
        <f t="shared" si="2"/>
        <v>0.44600000000000001</v>
      </c>
    </row>
    <row r="39" spans="2:11" x14ac:dyDescent="0.2">
      <c r="B39">
        <f>+Administration!A34</f>
        <v>84</v>
      </c>
      <c r="C39" t="str">
        <f>+Administration!B34</f>
        <v>PROVIDENCE REGIONAL MEDICAL CENTER EVERETT</v>
      </c>
      <c r="D39" s="9">
        <f>ROUND(+Administration!H34,0)</f>
        <v>4609804</v>
      </c>
      <c r="E39" s="10">
        <f>ROUND(+Administration!E34,2)</f>
        <v>169.39</v>
      </c>
      <c r="F39" s="10">
        <f t="shared" si="0"/>
        <v>27214.14</v>
      </c>
      <c r="G39" s="9">
        <f>ROUND(+Administration!H136,0)</f>
        <v>1440391</v>
      </c>
      <c r="H39" s="10">
        <f>ROUND(+Administration!E136,2)</f>
        <v>166.37</v>
      </c>
      <c r="I39" s="10">
        <f t="shared" si="1"/>
        <v>8657.76</v>
      </c>
      <c r="J39" s="10"/>
      <c r="K39" s="11">
        <f t="shared" si="2"/>
        <v>-0.68189999999999995</v>
      </c>
    </row>
    <row r="40" spans="2:11" x14ac:dyDescent="0.2">
      <c r="B40">
        <f>+Administration!A35</f>
        <v>85</v>
      </c>
      <c r="C40" t="str">
        <f>+Administration!B35</f>
        <v>JEFFERSON HEALTHCARE</v>
      </c>
      <c r="D40" s="9">
        <f>ROUND(+Administration!H35,0)</f>
        <v>1099862</v>
      </c>
      <c r="E40" s="10">
        <f>ROUND(+Administration!E35,2)</f>
        <v>49.59</v>
      </c>
      <c r="F40" s="10">
        <f t="shared" si="0"/>
        <v>22179.11</v>
      </c>
      <c r="G40" s="9">
        <f>ROUND(+Administration!H137,0)</f>
        <v>969764</v>
      </c>
      <c r="H40" s="10">
        <f>ROUND(+Administration!E137,2)</f>
        <v>46.26</v>
      </c>
      <c r="I40" s="10">
        <f t="shared" si="1"/>
        <v>20963.34</v>
      </c>
      <c r="J40" s="10"/>
      <c r="K40" s="11">
        <f t="shared" si="2"/>
        <v>-5.4800000000000001E-2</v>
      </c>
    </row>
    <row r="41" spans="2:11" x14ac:dyDescent="0.2">
      <c r="B41">
        <f>+Administration!A36</f>
        <v>96</v>
      </c>
      <c r="C41" t="str">
        <f>+Administration!B36</f>
        <v>SKYLINE HOSPITAL</v>
      </c>
      <c r="D41" s="9">
        <f>ROUND(+Administration!H36,0)</f>
        <v>301420</v>
      </c>
      <c r="E41" s="10">
        <f>ROUND(+Administration!E36,2)</f>
        <v>14.18</v>
      </c>
      <c r="F41" s="10">
        <f t="shared" si="0"/>
        <v>21256.7</v>
      </c>
      <c r="G41" s="9">
        <f>ROUND(+Administration!H138,0)</f>
        <v>244174</v>
      </c>
      <c r="H41" s="10">
        <f>ROUND(+Administration!E138,2)</f>
        <v>12.9</v>
      </c>
      <c r="I41" s="10">
        <f t="shared" si="1"/>
        <v>18928.22</v>
      </c>
      <c r="J41" s="10"/>
      <c r="K41" s="11">
        <f t="shared" si="2"/>
        <v>-0.1095</v>
      </c>
    </row>
    <row r="42" spans="2:11" x14ac:dyDescent="0.2">
      <c r="B42">
        <f>+Administration!A37</f>
        <v>102</v>
      </c>
      <c r="C42" t="str">
        <f>+Administration!B37</f>
        <v>YAKIMA REGIONAL MEDICAL AND CARDIAC CENTER</v>
      </c>
      <c r="D42" s="9">
        <f>ROUND(+Administration!H37,0)</f>
        <v>842155</v>
      </c>
      <c r="E42" s="10">
        <f>ROUND(+Administration!E37,2)</f>
        <v>27.4</v>
      </c>
      <c r="F42" s="10">
        <f t="shared" si="0"/>
        <v>30735.58</v>
      </c>
      <c r="G42" s="9">
        <f>ROUND(+Administration!H139,0)</f>
        <v>941164</v>
      </c>
      <c r="H42" s="10">
        <f>ROUND(+Administration!E139,2)</f>
        <v>40.1</v>
      </c>
      <c r="I42" s="10">
        <f t="shared" si="1"/>
        <v>23470.42</v>
      </c>
      <c r="J42" s="10"/>
      <c r="K42" s="11">
        <f t="shared" si="2"/>
        <v>-0.2364</v>
      </c>
    </row>
    <row r="43" spans="2:11" x14ac:dyDescent="0.2">
      <c r="B43">
        <f>+Administration!A38</f>
        <v>104</v>
      </c>
      <c r="C43" t="str">
        <f>+Administration!B38</f>
        <v>VALLEY GENERAL HOSPITAL</v>
      </c>
      <c r="D43" s="9">
        <f>ROUND(+Administration!H38,0)</f>
        <v>0</v>
      </c>
      <c r="E43" s="10">
        <f>ROUND(+Administration!E38,2)</f>
        <v>0</v>
      </c>
      <c r="F43" s="10" t="str">
        <f t="shared" si="0"/>
        <v/>
      </c>
      <c r="G43" s="9">
        <f>ROUND(+Administration!H140,0)</f>
        <v>0</v>
      </c>
      <c r="H43" s="10">
        <f>ROUND(+Administration!E140,2)</f>
        <v>0</v>
      </c>
      <c r="I43" s="10" t="str">
        <f t="shared" si="1"/>
        <v/>
      </c>
      <c r="J43" s="10"/>
      <c r="K43" s="11" t="str">
        <f t="shared" si="2"/>
        <v/>
      </c>
    </row>
    <row r="44" spans="2:11" x14ac:dyDescent="0.2">
      <c r="B44">
        <f>+Administration!A39</f>
        <v>106</v>
      </c>
      <c r="C44" t="str">
        <f>+Administration!B39</f>
        <v>CASCADE VALLEY HOSPITAL</v>
      </c>
      <c r="D44" s="9">
        <f>ROUND(+Administration!H39,0)</f>
        <v>845277</v>
      </c>
      <c r="E44" s="10">
        <f>ROUND(+Administration!E39,2)</f>
        <v>47.5</v>
      </c>
      <c r="F44" s="10">
        <f t="shared" si="0"/>
        <v>17795.310000000001</v>
      </c>
      <c r="G44" s="9">
        <f>ROUND(+Administration!H141,0)</f>
        <v>797686</v>
      </c>
      <c r="H44" s="10">
        <f>ROUND(+Administration!E141,2)</f>
        <v>47.66</v>
      </c>
      <c r="I44" s="10">
        <f t="shared" si="1"/>
        <v>16737.009999999998</v>
      </c>
      <c r="J44" s="10"/>
      <c r="K44" s="11">
        <f t="shared" si="2"/>
        <v>-5.9499999999999997E-2</v>
      </c>
    </row>
    <row r="45" spans="2:11" x14ac:dyDescent="0.2">
      <c r="B45">
        <f>+Administration!A40</f>
        <v>107</v>
      </c>
      <c r="C45" t="str">
        <f>+Administration!B40</f>
        <v>NORTH VALLEY HOSPITAL</v>
      </c>
      <c r="D45" s="9">
        <f>ROUND(+Administration!H40,0)</f>
        <v>303387</v>
      </c>
      <c r="E45" s="10">
        <f>ROUND(+Administration!E40,2)</f>
        <v>18.57</v>
      </c>
      <c r="F45" s="10">
        <f t="shared" si="0"/>
        <v>16337.48</v>
      </c>
      <c r="G45" s="9">
        <f>ROUND(+Administration!H142,0)</f>
        <v>329810</v>
      </c>
      <c r="H45" s="10">
        <f>ROUND(+Administration!E142,2)</f>
        <v>16.09</v>
      </c>
      <c r="I45" s="10">
        <f t="shared" si="1"/>
        <v>20497.82</v>
      </c>
      <c r="J45" s="10"/>
      <c r="K45" s="11">
        <f t="shared" si="2"/>
        <v>0.25469999999999998</v>
      </c>
    </row>
    <row r="46" spans="2:11" x14ac:dyDescent="0.2">
      <c r="B46">
        <f>+Administration!A41</f>
        <v>108</v>
      </c>
      <c r="C46" t="str">
        <f>+Administration!B41</f>
        <v>TRI-STATE MEMORIAL HOSPITAL</v>
      </c>
      <c r="D46" s="9">
        <f>ROUND(+Administration!H41,0)</f>
        <v>514223</v>
      </c>
      <c r="E46" s="10">
        <f>ROUND(+Administration!E41,2)</f>
        <v>44.38</v>
      </c>
      <c r="F46" s="10">
        <f t="shared" si="0"/>
        <v>11586.82</v>
      </c>
      <c r="G46" s="9">
        <f>ROUND(+Administration!H143,0)</f>
        <v>596725</v>
      </c>
      <c r="H46" s="10">
        <f>ROUND(+Administration!E143,2)</f>
        <v>42.52</v>
      </c>
      <c r="I46" s="10">
        <f t="shared" si="1"/>
        <v>14033.98</v>
      </c>
      <c r="J46" s="10"/>
      <c r="K46" s="11">
        <f t="shared" si="2"/>
        <v>0.2112</v>
      </c>
    </row>
    <row r="47" spans="2:11" x14ac:dyDescent="0.2">
      <c r="B47">
        <f>+Administration!A42</f>
        <v>111</v>
      </c>
      <c r="C47" t="str">
        <f>+Administration!B42</f>
        <v>EAST ADAMS RURAL HEALTHCARE</v>
      </c>
      <c r="D47" s="9">
        <f>ROUND(+Administration!H42,0)</f>
        <v>72988</v>
      </c>
      <c r="E47" s="10">
        <f>ROUND(+Administration!E42,2)</f>
        <v>3.84</v>
      </c>
      <c r="F47" s="10">
        <f t="shared" si="0"/>
        <v>19007.29</v>
      </c>
      <c r="G47" s="9">
        <f>ROUND(+Administration!H144,0)</f>
        <v>78840</v>
      </c>
      <c r="H47" s="10">
        <f>ROUND(+Administration!E144,2)</f>
        <v>4.9000000000000004</v>
      </c>
      <c r="I47" s="10">
        <f t="shared" si="1"/>
        <v>16089.8</v>
      </c>
      <c r="J47" s="10"/>
      <c r="K47" s="11">
        <f t="shared" si="2"/>
        <v>-0.1535</v>
      </c>
    </row>
    <row r="48" spans="2:11" x14ac:dyDescent="0.2">
      <c r="B48">
        <f>+Administration!A43</f>
        <v>125</v>
      </c>
      <c r="C48" t="str">
        <f>+Administration!B43</f>
        <v>OTHELLO COMMUNITY HOSPITAL</v>
      </c>
      <c r="D48" s="9">
        <f>ROUND(+Administration!H43,0)</f>
        <v>0</v>
      </c>
      <c r="E48" s="10">
        <f>ROUND(+Administration!E43,2)</f>
        <v>0</v>
      </c>
      <c r="F48" s="10" t="str">
        <f t="shared" si="0"/>
        <v/>
      </c>
      <c r="G48" s="9">
        <f>ROUND(+Administration!H145,0)</f>
        <v>0</v>
      </c>
      <c r="H48" s="10">
        <f>ROUND(+Administration!E145,2)</f>
        <v>0</v>
      </c>
      <c r="I48" s="10" t="str">
        <f t="shared" si="1"/>
        <v/>
      </c>
      <c r="J48" s="10"/>
      <c r="K48" s="11" t="str">
        <f t="shared" si="2"/>
        <v/>
      </c>
    </row>
    <row r="49" spans="2:11" x14ac:dyDescent="0.2">
      <c r="B49">
        <f>+Administration!A44</f>
        <v>126</v>
      </c>
      <c r="C49" t="str">
        <f>+Administration!B44</f>
        <v>HIGHLINE MEDICAL CENTER</v>
      </c>
      <c r="D49" s="9">
        <f>ROUND(+Administration!H44,0)</f>
        <v>1414794</v>
      </c>
      <c r="E49" s="10">
        <f>ROUND(+Administration!E44,2)</f>
        <v>78.680000000000007</v>
      </c>
      <c r="F49" s="10">
        <f t="shared" si="0"/>
        <v>17981.62</v>
      </c>
      <c r="G49" s="9">
        <f>ROUND(+Administration!H146,0)</f>
        <v>1808548</v>
      </c>
      <c r="H49" s="10">
        <f>ROUND(+Administration!E146,2)</f>
        <v>72.38</v>
      </c>
      <c r="I49" s="10">
        <f t="shared" si="1"/>
        <v>24986.85</v>
      </c>
      <c r="J49" s="10"/>
      <c r="K49" s="11">
        <f t="shared" si="2"/>
        <v>0.3896</v>
      </c>
    </row>
    <row r="50" spans="2:11" x14ac:dyDescent="0.2">
      <c r="B50">
        <f>+Administration!A45</f>
        <v>128</v>
      </c>
      <c r="C50" t="str">
        <f>+Administration!B45</f>
        <v>UNIVERSITY OF WASHINGTON MEDICAL CENTER</v>
      </c>
      <c r="D50" s="9">
        <f>ROUND(+Administration!H45,0)</f>
        <v>9120546</v>
      </c>
      <c r="E50" s="10">
        <f>ROUND(+Administration!E45,2)</f>
        <v>385.23</v>
      </c>
      <c r="F50" s="10">
        <f t="shared" si="0"/>
        <v>23675.59</v>
      </c>
      <c r="G50" s="9">
        <f>ROUND(+Administration!H147,0)</f>
        <v>7663253</v>
      </c>
      <c r="H50" s="10">
        <f>ROUND(+Administration!E147,2)</f>
        <v>324.51</v>
      </c>
      <c r="I50" s="10">
        <f t="shared" si="1"/>
        <v>23614.84</v>
      </c>
      <c r="J50" s="10"/>
      <c r="K50" s="11">
        <f t="shared" si="2"/>
        <v>-2.5999999999999999E-3</v>
      </c>
    </row>
    <row r="51" spans="2:11" x14ac:dyDescent="0.2">
      <c r="B51">
        <f>+Administration!A46</f>
        <v>129</v>
      </c>
      <c r="C51" t="str">
        <f>+Administration!B46</f>
        <v>QUINCY VALLEY MEDICAL CENTER</v>
      </c>
      <c r="D51" s="9">
        <f>ROUND(+Administration!H46,0)</f>
        <v>0</v>
      </c>
      <c r="E51" s="10">
        <f>ROUND(+Administration!E46,2)</f>
        <v>0</v>
      </c>
      <c r="F51" s="10" t="str">
        <f t="shared" si="0"/>
        <v/>
      </c>
      <c r="G51" s="9">
        <f>ROUND(+Administration!H148,0)</f>
        <v>0</v>
      </c>
      <c r="H51" s="10">
        <f>ROUND(+Administration!E148,2)</f>
        <v>0</v>
      </c>
      <c r="I51" s="10" t="str">
        <f t="shared" si="1"/>
        <v/>
      </c>
      <c r="J51" s="10"/>
      <c r="K51" s="11" t="str">
        <f t="shared" si="2"/>
        <v/>
      </c>
    </row>
    <row r="52" spans="2:11" x14ac:dyDescent="0.2">
      <c r="B52">
        <f>+Administration!A47</f>
        <v>130</v>
      </c>
      <c r="C52" t="str">
        <f>+Administration!B47</f>
        <v>UW MEDICINE/NORTHWEST HOSPITAL</v>
      </c>
      <c r="D52" s="9">
        <f>ROUND(+Administration!H47,0)</f>
        <v>4908170</v>
      </c>
      <c r="E52" s="10">
        <f>ROUND(+Administration!E47,2)</f>
        <v>150.47</v>
      </c>
      <c r="F52" s="10">
        <f t="shared" si="0"/>
        <v>32618.93</v>
      </c>
      <c r="G52" s="9">
        <f>ROUND(+Administration!H149,0)</f>
        <v>2991584</v>
      </c>
      <c r="H52" s="10">
        <f>ROUND(+Administration!E149,2)</f>
        <v>164.12</v>
      </c>
      <c r="I52" s="10">
        <f t="shared" si="1"/>
        <v>18228.03</v>
      </c>
      <c r="J52" s="10"/>
      <c r="K52" s="11">
        <f t="shared" si="2"/>
        <v>-0.44119999999999998</v>
      </c>
    </row>
    <row r="53" spans="2:11" x14ac:dyDescent="0.2">
      <c r="B53">
        <f>+Administration!A48</f>
        <v>131</v>
      </c>
      <c r="C53" t="str">
        <f>+Administration!B48</f>
        <v>OVERLAKE HOSPITAL MEDICAL CENTER</v>
      </c>
      <c r="D53" s="9">
        <f>ROUND(+Administration!H48,0)</f>
        <v>5286659</v>
      </c>
      <c r="E53" s="10">
        <f>ROUND(+Administration!E48,2)</f>
        <v>197.22</v>
      </c>
      <c r="F53" s="10">
        <f t="shared" si="0"/>
        <v>26805.9</v>
      </c>
      <c r="G53" s="9">
        <f>ROUND(+Administration!H150,0)</f>
        <v>5263326</v>
      </c>
      <c r="H53" s="10">
        <f>ROUND(+Administration!E150,2)</f>
        <v>199.39</v>
      </c>
      <c r="I53" s="10">
        <f t="shared" si="1"/>
        <v>26397.14</v>
      </c>
      <c r="J53" s="10"/>
      <c r="K53" s="11">
        <f t="shared" si="2"/>
        <v>-1.52E-2</v>
      </c>
    </row>
    <row r="54" spans="2:11" x14ac:dyDescent="0.2">
      <c r="B54">
        <f>+Administration!A49</f>
        <v>132</v>
      </c>
      <c r="C54" t="str">
        <f>+Administration!B49</f>
        <v>ST CLARE HOSPITAL</v>
      </c>
      <c r="D54" s="9">
        <f>ROUND(+Administration!H49,0)</f>
        <v>1385571</v>
      </c>
      <c r="E54" s="10">
        <f>ROUND(+Administration!E49,2)</f>
        <v>79.81</v>
      </c>
      <c r="F54" s="10">
        <f t="shared" si="0"/>
        <v>17360.87</v>
      </c>
      <c r="G54" s="9">
        <f>ROUND(+Administration!H151,0)</f>
        <v>1419316</v>
      </c>
      <c r="H54" s="10">
        <f>ROUND(+Administration!E151,2)</f>
        <v>160.54</v>
      </c>
      <c r="I54" s="10">
        <f t="shared" si="1"/>
        <v>8840.89</v>
      </c>
      <c r="J54" s="10"/>
      <c r="K54" s="11">
        <f t="shared" si="2"/>
        <v>-0.49080000000000001</v>
      </c>
    </row>
    <row r="55" spans="2:11" x14ac:dyDescent="0.2">
      <c r="B55">
        <f>+Administration!A50</f>
        <v>134</v>
      </c>
      <c r="C55" t="str">
        <f>+Administration!B50</f>
        <v>ISLAND HOSPITAL</v>
      </c>
      <c r="D55" s="9">
        <f>ROUND(+Administration!H50,0)</f>
        <v>720494</v>
      </c>
      <c r="E55" s="10">
        <f>ROUND(+Administration!E50,2)</f>
        <v>33.33</v>
      </c>
      <c r="F55" s="10">
        <f t="shared" si="0"/>
        <v>21616.98</v>
      </c>
      <c r="G55" s="9">
        <f>ROUND(+Administration!H152,0)</f>
        <v>686145</v>
      </c>
      <c r="H55" s="10">
        <f>ROUND(+Administration!E152,2)</f>
        <v>31.81</v>
      </c>
      <c r="I55" s="10">
        <f t="shared" si="1"/>
        <v>21570.1</v>
      </c>
      <c r="J55" s="10"/>
      <c r="K55" s="11">
        <f t="shared" si="2"/>
        <v>-2.2000000000000001E-3</v>
      </c>
    </row>
    <row r="56" spans="2:11" x14ac:dyDescent="0.2">
      <c r="B56">
        <f>+Administration!A51</f>
        <v>137</v>
      </c>
      <c r="C56" t="str">
        <f>+Administration!B51</f>
        <v>LINCOLN HOSPITAL</v>
      </c>
      <c r="D56" s="9">
        <f>ROUND(+Administration!H51,0)</f>
        <v>384631</v>
      </c>
      <c r="E56" s="10">
        <f>ROUND(+Administration!E51,2)</f>
        <v>13.67</v>
      </c>
      <c r="F56" s="10">
        <f t="shared" si="0"/>
        <v>28136.87</v>
      </c>
      <c r="G56" s="9">
        <f>ROUND(+Administration!H153,0)</f>
        <v>360276</v>
      </c>
      <c r="H56" s="10">
        <f>ROUND(+Administration!E153,2)</f>
        <v>16.3</v>
      </c>
      <c r="I56" s="10">
        <f t="shared" si="1"/>
        <v>22102.82</v>
      </c>
      <c r="J56" s="10"/>
      <c r="K56" s="11">
        <f t="shared" si="2"/>
        <v>-0.2145</v>
      </c>
    </row>
    <row r="57" spans="2:11" x14ac:dyDescent="0.2">
      <c r="B57">
        <f>+Administration!A52</f>
        <v>138</v>
      </c>
      <c r="C57" t="str">
        <f>+Administration!B52</f>
        <v>SWEDISH EDMONDS</v>
      </c>
      <c r="D57" s="9">
        <f>ROUND(+Administration!H52,0)</f>
        <v>6757508</v>
      </c>
      <c r="E57" s="10">
        <f>ROUND(+Administration!E52,2)</f>
        <v>120</v>
      </c>
      <c r="F57" s="10">
        <f t="shared" si="0"/>
        <v>56312.57</v>
      </c>
      <c r="G57" s="9">
        <f>ROUND(+Administration!H154,0)</f>
        <v>6374270</v>
      </c>
      <c r="H57" s="10">
        <f>ROUND(+Administration!E154,2)</f>
        <v>119.77</v>
      </c>
      <c r="I57" s="10">
        <f t="shared" si="1"/>
        <v>53220.92</v>
      </c>
      <c r="J57" s="10"/>
      <c r="K57" s="11">
        <f t="shared" si="2"/>
        <v>-5.4899999999999997E-2</v>
      </c>
    </row>
    <row r="58" spans="2:11" x14ac:dyDescent="0.2">
      <c r="B58">
        <f>+Administration!A53</f>
        <v>139</v>
      </c>
      <c r="C58" t="str">
        <f>+Administration!B53</f>
        <v>PROVIDENCE HOLY FAMILY HOSPITAL</v>
      </c>
      <c r="D58" s="9">
        <f>ROUND(+Administration!H53,0)</f>
        <v>1473809</v>
      </c>
      <c r="E58" s="10">
        <f>ROUND(+Administration!E53,2)</f>
        <v>67.959999999999994</v>
      </c>
      <c r="F58" s="10">
        <f t="shared" si="0"/>
        <v>21686.42</v>
      </c>
      <c r="G58" s="9">
        <f>ROUND(+Administration!H155,0)</f>
        <v>323026</v>
      </c>
      <c r="H58" s="10">
        <f>ROUND(+Administration!E155,2)</f>
        <v>81.3</v>
      </c>
      <c r="I58" s="10">
        <f t="shared" si="1"/>
        <v>3973.26</v>
      </c>
      <c r="J58" s="10"/>
      <c r="K58" s="11">
        <f t="shared" si="2"/>
        <v>-0.81679999999999997</v>
      </c>
    </row>
    <row r="59" spans="2:11" x14ac:dyDescent="0.2">
      <c r="B59">
        <f>+Administration!A54</f>
        <v>140</v>
      </c>
      <c r="C59" t="str">
        <f>+Administration!B54</f>
        <v>KITTITAS VALLEY HEALTHCARE</v>
      </c>
      <c r="D59" s="9">
        <f>ROUND(+Administration!H54,0)</f>
        <v>871392</v>
      </c>
      <c r="E59" s="10">
        <f>ROUND(+Administration!E54,2)</f>
        <v>46.15</v>
      </c>
      <c r="F59" s="10">
        <f t="shared" si="0"/>
        <v>18881.73</v>
      </c>
      <c r="G59" s="9">
        <f>ROUND(+Administration!H156,0)</f>
        <v>938402</v>
      </c>
      <c r="H59" s="10">
        <f>ROUND(+Administration!E156,2)</f>
        <v>49.41</v>
      </c>
      <c r="I59" s="10">
        <f t="shared" si="1"/>
        <v>18992.150000000001</v>
      </c>
      <c r="J59" s="10"/>
      <c r="K59" s="11">
        <f t="shared" si="2"/>
        <v>5.7999999999999996E-3</v>
      </c>
    </row>
    <row r="60" spans="2:11" x14ac:dyDescent="0.2">
      <c r="B60">
        <f>+Administration!A55</f>
        <v>141</v>
      </c>
      <c r="C60" t="str">
        <f>+Administration!B55</f>
        <v>DAYTON GENERAL HOSPITAL</v>
      </c>
      <c r="D60" s="9">
        <f>ROUND(+Administration!H55,0)</f>
        <v>0</v>
      </c>
      <c r="E60" s="10">
        <f>ROUND(+Administration!E55,2)</f>
        <v>0</v>
      </c>
      <c r="F60" s="10" t="str">
        <f t="shared" si="0"/>
        <v/>
      </c>
      <c r="G60" s="9">
        <f>ROUND(+Administration!H157,0)</f>
        <v>0</v>
      </c>
      <c r="H60" s="10">
        <f>ROUND(+Administration!E157,2)</f>
        <v>0</v>
      </c>
      <c r="I60" s="10" t="str">
        <f t="shared" si="1"/>
        <v/>
      </c>
      <c r="J60" s="10"/>
      <c r="K60" s="11" t="str">
        <f t="shared" si="2"/>
        <v/>
      </c>
    </row>
    <row r="61" spans="2:11" x14ac:dyDescent="0.2">
      <c r="B61">
        <f>+Administration!A56</f>
        <v>142</v>
      </c>
      <c r="C61" t="str">
        <f>+Administration!B56</f>
        <v>HARRISON MEDICAL CENTER</v>
      </c>
      <c r="D61" s="9">
        <f>ROUND(+Administration!H56,0)</f>
        <v>3755262</v>
      </c>
      <c r="E61" s="10">
        <f>ROUND(+Administration!E56,2)</f>
        <v>173.3</v>
      </c>
      <c r="F61" s="10">
        <f t="shared" si="0"/>
        <v>21669.14</v>
      </c>
      <c r="G61" s="9">
        <f>ROUND(+Administration!H158,0)</f>
        <v>2750105</v>
      </c>
      <c r="H61" s="10">
        <f>ROUND(+Administration!E158,2)</f>
        <v>134.63</v>
      </c>
      <c r="I61" s="10">
        <f t="shared" si="1"/>
        <v>20427.13</v>
      </c>
      <c r="J61" s="10"/>
      <c r="K61" s="11">
        <f t="shared" si="2"/>
        <v>-5.7299999999999997E-2</v>
      </c>
    </row>
    <row r="62" spans="2:11" x14ac:dyDescent="0.2">
      <c r="B62">
        <f>+Administration!A57</f>
        <v>145</v>
      </c>
      <c r="C62" t="str">
        <f>+Administration!B57</f>
        <v>PEACEHEALTH ST JOSEPH HOSPITAL</v>
      </c>
      <c r="D62" s="9">
        <f>ROUND(+Administration!H57,0)</f>
        <v>4738903</v>
      </c>
      <c r="E62" s="10">
        <f>ROUND(+Administration!E57,2)</f>
        <v>148.71</v>
      </c>
      <c r="F62" s="10">
        <f t="shared" si="0"/>
        <v>31866.74</v>
      </c>
      <c r="G62" s="9">
        <f>ROUND(+Administration!H159,0)</f>
        <v>-280082</v>
      </c>
      <c r="H62" s="10">
        <f>ROUND(+Administration!E159,2)</f>
        <v>116.48</v>
      </c>
      <c r="I62" s="10">
        <f t="shared" si="1"/>
        <v>-2404.5500000000002</v>
      </c>
      <c r="J62" s="10"/>
      <c r="K62" s="11">
        <f t="shared" si="2"/>
        <v>-1.0754999999999999</v>
      </c>
    </row>
    <row r="63" spans="2:11" x14ac:dyDescent="0.2">
      <c r="B63">
        <f>+Administration!A58</f>
        <v>147</v>
      </c>
      <c r="C63" t="str">
        <f>+Administration!B58</f>
        <v>MID VALLEY HOSPITAL</v>
      </c>
      <c r="D63" s="9">
        <f>ROUND(+Administration!H58,0)</f>
        <v>304721</v>
      </c>
      <c r="E63" s="10">
        <f>ROUND(+Administration!E58,2)</f>
        <v>16.52</v>
      </c>
      <c r="F63" s="10">
        <f t="shared" si="0"/>
        <v>18445.580000000002</v>
      </c>
      <c r="G63" s="9">
        <f>ROUND(+Administration!H160,0)</f>
        <v>276669</v>
      </c>
      <c r="H63" s="10">
        <f>ROUND(+Administration!E160,2)</f>
        <v>16.899999999999999</v>
      </c>
      <c r="I63" s="10">
        <f t="shared" si="1"/>
        <v>16370.95</v>
      </c>
      <c r="J63" s="10"/>
      <c r="K63" s="11">
        <f t="shared" si="2"/>
        <v>-0.1125</v>
      </c>
    </row>
    <row r="64" spans="2:11" x14ac:dyDescent="0.2">
      <c r="B64">
        <f>+Administration!A59</f>
        <v>148</v>
      </c>
      <c r="C64" t="str">
        <f>+Administration!B59</f>
        <v>KINDRED HOSPITAL SEATTLE - NORTHGATE</v>
      </c>
      <c r="D64" s="9">
        <f>ROUND(+Administration!H59,0)</f>
        <v>743141</v>
      </c>
      <c r="E64" s="10">
        <f>ROUND(+Administration!E59,2)</f>
        <v>39.1</v>
      </c>
      <c r="F64" s="10">
        <f t="shared" si="0"/>
        <v>19006.16</v>
      </c>
      <c r="G64" s="9">
        <f>ROUND(+Administration!H161,0)</f>
        <v>877682</v>
      </c>
      <c r="H64" s="10">
        <f>ROUND(+Administration!E161,2)</f>
        <v>41.8</v>
      </c>
      <c r="I64" s="10">
        <f t="shared" si="1"/>
        <v>20997.18</v>
      </c>
      <c r="J64" s="10"/>
      <c r="K64" s="11">
        <f t="shared" si="2"/>
        <v>0.1048</v>
      </c>
    </row>
    <row r="65" spans="2:11" x14ac:dyDescent="0.2">
      <c r="B65">
        <f>+Administration!A60</f>
        <v>150</v>
      </c>
      <c r="C65" t="str">
        <f>+Administration!B60</f>
        <v>COULEE MEDICAL CENTER</v>
      </c>
      <c r="D65" s="9">
        <f>ROUND(+Administration!H60,0)</f>
        <v>25925</v>
      </c>
      <c r="E65" s="10">
        <f>ROUND(+Administration!E60,2)</f>
        <v>20.149999999999999</v>
      </c>
      <c r="F65" s="10">
        <f t="shared" si="0"/>
        <v>1286.5999999999999</v>
      </c>
      <c r="G65" s="9">
        <f>ROUND(+Administration!H162,0)</f>
        <v>318459</v>
      </c>
      <c r="H65" s="10">
        <f>ROUND(+Administration!E162,2)</f>
        <v>17.38</v>
      </c>
      <c r="I65" s="10">
        <f t="shared" si="1"/>
        <v>18323.3</v>
      </c>
      <c r="J65" s="10"/>
      <c r="K65" s="11">
        <f t="shared" si="2"/>
        <v>13.2416</v>
      </c>
    </row>
    <row r="66" spans="2:11" x14ac:dyDescent="0.2">
      <c r="B66">
        <f>+Administration!A61</f>
        <v>152</v>
      </c>
      <c r="C66" t="str">
        <f>+Administration!B61</f>
        <v>MASON GENERAL HOSPITAL</v>
      </c>
      <c r="D66" s="9">
        <f>ROUND(+Administration!H61,0)</f>
        <v>2040021</v>
      </c>
      <c r="E66" s="10">
        <f>ROUND(+Administration!E61,2)</f>
        <v>55.65</v>
      </c>
      <c r="F66" s="10">
        <f t="shared" si="0"/>
        <v>36658.06</v>
      </c>
      <c r="G66" s="9">
        <f>ROUND(+Administration!H163,0)</f>
        <v>1806096</v>
      </c>
      <c r="H66" s="10">
        <f>ROUND(+Administration!E163,2)</f>
        <v>66.2</v>
      </c>
      <c r="I66" s="10">
        <f t="shared" si="1"/>
        <v>27282.42</v>
      </c>
      <c r="J66" s="10"/>
      <c r="K66" s="11">
        <f t="shared" si="2"/>
        <v>-0.25580000000000003</v>
      </c>
    </row>
    <row r="67" spans="2:11" x14ac:dyDescent="0.2">
      <c r="B67">
        <f>+Administration!A62</f>
        <v>153</v>
      </c>
      <c r="C67" t="str">
        <f>+Administration!B62</f>
        <v>WHITMAN HOSPITAL AND MEDICAL CENTER</v>
      </c>
      <c r="D67" s="9">
        <f>ROUND(+Administration!H62,0)</f>
        <v>238702</v>
      </c>
      <c r="E67" s="10">
        <f>ROUND(+Administration!E62,2)</f>
        <v>12.98</v>
      </c>
      <c r="F67" s="10">
        <f t="shared" si="0"/>
        <v>18389.98</v>
      </c>
      <c r="G67" s="9">
        <f>ROUND(+Administration!H164,0)</f>
        <v>240541</v>
      </c>
      <c r="H67" s="10">
        <f>ROUND(+Administration!E164,2)</f>
        <v>14.58</v>
      </c>
      <c r="I67" s="10">
        <f t="shared" si="1"/>
        <v>16498.009999999998</v>
      </c>
      <c r="J67" s="10"/>
      <c r="K67" s="11">
        <f t="shared" si="2"/>
        <v>-0.10290000000000001</v>
      </c>
    </row>
    <row r="68" spans="2:11" x14ac:dyDescent="0.2">
      <c r="B68">
        <f>+Administration!A63</f>
        <v>155</v>
      </c>
      <c r="C68" t="str">
        <f>+Administration!B63</f>
        <v>UW MEDICINE/VALLEY MEDICAL CENTER</v>
      </c>
      <c r="D68" s="9">
        <f>ROUND(+Administration!H63,0)</f>
        <v>4337282</v>
      </c>
      <c r="E68" s="10">
        <f>ROUND(+Administration!E63,2)</f>
        <v>215.3</v>
      </c>
      <c r="F68" s="10">
        <f t="shared" si="0"/>
        <v>20145.29</v>
      </c>
      <c r="G68" s="9">
        <f>ROUND(+Administration!H165,0)</f>
        <v>8156094</v>
      </c>
      <c r="H68" s="10">
        <f>ROUND(+Administration!E165,2)</f>
        <v>232.5</v>
      </c>
      <c r="I68" s="10">
        <f t="shared" si="1"/>
        <v>35079.97</v>
      </c>
      <c r="J68" s="10"/>
      <c r="K68" s="11">
        <f t="shared" si="2"/>
        <v>0.74129999999999996</v>
      </c>
    </row>
    <row r="69" spans="2:11" x14ac:dyDescent="0.2">
      <c r="B69">
        <f>+Administration!A64</f>
        <v>156</v>
      </c>
      <c r="C69" t="str">
        <f>+Administration!B64</f>
        <v>WHIDBEY GENERAL HOSPITAL</v>
      </c>
      <c r="D69" s="9">
        <f>ROUND(+Administration!H64,0)</f>
        <v>0</v>
      </c>
      <c r="E69" s="10">
        <f>ROUND(+Administration!E64,2)</f>
        <v>0</v>
      </c>
      <c r="F69" s="10" t="str">
        <f t="shared" si="0"/>
        <v/>
      </c>
      <c r="G69" s="9">
        <f>ROUND(+Administration!H166,0)</f>
        <v>1015638</v>
      </c>
      <c r="H69" s="10">
        <f>ROUND(+Administration!E166,2)</f>
        <v>44.39</v>
      </c>
      <c r="I69" s="10">
        <f t="shared" si="1"/>
        <v>22879.88</v>
      </c>
      <c r="J69" s="10"/>
      <c r="K69" s="11" t="str">
        <f t="shared" si="2"/>
        <v/>
      </c>
    </row>
    <row r="70" spans="2:11" x14ac:dyDescent="0.2">
      <c r="B70">
        <f>+Administration!A65</f>
        <v>157</v>
      </c>
      <c r="C70" t="str">
        <f>+Administration!B65</f>
        <v>ST LUKES REHABILIATION INSTITUTE</v>
      </c>
      <c r="D70" s="9">
        <f>ROUND(+Administration!H65,0)</f>
        <v>655529</v>
      </c>
      <c r="E70" s="10">
        <f>ROUND(+Administration!E65,2)</f>
        <v>33.520000000000003</v>
      </c>
      <c r="F70" s="10">
        <f t="shared" si="0"/>
        <v>19556.349999999999</v>
      </c>
      <c r="G70" s="9">
        <f>ROUND(+Administration!H167,0)</f>
        <v>823477</v>
      </c>
      <c r="H70" s="10">
        <f>ROUND(+Administration!E167,2)</f>
        <v>36.11</v>
      </c>
      <c r="I70" s="10">
        <f t="shared" si="1"/>
        <v>22804.68</v>
      </c>
      <c r="J70" s="10"/>
      <c r="K70" s="11">
        <f t="shared" si="2"/>
        <v>0.1661</v>
      </c>
    </row>
    <row r="71" spans="2:11" x14ac:dyDescent="0.2">
      <c r="B71">
        <f>+Administration!A66</f>
        <v>158</v>
      </c>
      <c r="C71" t="str">
        <f>+Administration!B66</f>
        <v>CASCADE MEDICAL CENTER</v>
      </c>
      <c r="D71" s="9">
        <f>ROUND(+Administration!H66,0)</f>
        <v>158990</v>
      </c>
      <c r="E71" s="10">
        <f>ROUND(+Administration!E66,2)</f>
        <v>8.59</v>
      </c>
      <c r="F71" s="10">
        <f t="shared" si="0"/>
        <v>18508.73</v>
      </c>
      <c r="G71" s="9">
        <f>ROUND(+Administration!H168,0)</f>
        <v>199435</v>
      </c>
      <c r="H71" s="10">
        <f>ROUND(+Administration!E168,2)</f>
        <v>13.16</v>
      </c>
      <c r="I71" s="10">
        <f t="shared" si="1"/>
        <v>15154.64</v>
      </c>
      <c r="J71" s="10"/>
      <c r="K71" s="11">
        <f t="shared" si="2"/>
        <v>-0.1812</v>
      </c>
    </row>
    <row r="72" spans="2:11" x14ac:dyDescent="0.2">
      <c r="B72">
        <f>+Administration!A67</f>
        <v>159</v>
      </c>
      <c r="C72" t="str">
        <f>+Administration!B67</f>
        <v>PROVIDENCE ST PETER HOSPITAL</v>
      </c>
      <c r="D72" s="9">
        <f>ROUND(+Administration!H67,0)</f>
        <v>5015348</v>
      </c>
      <c r="E72" s="10">
        <f>ROUND(+Administration!E67,2)</f>
        <v>184</v>
      </c>
      <c r="F72" s="10">
        <f t="shared" si="0"/>
        <v>27257.33</v>
      </c>
      <c r="G72" s="9">
        <f>ROUND(+Administration!H169,0)</f>
        <v>1458064</v>
      </c>
      <c r="H72" s="10">
        <f>ROUND(+Administration!E169,2)</f>
        <v>181</v>
      </c>
      <c r="I72" s="10">
        <f t="shared" si="1"/>
        <v>8055.6</v>
      </c>
      <c r="J72" s="10"/>
      <c r="K72" s="11">
        <f t="shared" si="2"/>
        <v>-0.70450000000000002</v>
      </c>
    </row>
    <row r="73" spans="2:11" x14ac:dyDescent="0.2">
      <c r="B73">
        <f>+Administration!A68</f>
        <v>161</v>
      </c>
      <c r="C73" t="str">
        <f>+Administration!B68</f>
        <v>KADLEC REGIONAL MEDICAL CENTER</v>
      </c>
      <c r="D73" s="9">
        <f>ROUND(+Administration!H68,0)</f>
        <v>3688971</v>
      </c>
      <c r="E73" s="10">
        <f>ROUND(+Administration!E68,2)</f>
        <v>211.58</v>
      </c>
      <c r="F73" s="10">
        <f t="shared" si="0"/>
        <v>17435.349999999999</v>
      </c>
      <c r="G73" s="9">
        <f>ROUND(+Administration!H170,0)</f>
        <v>4211522</v>
      </c>
      <c r="H73" s="10">
        <f>ROUND(+Administration!E170,2)</f>
        <v>229.08</v>
      </c>
      <c r="I73" s="10">
        <f t="shared" si="1"/>
        <v>18384.5</v>
      </c>
      <c r="J73" s="10"/>
      <c r="K73" s="11">
        <f t="shared" si="2"/>
        <v>5.4399999999999997E-2</v>
      </c>
    </row>
    <row r="74" spans="2:11" x14ac:dyDescent="0.2">
      <c r="B74">
        <f>+Administration!A69</f>
        <v>162</v>
      </c>
      <c r="C74" t="str">
        <f>+Administration!B69</f>
        <v>PROVIDENCE SACRED HEART MEDICAL CENTER</v>
      </c>
      <c r="D74" s="9">
        <f>ROUND(+Administration!H69,0)</f>
        <v>6600675</v>
      </c>
      <c r="E74" s="10">
        <f>ROUND(+Administration!E69,2)</f>
        <v>300.58999999999997</v>
      </c>
      <c r="F74" s="10">
        <f t="shared" si="0"/>
        <v>21959.06</v>
      </c>
      <c r="G74" s="9">
        <f>ROUND(+Administration!H171,0)</f>
        <v>1495292</v>
      </c>
      <c r="H74" s="10">
        <f>ROUND(+Administration!E171,2)</f>
        <v>250.29</v>
      </c>
      <c r="I74" s="10">
        <f t="shared" si="1"/>
        <v>5974.24</v>
      </c>
      <c r="J74" s="10"/>
      <c r="K74" s="11">
        <f t="shared" si="2"/>
        <v>-0.72789999999999999</v>
      </c>
    </row>
    <row r="75" spans="2:11" x14ac:dyDescent="0.2">
      <c r="B75">
        <f>+Administration!A70</f>
        <v>164</v>
      </c>
      <c r="C75" t="str">
        <f>+Administration!B70</f>
        <v>EVERGREENHEALTH MEDICAL CENTER</v>
      </c>
      <c r="D75" s="9">
        <f>ROUND(+Administration!H70,0)</f>
        <v>7092186</v>
      </c>
      <c r="E75" s="10">
        <f>ROUND(+Administration!E70,2)</f>
        <v>302.5</v>
      </c>
      <c r="F75" s="10">
        <f t="shared" ref="F75:F108" si="3">IF(D75=0,"",IF(E75=0,"",ROUND(D75/E75,2)))</f>
        <v>23445.24</v>
      </c>
      <c r="G75" s="9">
        <f>ROUND(+Administration!H172,0)</f>
        <v>11062626</v>
      </c>
      <c r="H75" s="10">
        <f>ROUND(+Administration!E172,2)</f>
        <v>345.64</v>
      </c>
      <c r="I75" s="10">
        <f t="shared" ref="I75:I108" si="4">IF(G75=0,"",IF(H75=0,"",ROUND(G75/H75,2)))</f>
        <v>32006.21</v>
      </c>
      <c r="J75" s="10"/>
      <c r="K75" s="11">
        <f t="shared" ref="K75:K108" si="5">IF(D75=0,"",IF(E75=0,"",IF(G75=0,"",IF(H75=0,"",ROUND(I75/F75-1,4)))))</f>
        <v>0.36509999999999998</v>
      </c>
    </row>
    <row r="76" spans="2:11" x14ac:dyDescent="0.2">
      <c r="B76">
        <f>+Administration!A71</f>
        <v>165</v>
      </c>
      <c r="C76" t="str">
        <f>+Administration!B71</f>
        <v>LAKE CHELAN COMMUNITY HOSPITAL</v>
      </c>
      <c r="D76" s="9">
        <f>ROUND(+Administration!H71,0)</f>
        <v>375397</v>
      </c>
      <c r="E76" s="10">
        <f>ROUND(+Administration!E71,2)</f>
        <v>23.09</v>
      </c>
      <c r="F76" s="10">
        <f t="shared" si="3"/>
        <v>16257.99</v>
      </c>
      <c r="G76" s="9">
        <f>ROUND(+Administration!H173,0)</f>
        <v>484552</v>
      </c>
      <c r="H76" s="10">
        <f>ROUND(+Administration!E173,2)</f>
        <v>23.65</v>
      </c>
      <c r="I76" s="10">
        <f t="shared" si="4"/>
        <v>20488.46</v>
      </c>
      <c r="J76" s="10"/>
      <c r="K76" s="11">
        <f t="shared" si="5"/>
        <v>0.26019999999999999</v>
      </c>
    </row>
    <row r="77" spans="2:11" x14ac:dyDescent="0.2">
      <c r="B77">
        <f>+Administration!A72</f>
        <v>167</v>
      </c>
      <c r="C77" t="str">
        <f>+Administration!B72</f>
        <v>FERRY COUNTY MEMORIAL HOSPITAL</v>
      </c>
      <c r="D77" s="9">
        <f>ROUND(+Administration!H72,0)</f>
        <v>0</v>
      </c>
      <c r="E77" s="10">
        <f>ROUND(+Administration!E72,2)</f>
        <v>0</v>
      </c>
      <c r="F77" s="10" t="str">
        <f t="shared" si="3"/>
        <v/>
      </c>
      <c r="G77" s="9">
        <f>ROUND(+Administration!H174,0)</f>
        <v>0</v>
      </c>
      <c r="H77" s="10">
        <f>ROUND(+Administration!E174,2)</f>
        <v>0</v>
      </c>
      <c r="I77" s="10" t="str">
        <f t="shared" si="4"/>
        <v/>
      </c>
      <c r="J77" s="10"/>
      <c r="K77" s="11" t="str">
        <f t="shared" si="5"/>
        <v/>
      </c>
    </row>
    <row r="78" spans="2:11" x14ac:dyDescent="0.2">
      <c r="B78">
        <f>+Administration!A73</f>
        <v>168</v>
      </c>
      <c r="C78" t="str">
        <f>+Administration!B73</f>
        <v>CENTRAL WASHINGTON HOSPITAL</v>
      </c>
      <c r="D78" s="9">
        <f>ROUND(+Administration!H73,0)</f>
        <v>1270682</v>
      </c>
      <c r="E78" s="10">
        <f>ROUND(+Administration!E73,2)</f>
        <v>66.81</v>
      </c>
      <c r="F78" s="10">
        <f t="shared" si="3"/>
        <v>19019.34</v>
      </c>
      <c r="G78" s="9">
        <f>ROUND(+Administration!H175,0)</f>
        <v>1416340</v>
      </c>
      <c r="H78" s="10">
        <f>ROUND(+Administration!E175,2)</f>
        <v>80.58</v>
      </c>
      <c r="I78" s="10">
        <f t="shared" si="4"/>
        <v>17576.82</v>
      </c>
      <c r="J78" s="10"/>
      <c r="K78" s="11">
        <f t="shared" si="5"/>
        <v>-7.5800000000000006E-2</v>
      </c>
    </row>
    <row r="79" spans="2:11" x14ac:dyDescent="0.2">
      <c r="B79">
        <f>+Administration!A74</f>
        <v>170</v>
      </c>
      <c r="C79" t="str">
        <f>+Administration!B74</f>
        <v>PEACEHEALTH SOUTHWEST MEDICAL CENTER</v>
      </c>
      <c r="D79" s="9">
        <f>ROUND(+Administration!H74,0)</f>
        <v>8359390</v>
      </c>
      <c r="E79" s="10">
        <f>ROUND(+Administration!E74,2)</f>
        <v>296.54000000000002</v>
      </c>
      <c r="F79" s="10">
        <f t="shared" si="3"/>
        <v>28189.759999999998</v>
      </c>
      <c r="G79" s="9">
        <f>ROUND(+Administration!H176,0)</f>
        <v>7310097</v>
      </c>
      <c r="H79" s="10">
        <f>ROUND(+Administration!E176,2)</f>
        <v>269.55</v>
      </c>
      <c r="I79" s="10">
        <f t="shared" si="4"/>
        <v>27119.63</v>
      </c>
      <c r="J79" s="10"/>
      <c r="K79" s="11">
        <f t="shared" si="5"/>
        <v>-3.7999999999999999E-2</v>
      </c>
    </row>
    <row r="80" spans="2:11" x14ac:dyDescent="0.2">
      <c r="B80">
        <f>+Administration!A75</f>
        <v>172</v>
      </c>
      <c r="C80" t="str">
        <f>+Administration!B75</f>
        <v>PULLMAN REGIONAL HOSPITAL</v>
      </c>
      <c r="D80" s="9">
        <f>ROUND(+Administration!H75,0)</f>
        <v>570941</v>
      </c>
      <c r="E80" s="10">
        <f>ROUND(+Administration!E75,2)</f>
        <v>30.19</v>
      </c>
      <c r="F80" s="10">
        <f t="shared" si="3"/>
        <v>18911.59</v>
      </c>
      <c r="G80" s="9">
        <f>ROUND(+Administration!H177,0)</f>
        <v>604242</v>
      </c>
      <c r="H80" s="10">
        <f>ROUND(+Administration!E177,2)</f>
        <v>30.26</v>
      </c>
      <c r="I80" s="10">
        <f t="shared" si="4"/>
        <v>19968.34</v>
      </c>
      <c r="J80" s="10"/>
      <c r="K80" s="11">
        <f t="shared" si="5"/>
        <v>5.5899999999999998E-2</v>
      </c>
    </row>
    <row r="81" spans="2:11" x14ac:dyDescent="0.2">
      <c r="B81">
        <f>+Administration!A76</f>
        <v>173</v>
      </c>
      <c r="C81" t="str">
        <f>+Administration!B76</f>
        <v>MORTON GENERAL HOSPITAL</v>
      </c>
      <c r="D81" s="9">
        <f>ROUND(+Administration!H76,0)</f>
        <v>298606</v>
      </c>
      <c r="E81" s="10">
        <f>ROUND(+Administration!E76,2)</f>
        <v>13.02</v>
      </c>
      <c r="F81" s="10">
        <f t="shared" si="3"/>
        <v>22934.41</v>
      </c>
      <c r="G81" s="9">
        <f>ROUND(+Administration!H178,0)</f>
        <v>451901</v>
      </c>
      <c r="H81" s="10">
        <f>ROUND(+Administration!E178,2)</f>
        <v>16.23</v>
      </c>
      <c r="I81" s="10">
        <f t="shared" si="4"/>
        <v>27843.56</v>
      </c>
      <c r="J81" s="10"/>
      <c r="K81" s="11">
        <f t="shared" si="5"/>
        <v>0.21410000000000001</v>
      </c>
    </row>
    <row r="82" spans="2:11" x14ac:dyDescent="0.2">
      <c r="B82">
        <f>+Administration!A77</f>
        <v>175</v>
      </c>
      <c r="C82" t="str">
        <f>+Administration!B77</f>
        <v>MARY BRIDGE CHILDRENS HEALTH CENTER</v>
      </c>
      <c r="D82" s="9">
        <f>ROUND(+Administration!H77,0)</f>
        <v>785235</v>
      </c>
      <c r="E82" s="10">
        <f>ROUND(+Administration!E77,2)</f>
        <v>20.72</v>
      </c>
      <c r="F82" s="10">
        <f t="shared" si="3"/>
        <v>37897.440000000002</v>
      </c>
      <c r="G82" s="9">
        <f>ROUND(+Administration!H179,0)</f>
        <v>922127</v>
      </c>
      <c r="H82" s="10">
        <f>ROUND(+Administration!E179,2)</f>
        <v>6.05</v>
      </c>
      <c r="I82" s="10">
        <f t="shared" si="4"/>
        <v>152417.69</v>
      </c>
      <c r="J82" s="10"/>
      <c r="K82" s="11">
        <f t="shared" si="5"/>
        <v>3.0217999999999998</v>
      </c>
    </row>
    <row r="83" spans="2:11" x14ac:dyDescent="0.2">
      <c r="B83">
        <f>+Administration!A78</f>
        <v>176</v>
      </c>
      <c r="C83" t="str">
        <f>+Administration!B78</f>
        <v>TACOMA GENERAL/ALLENMORE HOSPITAL</v>
      </c>
      <c r="D83" s="9">
        <f>ROUND(+Administration!H78,0)</f>
        <v>3060273</v>
      </c>
      <c r="E83" s="10">
        <f>ROUND(+Administration!E78,2)</f>
        <v>75.11</v>
      </c>
      <c r="F83" s="10">
        <f t="shared" si="3"/>
        <v>40743.879999999997</v>
      </c>
      <c r="G83" s="9">
        <f>ROUND(+Administration!H180,0)</f>
        <v>1988048</v>
      </c>
      <c r="H83" s="10">
        <f>ROUND(+Administration!E180,2)</f>
        <v>10.5</v>
      </c>
      <c r="I83" s="10">
        <f t="shared" si="4"/>
        <v>189337.9</v>
      </c>
      <c r="J83" s="10"/>
      <c r="K83" s="11">
        <f t="shared" si="5"/>
        <v>3.6469999999999998</v>
      </c>
    </row>
    <row r="84" spans="2:11" x14ac:dyDescent="0.2">
      <c r="B84">
        <f>+Administration!A79</f>
        <v>180</v>
      </c>
      <c r="C84" t="str">
        <f>+Administration!B79</f>
        <v>VALLEY HOSPITAL</v>
      </c>
      <c r="D84" s="9">
        <f>ROUND(+Administration!H79,0)</f>
        <v>1400252</v>
      </c>
      <c r="E84" s="10">
        <f>ROUND(+Administration!E79,2)</f>
        <v>60.28</v>
      </c>
      <c r="F84" s="10">
        <f t="shared" si="3"/>
        <v>23229.13</v>
      </c>
      <c r="G84" s="9">
        <f>ROUND(+Administration!H181,0)</f>
        <v>1318389</v>
      </c>
      <c r="H84" s="10">
        <f>ROUND(+Administration!E181,2)</f>
        <v>51.11</v>
      </c>
      <c r="I84" s="10">
        <f t="shared" si="4"/>
        <v>25795.13</v>
      </c>
      <c r="J84" s="10"/>
      <c r="K84" s="11">
        <f t="shared" si="5"/>
        <v>0.1105</v>
      </c>
    </row>
    <row r="85" spans="2:11" x14ac:dyDescent="0.2">
      <c r="B85">
        <f>+Administration!A80</f>
        <v>183</v>
      </c>
      <c r="C85" t="str">
        <f>+Administration!B80</f>
        <v>MULTICARE AUBURN MEDICAL CENTER</v>
      </c>
      <c r="D85" s="9">
        <f>ROUND(+Administration!H80,0)</f>
        <v>1178730</v>
      </c>
      <c r="E85" s="10">
        <f>ROUND(+Administration!E80,2)</f>
        <v>33.99</v>
      </c>
      <c r="F85" s="10">
        <f t="shared" si="3"/>
        <v>34678.730000000003</v>
      </c>
      <c r="G85" s="9">
        <f>ROUND(+Administration!H182,0)</f>
        <v>2649124</v>
      </c>
      <c r="H85" s="10">
        <f>ROUND(+Administration!E182,2)</f>
        <v>0</v>
      </c>
      <c r="I85" s="10" t="str">
        <f t="shared" si="4"/>
        <v/>
      </c>
      <c r="J85" s="10"/>
      <c r="K85" s="11" t="str">
        <f t="shared" si="5"/>
        <v/>
      </c>
    </row>
    <row r="86" spans="2:11" x14ac:dyDescent="0.2">
      <c r="B86">
        <f>+Administration!A81</f>
        <v>186</v>
      </c>
      <c r="C86" t="str">
        <f>+Administration!B81</f>
        <v>SUMMIT PACIFIC MEDICAL CENTER</v>
      </c>
      <c r="D86" s="9">
        <f>ROUND(+Administration!H81,0)</f>
        <v>220821</v>
      </c>
      <c r="E86" s="10">
        <f>ROUND(+Administration!E81,2)</f>
        <v>11.98</v>
      </c>
      <c r="F86" s="10">
        <f t="shared" si="3"/>
        <v>18432.47</v>
      </c>
      <c r="G86" s="9">
        <f>ROUND(+Administration!H183,0)</f>
        <v>316072</v>
      </c>
      <c r="H86" s="10">
        <f>ROUND(+Administration!E183,2)</f>
        <v>18.55</v>
      </c>
      <c r="I86" s="10">
        <f t="shared" si="4"/>
        <v>17038.919999999998</v>
      </c>
      <c r="J86" s="10"/>
      <c r="K86" s="11">
        <f t="shared" si="5"/>
        <v>-7.5600000000000001E-2</v>
      </c>
    </row>
    <row r="87" spans="2:11" x14ac:dyDescent="0.2">
      <c r="B87">
        <f>+Administration!A82</f>
        <v>191</v>
      </c>
      <c r="C87" t="str">
        <f>+Administration!B82</f>
        <v>PROVIDENCE CENTRALIA HOSPITAL</v>
      </c>
      <c r="D87" s="9">
        <f>ROUND(+Administration!H82,0)</f>
        <v>1556220</v>
      </c>
      <c r="E87" s="10">
        <f>ROUND(+Administration!E82,2)</f>
        <v>55</v>
      </c>
      <c r="F87" s="10">
        <f t="shared" si="3"/>
        <v>28294.91</v>
      </c>
      <c r="G87" s="9">
        <f>ROUND(+Administration!H184,0)</f>
        <v>1247153</v>
      </c>
      <c r="H87" s="10">
        <f>ROUND(+Administration!E184,2)</f>
        <v>58.44</v>
      </c>
      <c r="I87" s="10">
        <f t="shared" si="4"/>
        <v>21340.74</v>
      </c>
      <c r="J87" s="10"/>
      <c r="K87" s="11">
        <f t="shared" si="5"/>
        <v>-0.24579999999999999</v>
      </c>
    </row>
    <row r="88" spans="2:11" x14ac:dyDescent="0.2">
      <c r="B88">
        <f>+Administration!A83</f>
        <v>193</v>
      </c>
      <c r="C88" t="str">
        <f>+Administration!B83</f>
        <v>PROVIDENCE MOUNT CARMEL HOSPITAL</v>
      </c>
      <c r="D88" s="9">
        <f>ROUND(+Administration!H83,0)</f>
        <v>432549</v>
      </c>
      <c r="E88" s="10">
        <f>ROUND(+Administration!E83,2)</f>
        <v>23.61</v>
      </c>
      <c r="F88" s="10">
        <f t="shared" si="3"/>
        <v>18320.580000000002</v>
      </c>
      <c r="G88" s="9">
        <f>ROUND(+Administration!H185,0)</f>
        <v>177182</v>
      </c>
      <c r="H88" s="10">
        <f>ROUND(+Administration!E185,2)</f>
        <v>24.59</v>
      </c>
      <c r="I88" s="10">
        <f t="shared" si="4"/>
        <v>7205.45</v>
      </c>
      <c r="J88" s="10"/>
      <c r="K88" s="11">
        <f t="shared" si="5"/>
        <v>-0.60670000000000002</v>
      </c>
    </row>
    <row r="89" spans="2:11" x14ac:dyDescent="0.2">
      <c r="B89">
        <f>+Administration!A84</f>
        <v>194</v>
      </c>
      <c r="C89" t="str">
        <f>+Administration!B84</f>
        <v>PROVIDENCE ST JOSEPHS HOSPITAL</v>
      </c>
      <c r="D89" s="9">
        <f>ROUND(+Administration!H84,0)</f>
        <v>464210</v>
      </c>
      <c r="E89" s="10">
        <f>ROUND(+Administration!E84,2)</f>
        <v>18.05</v>
      </c>
      <c r="F89" s="10">
        <f t="shared" si="3"/>
        <v>25718.01</v>
      </c>
      <c r="G89" s="9">
        <f>ROUND(+Administration!H186,0)</f>
        <v>109945</v>
      </c>
      <c r="H89" s="10">
        <f>ROUND(+Administration!E186,2)</f>
        <v>11.22</v>
      </c>
      <c r="I89" s="10">
        <f t="shared" si="4"/>
        <v>9799.02</v>
      </c>
      <c r="J89" s="10"/>
      <c r="K89" s="11">
        <f t="shared" si="5"/>
        <v>-0.61899999999999999</v>
      </c>
    </row>
    <row r="90" spans="2:11" x14ac:dyDescent="0.2">
      <c r="B90">
        <f>+Administration!A85</f>
        <v>195</v>
      </c>
      <c r="C90" t="str">
        <f>+Administration!B85</f>
        <v>SNOQUALMIE VALLEY HOSPITAL</v>
      </c>
      <c r="D90" s="9">
        <f>ROUND(+Administration!H85,0)</f>
        <v>757914</v>
      </c>
      <c r="E90" s="10">
        <f>ROUND(+Administration!E85,2)</f>
        <v>19.899999999999999</v>
      </c>
      <c r="F90" s="10">
        <f t="shared" si="3"/>
        <v>38086.129999999997</v>
      </c>
      <c r="G90" s="9">
        <f>ROUND(+Administration!H187,0)</f>
        <v>475654</v>
      </c>
      <c r="H90" s="10">
        <f>ROUND(+Administration!E187,2)</f>
        <v>20.3</v>
      </c>
      <c r="I90" s="10">
        <f t="shared" si="4"/>
        <v>23431.23</v>
      </c>
      <c r="J90" s="10"/>
      <c r="K90" s="11">
        <f t="shared" si="5"/>
        <v>-0.38479999999999998</v>
      </c>
    </row>
    <row r="91" spans="2:11" x14ac:dyDescent="0.2">
      <c r="B91">
        <f>+Administration!A86</f>
        <v>197</v>
      </c>
      <c r="C91" t="str">
        <f>+Administration!B86</f>
        <v>CAPITAL MEDICAL CENTER</v>
      </c>
      <c r="D91" s="9">
        <f>ROUND(+Administration!H86,0)</f>
        <v>2762148</v>
      </c>
      <c r="E91" s="10">
        <f>ROUND(+Administration!E86,2)</f>
        <v>30.84</v>
      </c>
      <c r="F91" s="10">
        <f t="shared" si="3"/>
        <v>89563.81</v>
      </c>
      <c r="G91" s="9">
        <f>ROUND(+Administration!H188,0)</f>
        <v>2853424</v>
      </c>
      <c r="H91" s="10">
        <f>ROUND(+Administration!E188,2)</f>
        <v>30.88</v>
      </c>
      <c r="I91" s="10">
        <f t="shared" si="4"/>
        <v>92403.63</v>
      </c>
      <c r="J91" s="10"/>
      <c r="K91" s="11">
        <f t="shared" si="5"/>
        <v>3.1699999999999999E-2</v>
      </c>
    </row>
    <row r="92" spans="2:11" x14ac:dyDescent="0.2">
      <c r="B92">
        <f>+Administration!A87</f>
        <v>198</v>
      </c>
      <c r="C92" t="str">
        <f>+Administration!B87</f>
        <v>SUNNYSIDE COMMUNITY HOSPITAL</v>
      </c>
      <c r="D92" s="9">
        <f>ROUND(+Administration!H87,0)</f>
        <v>448093</v>
      </c>
      <c r="E92" s="10">
        <f>ROUND(+Administration!E87,2)</f>
        <v>27.61</v>
      </c>
      <c r="F92" s="10">
        <f t="shared" si="3"/>
        <v>16229.37</v>
      </c>
      <c r="G92" s="9">
        <f>ROUND(+Administration!H189,0)</f>
        <v>545390</v>
      </c>
      <c r="H92" s="10">
        <f>ROUND(+Administration!E189,2)</f>
        <v>28.16</v>
      </c>
      <c r="I92" s="10">
        <f t="shared" si="4"/>
        <v>19367.54</v>
      </c>
      <c r="J92" s="10"/>
      <c r="K92" s="11">
        <f t="shared" si="5"/>
        <v>0.19339999999999999</v>
      </c>
    </row>
    <row r="93" spans="2:11" x14ac:dyDescent="0.2">
      <c r="B93">
        <f>+Administration!A88</f>
        <v>199</v>
      </c>
      <c r="C93" t="str">
        <f>+Administration!B88</f>
        <v>TOPPENISH COMMUNITY HOSPITAL</v>
      </c>
      <c r="D93" s="9">
        <f>ROUND(+Administration!H88,0)</f>
        <v>307811</v>
      </c>
      <c r="E93" s="10">
        <f>ROUND(+Administration!E88,2)</f>
        <v>8</v>
      </c>
      <c r="F93" s="10">
        <f t="shared" si="3"/>
        <v>38476.379999999997</v>
      </c>
      <c r="G93" s="9">
        <f>ROUND(+Administration!H190,0)</f>
        <v>307630</v>
      </c>
      <c r="H93" s="10">
        <f>ROUND(+Administration!E190,2)</f>
        <v>11.8</v>
      </c>
      <c r="I93" s="10">
        <f t="shared" si="4"/>
        <v>26070.34</v>
      </c>
      <c r="J93" s="10"/>
      <c r="K93" s="11">
        <f t="shared" si="5"/>
        <v>-0.32240000000000002</v>
      </c>
    </row>
    <row r="94" spans="2:11" x14ac:dyDescent="0.2">
      <c r="B94">
        <f>+Administration!A89</f>
        <v>201</v>
      </c>
      <c r="C94" t="str">
        <f>+Administration!B89</f>
        <v>ST FRANCIS COMMUNITY HOSPITAL</v>
      </c>
      <c r="D94" s="9">
        <f>ROUND(+Administration!H89,0)</f>
        <v>2082249</v>
      </c>
      <c r="E94" s="10">
        <f>ROUND(+Administration!E89,2)</f>
        <v>98.2</v>
      </c>
      <c r="F94" s="10">
        <f t="shared" si="3"/>
        <v>21204.16</v>
      </c>
      <c r="G94" s="9">
        <f>ROUND(+Administration!H191,0)</f>
        <v>2101159</v>
      </c>
      <c r="H94" s="10">
        <f>ROUND(+Administration!E191,2)</f>
        <v>251</v>
      </c>
      <c r="I94" s="10">
        <f t="shared" si="4"/>
        <v>8371.15</v>
      </c>
      <c r="J94" s="10"/>
      <c r="K94" s="11">
        <f t="shared" si="5"/>
        <v>-0.60519999999999996</v>
      </c>
    </row>
    <row r="95" spans="2:11" x14ac:dyDescent="0.2">
      <c r="B95">
        <f>+Administration!A90</f>
        <v>202</v>
      </c>
      <c r="C95" t="str">
        <f>+Administration!B90</f>
        <v>REGIONAL HOSPITAL</v>
      </c>
      <c r="D95" s="9">
        <f>ROUND(+Administration!H90,0)</f>
        <v>306969</v>
      </c>
      <c r="E95" s="10">
        <f>ROUND(+Administration!E90,2)</f>
        <v>8.8000000000000007</v>
      </c>
      <c r="F95" s="10">
        <f t="shared" si="3"/>
        <v>34882.839999999997</v>
      </c>
      <c r="G95" s="9">
        <f>ROUND(+Administration!H192,0)</f>
        <v>125671</v>
      </c>
      <c r="H95" s="10">
        <f>ROUND(+Administration!E192,2)</f>
        <v>8.5</v>
      </c>
      <c r="I95" s="10">
        <f t="shared" si="4"/>
        <v>14784.82</v>
      </c>
      <c r="J95" s="10"/>
      <c r="K95" s="11">
        <f t="shared" si="5"/>
        <v>-0.57620000000000005</v>
      </c>
    </row>
    <row r="96" spans="2:11" x14ac:dyDescent="0.2">
      <c r="B96">
        <f>+Administration!A91</f>
        <v>204</v>
      </c>
      <c r="C96" t="str">
        <f>+Administration!B91</f>
        <v>SEATTLE CANCER CARE ALLIANCE</v>
      </c>
      <c r="D96" s="9">
        <f>ROUND(+Administration!H91,0)</f>
        <v>5325559</v>
      </c>
      <c r="E96" s="10">
        <f>ROUND(+Administration!E91,2)</f>
        <v>227.59</v>
      </c>
      <c r="F96" s="10">
        <f t="shared" si="3"/>
        <v>23399.79</v>
      </c>
      <c r="G96" s="9">
        <f>ROUND(+Administration!H193,0)</f>
        <v>5471727</v>
      </c>
      <c r="H96" s="10">
        <f>ROUND(+Administration!E193,2)</f>
        <v>244.9</v>
      </c>
      <c r="I96" s="10">
        <f t="shared" si="4"/>
        <v>22342.7</v>
      </c>
      <c r="J96" s="10"/>
      <c r="K96" s="11">
        <f t="shared" si="5"/>
        <v>-4.5199999999999997E-2</v>
      </c>
    </row>
    <row r="97" spans="2:11" x14ac:dyDescent="0.2">
      <c r="B97">
        <f>+Administration!A92</f>
        <v>205</v>
      </c>
      <c r="C97" t="str">
        <f>+Administration!B92</f>
        <v>WENATCHEE VALLEY HOSPITAL</v>
      </c>
      <c r="D97" s="9">
        <f>ROUND(+Administration!H92,0)</f>
        <v>222111</v>
      </c>
      <c r="E97" s="10">
        <f>ROUND(+Administration!E92,2)</f>
        <v>15.13</v>
      </c>
      <c r="F97" s="10">
        <f t="shared" si="3"/>
        <v>14680.17</v>
      </c>
      <c r="G97" s="9">
        <f>ROUND(+Administration!H194,0)</f>
        <v>5895420</v>
      </c>
      <c r="H97" s="10">
        <f>ROUND(+Administration!E194,2)</f>
        <v>48.19</v>
      </c>
      <c r="I97" s="10">
        <f t="shared" si="4"/>
        <v>122337</v>
      </c>
      <c r="J97" s="10"/>
      <c r="K97" s="11">
        <f t="shared" si="5"/>
        <v>7.3334999999999999</v>
      </c>
    </row>
    <row r="98" spans="2:11" x14ac:dyDescent="0.2">
      <c r="B98">
        <f>+Administration!A93</f>
        <v>206</v>
      </c>
      <c r="C98" t="str">
        <f>+Administration!B93</f>
        <v>PEACEHEALTH UNITED GENERAL MEDICAL CENTER</v>
      </c>
      <c r="D98" s="9">
        <f>ROUND(+Administration!H93,0)</f>
        <v>935605</v>
      </c>
      <c r="E98" s="10">
        <f>ROUND(+Administration!E93,2)</f>
        <v>46.96</v>
      </c>
      <c r="F98" s="10">
        <f t="shared" si="3"/>
        <v>19923.45</v>
      </c>
      <c r="G98" s="9">
        <f>ROUND(+Administration!H195,0)</f>
        <v>2121</v>
      </c>
      <c r="H98" s="10">
        <f>ROUND(+Administration!E195,2)</f>
        <v>2.94</v>
      </c>
      <c r="I98" s="10">
        <f t="shared" si="4"/>
        <v>721.43</v>
      </c>
      <c r="J98" s="10"/>
      <c r="K98" s="11">
        <f t="shared" si="5"/>
        <v>-0.96379999999999999</v>
      </c>
    </row>
    <row r="99" spans="2:11" x14ac:dyDescent="0.2">
      <c r="B99">
        <f>+Administration!A94</f>
        <v>207</v>
      </c>
      <c r="C99" t="str">
        <f>+Administration!B94</f>
        <v>SKAGIT VALLEY HOSPITAL</v>
      </c>
      <c r="D99" s="9">
        <f>ROUND(+Administration!H94,0)</f>
        <v>2969892</v>
      </c>
      <c r="E99" s="10">
        <f>ROUND(+Administration!E94,2)</f>
        <v>168.45</v>
      </c>
      <c r="F99" s="10">
        <f t="shared" si="3"/>
        <v>17630.7</v>
      </c>
      <c r="G99" s="9">
        <f>ROUND(+Administration!H196,0)</f>
        <v>2956661</v>
      </c>
      <c r="H99" s="10">
        <f>ROUND(+Administration!E196,2)</f>
        <v>168.05</v>
      </c>
      <c r="I99" s="10">
        <f t="shared" si="4"/>
        <v>17593.939999999999</v>
      </c>
      <c r="J99" s="10"/>
      <c r="K99" s="11">
        <f t="shared" si="5"/>
        <v>-2.0999999999999999E-3</v>
      </c>
    </row>
    <row r="100" spans="2:11" x14ac:dyDescent="0.2">
      <c r="B100">
        <f>+Administration!A95</f>
        <v>208</v>
      </c>
      <c r="C100" t="str">
        <f>+Administration!B95</f>
        <v>LEGACY SALMON CREEK HOSPITAL</v>
      </c>
      <c r="D100" s="9">
        <f>ROUND(+Administration!H95,0)</f>
        <v>2471047</v>
      </c>
      <c r="E100" s="10">
        <f>ROUND(+Administration!E95,2)</f>
        <v>117.29</v>
      </c>
      <c r="F100" s="10">
        <f t="shared" si="3"/>
        <v>21067.84</v>
      </c>
      <c r="G100" s="9">
        <f>ROUND(+Administration!H197,0)</f>
        <v>2660672</v>
      </c>
      <c r="H100" s="10">
        <f>ROUND(+Administration!E197,2)</f>
        <v>133.82</v>
      </c>
      <c r="I100" s="10">
        <f t="shared" si="4"/>
        <v>19882.47</v>
      </c>
      <c r="J100" s="10"/>
      <c r="K100" s="11">
        <f t="shared" si="5"/>
        <v>-5.6300000000000003E-2</v>
      </c>
    </row>
    <row r="101" spans="2:11" x14ac:dyDescent="0.2">
      <c r="B101">
        <f>+Administration!A96</f>
        <v>209</v>
      </c>
      <c r="C101" t="str">
        <f>+Administration!B96</f>
        <v>ST ANTHONY HOSPITAL</v>
      </c>
      <c r="D101" s="9">
        <f>ROUND(+Administration!H96,0)</f>
        <v>954815</v>
      </c>
      <c r="E101" s="10">
        <f>ROUND(+Administration!E96,2)</f>
        <v>40.31</v>
      </c>
      <c r="F101" s="10">
        <f t="shared" si="3"/>
        <v>23686.799999999999</v>
      </c>
      <c r="G101" s="9">
        <f>ROUND(+Administration!H198,0)</f>
        <v>948643</v>
      </c>
      <c r="H101" s="10">
        <f>ROUND(+Administration!E198,2)</f>
        <v>100.61</v>
      </c>
      <c r="I101" s="10">
        <f t="shared" si="4"/>
        <v>9428.91</v>
      </c>
      <c r="J101" s="10"/>
      <c r="K101" s="11">
        <f t="shared" si="5"/>
        <v>-0.60189999999999999</v>
      </c>
    </row>
    <row r="102" spans="2:11" x14ac:dyDescent="0.2">
      <c r="B102">
        <f>+Administration!A97</f>
        <v>210</v>
      </c>
      <c r="C102" t="str">
        <f>+Administration!B97</f>
        <v>SWEDISH MEDICAL CENTER - ISSAQUAH CAMPUS</v>
      </c>
      <c r="D102" s="9">
        <f>ROUND(+Administration!H97,0)</f>
        <v>5362070</v>
      </c>
      <c r="E102" s="10">
        <f>ROUND(+Administration!E97,2)</f>
        <v>41.58</v>
      </c>
      <c r="F102" s="10">
        <f t="shared" si="3"/>
        <v>128957.91</v>
      </c>
      <c r="G102" s="9">
        <f>ROUND(+Administration!H199,0)</f>
        <v>3833810</v>
      </c>
      <c r="H102" s="10">
        <f>ROUND(+Administration!E199,2)</f>
        <v>40.54</v>
      </c>
      <c r="I102" s="10">
        <f t="shared" si="4"/>
        <v>94568.57</v>
      </c>
      <c r="J102" s="10"/>
      <c r="K102" s="11">
        <f t="shared" si="5"/>
        <v>-0.26669999999999999</v>
      </c>
    </row>
    <row r="103" spans="2:11" x14ac:dyDescent="0.2">
      <c r="B103">
        <f>+Administration!A98</f>
        <v>211</v>
      </c>
      <c r="C103" t="str">
        <f>+Administration!B98</f>
        <v>PEACEHEALTH PEACE ISLAND MEDICAL CENTER</v>
      </c>
      <c r="D103" s="9">
        <f>ROUND(+Administration!H98,0)</f>
        <v>64595</v>
      </c>
      <c r="E103" s="10">
        <f>ROUND(+Administration!E98,2)</f>
        <v>2.0499999999999998</v>
      </c>
      <c r="F103" s="10">
        <f t="shared" si="3"/>
        <v>31509.759999999998</v>
      </c>
      <c r="G103" s="9">
        <f>ROUND(+Administration!H200,0)</f>
        <v>-11943</v>
      </c>
      <c r="H103" s="10">
        <f>ROUND(+Administration!E200,2)</f>
        <v>4.92</v>
      </c>
      <c r="I103" s="10">
        <f t="shared" si="4"/>
        <v>-2427.44</v>
      </c>
      <c r="J103" s="10"/>
      <c r="K103" s="11">
        <f t="shared" si="5"/>
        <v>-1.077</v>
      </c>
    </row>
    <row r="104" spans="2:11" x14ac:dyDescent="0.2">
      <c r="B104">
        <f>+Administration!A99</f>
        <v>904</v>
      </c>
      <c r="C104" t="str">
        <f>+Administration!B99</f>
        <v>BHC FAIRFAX HOSPITAL</v>
      </c>
      <c r="D104" s="9">
        <f>ROUND(+Administration!H99,0)</f>
        <v>461230</v>
      </c>
      <c r="E104" s="10">
        <f>ROUND(+Administration!E99,2)</f>
        <v>34.32</v>
      </c>
      <c r="F104" s="10">
        <f t="shared" si="3"/>
        <v>13439.1</v>
      </c>
      <c r="G104" s="9">
        <f>ROUND(+Administration!H201,0)</f>
        <v>563046</v>
      </c>
      <c r="H104" s="10">
        <f>ROUND(+Administration!E201,2)</f>
        <v>44.29</v>
      </c>
      <c r="I104" s="10">
        <f t="shared" si="4"/>
        <v>12712.71</v>
      </c>
      <c r="J104" s="10"/>
      <c r="K104" s="11">
        <f t="shared" si="5"/>
        <v>-5.4100000000000002E-2</v>
      </c>
    </row>
    <row r="105" spans="2:11" x14ac:dyDescent="0.2">
      <c r="B105">
        <f>+Administration!A100</f>
        <v>915</v>
      </c>
      <c r="C105" t="str">
        <f>+Administration!B100</f>
        <v>LOURDES COUNSELING CENTER</v>
      </c>
      <c r="D105" s="9">
        <f>ROUND(+Administration!H100,0)</f>
        <v>74331</v>
      </c>
      <c r="E105" s="10">
        <f>ROUND(+Administration!E100,2)</f>
        <v>6.07</v>
      </c>
      <c r="F105" s="10">
        <f t="shared" si="3"/>
        <v>12245.63</v>
      </c>
      <c r="G105" s="9">
        <f>ROUND(+Administration!H202,0)</f>
        <v>58029</v>
      </c>
      <c r="H105" s="10">
        <f>ROUND(+Administration!E202,2)</f>
        <v>16.36</v>
      </c>
      <c r="I105" s="10">
        <f t="shared" si="4"/>
        <v>3547</v>
      </c>
      <c r="J105" s="10"/>
      <c r="K105" s="11">
        <f t="shared" si="5"/>
        <v>-0.71030000000000004</v>
      </c>
    </row>
    <row r="106" spans="2:11" x14ac:dyDescent="0.2">
      <c r="B106">
        <f>+Administration!A101</f>
        <v>919</v>
      </c>
      <c r="C106" t="str">
        <f>+Administration!B101</f>
        <v>NAVOS</v>
      </c>
      <c r="D106" s="9">
        <f>ROUND(+Administration!H101,0)</f>
        <v>87275</v>
      </c>
      <c r="E106" s="10">
        <f>ROUND(+Administration!E101,2)</f>
        <v>8.39</v>
      </c>
      <c r="F106" s="10">
        <f t="shared" si="3"/>
        <v>10402.26</v>
      </c>
      <c r="G106" s="9">
        <f>ROUND(+Administration!H203,0)</f>
        <v>99551</v>
      </c>
      <c r="H106" s="10">
        <f>ROUND(+Administration!E203,2)</f>
        <v>9.57</v>
      </c>
      <c r="I106" s="10">
        <f t="shared" si="4"/>
        <v>10402.4</v>
      </c>
      <c r="J106" s="10"/>
      <c r="K106" s="11">
        <f t="shared" si="5"/>
        <v>0</v>
      </c>
    </row>
    <row r="107" spans="2:11" x14ac:dyDescent="0.2">
      <c r="B107">
        <f>+Administration!A102</f>
        <v>921</v>
      </c>
      <c r="C107" t="str">
        <f>+Administration!B102</f>
        <v>Cascade Behavioral Health</v>
      </c>
      <c r="D107" s="9">
        <f>ROUND(+Administration!H102,0)</f>
        <v>22155</v>
      </c>
      <c r="E107" s="10">
        <f>ROUND(+Administration!E102,2)</f>
        <v>10.73</v>
      </c>
      <c r="F107" s="10">
        <f t="shared" si="3"/>
        <v>2064.77</v>
      </c>
      <c r="G107" s="9">
        <f>ROUND(+Administration!H204,0)</f>
        <v>247181</v>
      </c>
      <c r="H107" s="10">
        <f>ROUND(+Administration!E204,2)</f>
        <v>13.88</v>
      </c>
      <c r="I107" s="10">
        <f t="shared" si="4"/>
        <v>17808.43</v>
      </c>
      <c r="J107" s="10"/>
      <c r="K107" s="11">
        <f t="shared" si="5"/>
        <v>7.6249000000000002</v>
      </c>
    </row>
    <row r="108" spans="2:11" x14ac:dyDescent="0.2">
      <c r="B108">
        <f>+Administration!A103</f>
        <v>922</v>
      </c>
      <c r="C108" t="str">
        <f>+Administration!B103</f>
        <v>Fairfax Everett</v>
      </c>
      <c r="D108" s="9">
        <f>ROUND(+Administration!H103,0)</f>
        <v>0</v>
      </c>
      <c r="E108" s="10">
        <f>ROUND(+Administration!E103,2)</f>
        <v>0</v>
      </c>
      <c r="F108" s="10" t="str">
        <f t="shared" si="3"/>
        <v/>
      </c>
      <c r="G108" s="9">
        <f>ROUND(+Administration!H205,0)</f>
        <v>48641</v>
      </c>
      <c r="H108" s="10">
        <f>ROUND(+Administration!E205,2)</f>
        <v>12.17</v>
      </c>
      <c r="I108" s="10">
        <f t="shared" si="4"/>
        <v>3996.8</v>
      </c>
      <c r="J108" s="10"/>
      <c r="K108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C22" sqref="C22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7.88671875" bestFit="1" customWidth="1"/>
    <col min="5" max="6" width="6.88671875" bestFit="1" customWidth="1"/>
    <col min="7" max="7" width="7.8867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6" t="s">
        <v>27</v>
      </c>
      <c r="B1" s="5"/>
      <c r="C1" s="5"/>
      <c r="D1" s="5"/>
      <c r="E1" s="5"/>
      <c r="F1" s="6"/>
      <c r="G1" s="5"/>
      <c r="H1" s="5"/>
      <c r="I1" s="5"/>
      <c r="J1" s="5"/>
    </row>
    <row r="2" spans="1:11" x14ac:dyDescent="0.2">
      <c r="A2" s="1"/>
      <c r="F2" s="1"/>
      <c r="K2" s="4" t="s">
        <v>43</v>
      </c>
    </row>
    <row r="3" spans="1:11" x14ac:dyDescent="0.2">
      <c r="D3" s="2"/>
      <c r="F3" s="1"/>
      <c r="K3">
        <v>506</v>
      </c>
    </row>
    <row r="4" spans="1:11" x14ac:dyDescent="0.2">
      <c r="A4" s="6" t="s">
        <v>30</v>
      </c>
      <c r="B4" s="6"/>
      <c r="C4" s="6"/>
      <c r="D4" s="7"/>
      <c r="E4" s="6"/>
      <c r="F4" s="5"/>
      <c r="G4" s="5"/>
      <c r="H4" s="5"/>
      <c r="I4" s="5"/>
      <c r="J4" s="5"/>
    </row>
    <row r="5" spans="1:11" x14ac:dyDescent="0.2">
      <c r="A5" s="6" t="s">
        <v>40</v>
      </c>
      <c r="B5" s="6"/>
      <c r="C5" s="6"/>
      <c r="D5" s="6"/>
      <c r="E5" s="5"/>
      <c r="F5" s="5"/>
      <c r="G5" s="5"/>
      <c r="H5" s="5"/>
      <c r="I5" s="5"/>
      <c r="J5" s="5"/>
    </row>
    <row r="7" spans="1:11" x14ac:dyDescent="0.2">
      <c r="E7" s="33">
        <f>Administration!D5</f>
        <v>2013</v>
      </c>
      <c r="F7" s="4">
        <f>+E7</f>
        <v>2013</v>
      </c>
      <c r="H7" s="3">
        <f>+F7+1</f>
        <v>2014</v>
      </c>
      <c r="I7" s="4">
        <f>+H7</f>
        <v>2014</v>
      </c>
    </row>
    <row r="8" spans="1:11" x14ac:dyDescent="0.2">
      <c r="A8" s="4"/>
      <c r="B8" s="4"/>
      <c r="C8" s="4"/>
      <c r="D8" s="3" t="s">
        <v>28</v>
      </c>
      <c r="F8" s="3" t="s">
        <v>2</v>
      </c>
      <c r="G8" s="3" t="s">
        <v>28</v>
      </c>
      <c r="I8" s="3" t="s">
        <v>2</v>
      </c>
      <c r="J8" s="3"/>
      <c r="K8" s="4" t="s">
        <v>45</v>
      </c>
    </row>
    <row r="9" spans="1:11" x14ac:dyDescent="0.2">
      <c r="A9" s="4"/>
      <c r="B9" s="4" t="s">
        <v>41</v>
      </c>
      <c r="C9" s="4" t="s">
        <v>42</v>
      </c>
      <c r="D9" s="3" t="s">
        <v>29</v>
      </c>
      <c r="E9" s="3" t="s">
        <v>4</v>
      </c>
      <c r="F9" s="3" t="s">
        <v>4</v>
      </c>
      <c r="G9" s="3" t="s">
        <v>29</v>
      </c>
      <c r="H9" s="3" t="s">
        <v>4</v>
      </c>
      <c r="I9" s="3" t="s">
        <v>4</v>
      </c>
      <c r="J9" s="3"/>
      <c r="K9" s="4" t="s">
        <v>46</v>
      </c>
    </row>
    <row r="10" spans="1:11" x14ac:dyDescent="0.2">
      <c r="B10">
        <f>+Administration!A5</f>
        <v>1</v>
      </c>
      <c r="C10" t="str">
        <f>+Administration!B5</f>
        <v>SWEDISH MEDICAL CENTER - FIRST HILL</v>
      </c>
      <c r="D10" s="9">
        <f>ROUND(+Administration!E5*2080,0)</f>
        <v>213429</v>
      </c>
      <c r="E10" s="9">
        <f>ROUND(+Administration!V5,0)</f>
        <v>67759</v>
      </c>
      <c r="F10" s="10">
        <f>IF(D10=0,"",IF(E10=0,"",ROUND(D10/E10,2)))</f>
        <v>3.15</v>
      </c>
      <c r="G10" s="9">
        <f>ROUND(+Administration!E107*2080,0)</f>
        <v>287622</v>
      </c>
      <c r="H10" s="9">
        <f>ROUND(+Administration!V107,0)</f>
        <v>54386</v>
      </c>
      <c r="I10" s="10">
        <f>IF(G10=0,"",IF(H10=0,"",ROUND(G10/H10,2)))</f>
        <v>5.29</v>
      </c>
      <c r="J10" s="10"/>
      <c r="K10" s="11">
        <f>IF(D10=0,"",IF(E10=0,"",IF(G10=0,"",IF(H10=0,"",ROUND(I10/F10-1,4)))))</f>
        <v>0.6794</v>
      </c>
    </row>
    <row r="11" spans="1:11" x14ac:dyDescent="0.2">
      <c r="B11">
        <f>+Administration!A6</f>
        <v>3</v>
      </c>
      <c r="C11" t="str">
        <f>+Administration!B6</f>
        <v>SWEDISH MEDICAL CENTER - CHERRY HILL</v>
      </c>
      <c r="D11" s="9">
        <f>ROUND(+Administration!E6*2080,0)</f>
        <v>134638</v>
      </c>
      <c r="E11" s="9">
        <f>ROUND(+Administration!V6,0)</f>
        <v>28415</v>
      </c>
      <c r="F11" s="10">
        <f t="shared" ref="F11:F74" si="0">IF(D11=0,"",IF(E11=0,"",ROUND(D11/E11,2)))</f>
        <v>4.74</v>
      </c>
      <c r="G11" s="9">
        <f>ROUND(+Administration!E108*2080,0)</f>
        <v>188115</v>
      </c>
      <c r="H11" s="9">
        <f>ROUND(+Administration!V108,0)</f>
        <v>28590</v>
      </c>
      <c r="I11" s="10">
        <f t="shared" ref="I11:I74" si="1">IF(G11=0,"",IF(H11=0,"",ROUND(G11/H11,2)))</f>
        <v>6.58</v>
      </c>
      <c r="J11" s="10"/>
      <c r="K11" s="11">
        <f t="shared" ref="K11:K74" si="2">IF(D11=0,"",IF(E11=0,"",IF(G11=0,"",IF(H11=0,"",ROUND(I11/F11-1,4)))))</f>
        <v>0.38819999999999999</v>
      </c>
    </row>
    <row r="12" spans="1:11" x14ac:dyDescent="0.2">
      <c r="B12">
        <f>+Administration!A7</f>
        <v>8</v>
      </c>
      <c r="C12" t="str">
        <f>+Administration!B7</f>
        <v>KLICKITAT VALLEY HEALTH</v>
      </c>
      <c r="D12" s="9">
        <f>ROUND(+Administration!E7*2080,0)</f>
        <v>28330</v>
      </c>
      <c r="E12" s="9">
        <f>ROUND(+Administration!V7,0)</f>
        <v>1281</v>
      </c>
      <c r="F12" s="10">
        <f t="shared" si="0"/>
        <v>22.12</v>
      </c>
      <c r="G12" s="9">
        <f>ROUND(+Administration!E109*2080,0)</f>
        <v>26770</v>
      </c>
      <c r="H12" s="9">
        <f>ROUND(+Administration!V109,0)</f>
        <v>1141</v>
      </c>
      <c r="I12" s="10">
        <f t="shared" si="1"/>
        <v>23.46</v>
      </c>
      <c r="J12" s="10"/>
      <c r="K12" s="11">
        <f t="shared" si="2"/>
        <v>6.0600000000000001E-2</v>
      </c>
    </row>
    <row r="13" spans="1:11" x14ac:dyDescent="0.2">
      <c r="B13">
        <f>+Administration!A8</f>
        <v>10</v>
      </c>
      <c r="C13" t="str">
        <f>+Administration!B8</f>
        <v>VIRGINIA MASON MEDICAL CENTER</v>
      </c>
      <c r="D13" s="9">
        <f>ROUND(+Administration!E8*2080,0)</f>
        <v>764982</v>
      </c>
      <c r="E13" s="9">
        <f>ROUND(+Administration!V8,0)</f>
        <v>70317</v>
      </c>
      <c r="F13" s="10">
        <f t="shared" si="0"/>
        <v>10.88</v>
      </c>
      <c r="G13" s="9">
        <f>ROUND(+Administration!E110*2080,0)</f>
        <v>771098</v>
      </c>
      <c r="H13" s="9">
        <f>ROUND(+Administration!V110,0)</f>
        <v>36445</v>
      </c>
      <c r="I13" s="10">
        <f t="shared" si="1"/>
        <v>21.16</v>
      </c>
      <c r="J13" s="10"/>
      <c r="K13" s="11">
        <f t="shared" si="2"/>
        <v>0.94489999999999996</v>
      </c>
    </row>
    <row r="14" spans="1:11" x14ac:dyDescent="0.2">
      <c r="B14">
        <f>+Administration!A9</f>
        <v>14</v>
      </c>
      <c r="C14" t="str">
        <f>+Administration!B9</f>
        <v>SEATTLE CHILDRENS HOSPITAL</v>
      </c>
      <c r="D14" s="9">
        <f>ROUND(+Administration!E9*2080,0)</f>
        <v>1337482</v>
      </c>
      <c r="E14" s="9">
        <f>ROUND(+Administration!V9,0)</f>
        <v>31340</v>
      </c>
      <c r="F14" s="10">
        <f t="shared" si="0"/>
        <v>42.68</v>
      </c>
      <c r="G14" s="9">
        <f>ROUND(+Administration!E111*2080,0)</f>
        <v>1265805</v>
      </c>
      <c r="H14" s="9">
        <f>ROUND(+Administration!V111,0)</f>
        <v>31607</v>
      </c>
      <c r="I14" s="10">
        <f t="shared" si="1"/>
        <v>40.049999999999997</v>
      </c>
      <c r="J14" s="10"/>
      <c r="K14" s="11">
        <f t="shared" si="2"/>
        <v>-6.1600000000000002E-2</v>
      </c>
    </row>
    <row r="15" spans="1:11" x14ac:dyDescent="0.2">
      <c r="B15">
        <f>+Administration!A10</f>
        <v>20</v>
      </c>
      <c r="C15" t="str">
        <f>+Administration!B10</f>
        <v>GROUP HEALTH CENTRAL HOSPITAL</v>
      </c>
      <c r="D15" s="9">
        <f>ROUND(+Administration!E10*2080,0)</f>
        <v>33197</v>
      </c>
      <c r="E15" s="9">
        <f>ROUND(+Administration!V10,0)</f>
        <v>1104</v>
      </c>
      <c r="F15" s="10">
        <f t="shared" si="0"/>
        <v>30.07</v>
      </c>
      <c r="G15" s="9">
        <f>ROUND(+Administration!E112*2080,0)</f>
        <v>32094</v>
      </c>
      <c r="H15" s="9">
        <f>ROUND(+Administration!V112,0)</f>
        <v>980</v>
      </c>
      <c r="I15" s="10">
        <f t="shared" si="1"/>
        <v>32.75</v>
      </c>
      <c r="J15" s="10"/>
      <c r="K15" s="11">
        <f t="shared" si="2"/>
        <v>8.9099999999999999E-2</v>
      </c>
    </row>
    <row r="16" spans="1:11" x14ac:dyDescent="0.2">
      <c r="B16">
        <f>+Administration!A11</f>
        <v>21</v>
      </c>
      <c r="C16" t="str">
        <f>+Administration!B11</f>
        <v>NEWPORT HOSPITAL AND HEALTH SERVICES</v>
      </c>
      <c r="D16" s="9">
        <f>ROUND(+Administration!E11*2080,0)</f>
        <v>27040</v>
      </c>
      <c r="E16" s="9">
        <f>ROUND(+Administration!V11,0)</f>
        <v>1924</v>
      </c>
      <c r="F16" s="10">
        <f t="shared" si="0"/>
        <v>14.05</v>
      </c>
      <c r="G16" s="9">
        <f>ROUND(+Administration!E113*2080,0)</f>
        <v>30805</v>
      </c>
      <c r="H16" s="9">
        <f>ROUND(+Administration!V113,0)</f>
        <v>1785</v>
      </c>
      <c r="I16" s="10">
        <f t="shared" si="1"/>
        <v>17.260000000000002</v>
      </c>
      <c r="J16" s="10"/>
      <c r="K16" s="11">
        <f t="shared" si="2"/>
        <v>0.22850000000000001</v>
      </c>
    </row>
    <row r="17" spans="2:11" x14ac:dyDescent="0.2">
      <c r="B17">
        <f>+Administration!A12</f>
        <v>22</v>
      </c>
      <c r="C17" t="str">
        <f>+Administration!B12</f>
        <v>LOURDES MEDICAL CENTER</v>
      </c>
      <c r="D17" s="9">
        <f>ROUND(+Administration!E12*2080,0)</f>
        <v>72904</v>
      </c>
      <c r="E17" s="9">
        <f>ROUND(+Administration!V12,0)</f>
        <v>7861</v>
      </c>
      <c r="F17" s="10">
        <f t="shared" si="0"/>
        <v>9.27</v>
      </c>
      <c r="G17" s="9">
        <f>ROUND(+Administration!E114*2080,0)</f>
        <v>207376</v>
      </c>
      <c r="H17" s="9">
        <f>ROUND(+Administration!V114,0)</f>
        <v>5451</v>
      </c>
      <c r="I17" s="10">
        <f t="shared" si="1"/>
        <v>38.04</v>
      </c>
      <c r="J17" s="10"/>
      <c r="K17" s="11">
        <f t="shared" si="2"/>
        <v>3.1036000000000001</v>
      </c>
    </row>
    <row r="18" spans="2:11" x14ac:dyDescent="0.2">
      <c r="B18">
        <f>+Administration!A13</f>
        <v>23</v>
      </c>
      <c r="C18" t="str">
        <f>+Administration!B13</f>
        <v>THREE RIVERS HOSPITAL</v>
      </c>
      <c r="D18" s="9">
        <f>ROUND(+Administration!E13*2080,0)</f>
        <v>30389</v>
      </c>
      <c r="E18" s="9">
        <f>ROUND(+Administration!V13,0)</f>
        <v>943</v>
      </c>
      <c r="F18" s="10">
        <f t="shared" si="0"/>
        <v>32.229999999999997</v>
      </c>
      <c r="G18" s="9">
        <f>ROUND(+Administration!E115*2080,0)</f>
        <v>29765</v>
      </c>
      <c r="H18" s="9">
        <f>ROUND(+Administration!V115,0)</f>
        <v>954</v>
      </c>
      <c r="I18" s="10">
        <f t="shared" si="1"/>
        <v>31.2</v>
      </c>
      <c r="J18" s="10"/>
      <c r="K18" s="11">
        <f t="shared" si="2"/>
        <v>-3.2000000000000001E-2</v>
      </c>
    </row>
    <row r="19" spans="2:11" x14ac:dyDescent="0.2">
      <c r="B19">
        <f>+Administration!A14</f>
        <v>26</v>
      </c>
      <c r="C19" t="str">
        <f>+Administration!B14</f>
        <v>PEACEHEALTH ST JOHN MEDICAL CENTER</v>
      </c>
      <c r="D19" s="9">
        <f>ROUND(+Administration!E14*2080,0)</f>
        <v>207522</v>
      </c>
      <c r="E19" s="9">
        <f>ROUND(+Administration!V14,0)</f>
        <v>21531</v>
      </c>
      <c r="F19" s="10">
        <f t="shared" si="0"/>
        <v>9.64</v>
      </c>
      <c r="G19" s="9">
        <f>ROUND(+Administration!E116*2080,0)</f>
        <v>182333</v>
      </c>
      <c r="H19" s="9">
        <f>ROUND(+Administration!V116,0)</f>
        <v>20321</v>
      </c>
      <c r="I19" s="10">
        <f t="shared" si="1"/>
        <v>8.9700000000000006</v>
      </c>
      <c r="J19" s="10"/>
      <c r="K19" s="11">
        <f t="shared" si="2"/>
        <v>-6.9500000000000006E-2</v>
      </c>
    </row>
    <row r="20" spans="2:11" x14ac:dyDescent="0.2">
      <c r="B20">
        <f>+Administration!A15</f>
        <v>29</v>
      </c>
      <c r="C20" t="str">
        <f>+Administration!B15</f>
        <v>HARBORVIEW MEDICAL CENTER</v>
      </c>
      <c r="D20" s="9">
        <f>ROUND(+Administration!E15*2080,0)</f>
        <v>1016205</v>
      </c>
      <c r="E20" s="9">
        <f>ROUND(+Administration!V15,0)</f>
        <v>42448</v>
      </c>
      <c r="F20" s="10">
        <f t="shared" si="0"/>
        <v>23.94</v>
      </c>
      <c r="G20" s="9">
        <f>ROUND(+Administration!E117*2080,0)</f>
        <v>1023277</v>
      </c>
      <c r="H20" s="9">
        <f>ROUND(+Administration!V117,0)</f>
        <v>43257</v>
      </c>
      <c r="I20" s="10">
        <f t="shared" si="1"/>
        <v>23.66</v>
      </c>
      <c r="J20" s="10"/>
      <c r="K20" s="11">
        <f t="shared" si="2"/>
        <v>-1.17E-2</v>
      </c>
    </row>
    <row r="21" spans="2:11" x14ac:dyDescent="0.2">
      <c r="B21">
        <f>+Administration!A16</f>
        <v>32</v>
      </c>
      <c r="C21" t="str">
        <f>+Administration!B16</f>
        <v>ST JOSEPH MEDICAL CENTER</v>
      </c>
      <c r="D21" s="9">
        <f>ROUND(+Administration!E16*2080,0)</f>
        <v>462405</v>
      </c>
      <c r="E21" s="9">
        <f>ROUND(+Administration!V16,0)</f>
        <v>43782</v>
      </c>
      <c r="F21" s="10">
        <f t="shared" si="0"/>
        <v>10.56</v>
      </c>
      <c r="G21" s="9">
        <f>ROUND(+Administration!E118*2080,0)</f>
        <v>1087341</v>
      </c>
      <c r="H21" s="9">
        <f>ROUND(+Administration!V118,0)</f>
        <v>44012</v>
      </c>
      <c r="I21" s="10">
        <f t="shared" si="1"/>
        <v>24.71</v>
      </c>
      <c r="J21" s="10"/>
      <c r="K21" s="11">
        <f t="shared" si="2"/>
        <v>1.34</v>
      </c>
    </row>
    <row r="22" spans="2:11" x14ac:dyDescent="0.2">
      <c r="B22">
        <f>+Administration!A17</f>
        <v>35</v>
      </c>
      <c r="C22" t="str">
        <f>+Administration!B17</f>
        <v>ST ELIZABETH HOSPITAL</v>
      </c>
      <c r="D22" s="9">
        <f>ROUND(+Administration!E17*2080,0)</f>
        <v>52811</v>
      </c>
      <c r="E22" s="9">
        <f>ROUND(+Administration!V17,0)</f>
        <v>3457</v>
      </c>
      <c r="F22" s="10">
        <f t="shared" si="0"/>
        <v>15.28</v>
      </c>
      <c r="G22" s="9">
        <f>ROUND(+Administration!E119*2080,0)</f>
        <v>144664</v>
      </c>
      <c r="H22" s="9">
        <f>ROUND(+Administration!V119,0)</f>
        <v>3194</v>
      </c>
      <c r="I22" s="10">
        <f t="shared" si="1"/>
        <v>45.29</v>
      </c>
      <c r="J22" s="10"/>
      <c r="K22" s="11">
        <f t="shared" si="2"/>
        <v>1.964</v>
      </c>
    </row>
    <row r="23" spans="2:11" x14ac:dyDescent="0.2">
      <c r="B23">
        <f>+Administration!A18</f>
        <v>37</v>
      </c>
      <c r="C23" t="str">
        <f>+Administration!B18</f>
        <v>DEACONESS HOSPITAL</v>
      </c>
      <c r="D23" s="9">
        <f>ROUND(+Administration!E18*2080,0)</f>
        <v>194168</v>
      </c>
      <c r="E23" s="9">
        <f>ROUND(+Administration!V18,0)</f>
        <v>23505</v>
      </c>
      <c r="F23" s="10">
        <f t="shared" si="0"/>
        <v>8.26</v>
      </c>
      <c r="G23" s="9">
        <f>ROUND(+Administration!E120*2080,0)</f>
        <v>194168</v>
      </c>
      <c r="H23" s="9">
        <f>ROUND(+Administration!V120,0)</f>
        <v>24757</v>
      </c>
      <c r="I23" s="10">
        <f t="shared" si="1"/>
        <v>7.84</v>
      </c>
      <c r="J23" s="10"/>
      <c r="K23" s="11">
        <f t="shared" si="2"/>
        <v>-5.0799999999999998E-2</v>
      </c>
    </row>
    <row r="24" spans="2:11" x14ac:dyDescent="0.2">
      <c r="B24">
        <f>+Administration!A19</f>
        <v>38</v>
      </c>
      <c r="C24" t="str">
        <f>+Administration!B19</f>
        <v>OLYMPIC MEDICAL CENTER</v>
      </c>
      <c r="D24" s="9">
        <f>ROUND(+Administration!E19*2080,0)</f>
        <v>140608</v>
      </c>
      <c r="E24" s="9">
        <f>ROUND(+Administration!V19,0)</f>
        <v>12980</v>
      </c>
      <c r="F24" s="10">
        <f t="shared" si="0"/>
        <v>10.83</v>
      </c>
      <c r="G24" s="9">
        <f>ROUND(+Administration!E121*2080,0)</f>
        <v>143499</v>
      </c>
      <c r="H24" s="9">
        <f>ROUND(+Administration!V121,0)</f>
        <v>15106</v>
      </c>
      <c r="I24" s="10">
        <f t="shared" si="1"/>
        <v>9.5</v>
      </c>
      <c r="J24" s="10"/>
      <c r="K24" s="11">
        <f t="shared" si="2"/>
        <v>-0.12280000000000001</v>
      </c>
    </row>
    <row r="25" spans="2:11" x14ac:dyDescent="0.2">
      <c r="B25">
        <f>+Administration!A20</f>
        <v>39</v>
      </c>
      <c r="C25" t="str">
        <f>+Administration!B20</f>
        <v>TRIOS HEALTH</v>
      </c>
      <c r="D25" s="9">
        <f>ROUND(+Administration!E20*2080,0)</f>
        <v>162032</v>
      </c>
      <c r="E25" s="9">
        <f>ROUND(+Administration!V20,0)</f>
        <v>13307</v>
      </c>
      <c r="F25" s="10">
        <f t="shared" si="0"/>
        <v>12.18</v>
      </c>
      <c r="G25" s="9">
        <f>ROUND(+Administration!E122*2080,0)</f>
        <v>139672</v>
      </c>
      <c r="H25" s="9">
        <f>ROUND(+Administration!V122,0)</f>
        <v>14697</v>
      </c>
      <c r="I25" s="10">
        <f t="shared" si="1"/>
        <v>9.5</v>
      </c>
      <c r="J25" s="10"/>
      <c r="K25" s="11">
        <f t="shared" si="2"/>
        <v>-0.22</v>
      </c>
    </row>
    <row r="26" spans="2:11" x14ac:dyDescent="0.2">
      <c r="B26">
        <f>+Administration!A21</f>
        <v>43</v>
      </c>
      <c r="C26" t="str">
        <f>+Administration!B21</f>
        <v>WALLA WALLA GENERAL HOSPITAL</v>
      </c>
      <c r="D26" s="9">
        <f>ROUND(+Administration!E21*2080,0)</f>
        <v>0</v>
      </c>
      <c r="E26" s="9">
        <f>ROUND(+Administration!V21,0)</f>
        <v>0</v>
      </c>
      <c r="F26" s="10" t="str">
        <f t="shared" si="0"/>
        <v/>
      </c>
      <c r="G26" s="9">
        <f>ROUND(+Administration!E123*2080,0)</f>
        <v>60570</v>
      </c>
      <c r="H26" s="9">
        <f>ROUND(+Administration!V123,0)</f>
        <v>4733</v>
      </c>
      <c r="I26" s="10">
        <f t="shared" si="1"/>
        <v>12.8</v>
      </c>
      <c r="J26" s="10"/>
      <c r="K26" s="11" t="str">
        <f t="shared" si="2"/>
        <v/>
      </c>
    </row>
    <row r="27" spans="2:11" x14ac:dyDescent="0.2">
      <c r="B27">
        <f>+Administration!A22</f>
        <v>45</v>
      </c>
      <c r="C27" t="str">
        <f>+Administration!B22</f>
        <v>COLUMBIA BASIN HOSPITAL</v>
      </c>
      <c r="D27" s="9">
        <f>ROUND(+Administration!E22*2080,0)</f>
        <v>25210</v>
      </c>
      <c r="E27" s="9">
        <f>ROUND(+Administration!V22,0)</f>
        <v>1075</v>
      </c>
      <c r="F27" s="10">
        <f t="shared" si="0"/>
        <v>23.45</v>
      </c>
      <c r="G27" s="9">
        <f>ROUND(+Administration!E124*2080,0)</f>
        <v>25834</v>
      </c>
      <c r="H27" s="9">
        <f>ROUND(+Administration!V124,0)</f>
        <v>1095</v>
      </c>
      <c r="I27" s="10">
        <f t="shared" si="1"/>
        <v>23.59</v>
      </c>
      <c r="J27" s="10"/>
      <c r="K27" s="11">
        <f t="shared" si="2"/>
        <v>6.0000000000000001E-3</v>
      </c>
    </row>
    <row r="28" spans="2:11" x14ac:dyDescent="0.2">
      <c r="B28">
        <f>+Administration!A23</f>
        <v>46</v>
      </c>
      <c r="C28" t="str">
        <f>+Administration!B23</f>
        <v>PMH MEDICAL CENTER</v>
      </c>
      <c r="D28" s="9">
        <f>ROUND(+Administration!E23*2080,0)</f>
        <v>32802</v>
      </c>
      <c r="E28" s="9">
        <f>ROUND(+Administration!V23,0)</f>
        <v>2094</v>
      </c>
      <c r="F28" s="10">
        <f t="shared" si="0"/>
        <v>15.66</v>
      </c>
      <c r="G28" s="9">
        <f>ROUND(+Administration!E125*2080,0)</f>
        <v>0</v>
      </c>
      <c r="H28" s="9">
        <f>ROUND(+Administration!V125,0)</f>
        <v>0</v>
      </c>
      <c r="I28" s="10" t="str">
        <f t="shared" si="1"/>
        <v/>
      </c>
      <c r="J28" s="10"/>
      <c r="K28" s="11" t="str">
        <f t="shared" si="2"/>
        <v/>
      </c>
    </row>
    <row r="29" spans="2:11" x14ac:dyDescent="0.2">
      <c r="B29">
        <f>+Administration!A24</f>
        <v>50</v>
      </c>
      <c r="C29" t="str">
        <f>+Administration!B24</f>
        <v>PROVIDENCE ST MARY MEDICAL CENTER</v>
      </c>
      <c r="D29" s="9">
        <f>ROUND(+Administration!E24*2080,0)</f>
        <v>128586</v>
      </c>
      <c r="E29" s="9">
        <f>ROUND(+Administration!V24,0)</f>
        <v>9836</v>
      </c>
      <c r="F29" s="10">
        <f t="shared" si="0"/>
        <v>13.07</v>
      </c>
      <c r="G29" s="9">
        <f>ROUND(+Administration!E126*2080,0)</f>
        <v>152672</v>
      </c>
      <c r="H29" s="9">
        <f>ROUND(+Administration!V126,0)</f>
        <v>11987</v>
      </c>
      <c r="I29" s="10">
        <f t="shared" si="1"/>
        <v>12.74</v>
      </c>
      <c r="J29" s="10"/>
      <c r="K29" s="11">
        <f t="shared" si="2"/>
        <v>-2.52E-2</v>
      </c>
    </row>
    <row r="30" spans="2:11" x14ac:dyDescent="0.2">
      <c r="B30">
        <f>+Administration!A25</f>
        <v>54</v>
      </c>
      <c r="C30" t="str">
        <f>+Administration!B25</f>
        <v>FORKS COMMUNITY HOSPITAL</v>
      </c>
      <c r="D30" s="9">
        <f>ROUND(+Administration!E25*2080,0)</f>
        <v>29328</v>
      </c>
      <c r="E30" s="9">
        <f>ROUND(+Administration!V25,0)</f>
        <v>1672</v>
      </c>
      <c r="F30" s="10">
        <f t="shared" si="0"/>
        <v>17.54</v>
      </c>
      <c r="G30" s="9">
        <f>ROUND(+Administration!E127*2080,0)</f>
        <v>29245</v>
      </c>
      <c r="H30" s="9">
        <f>ROUND(+Administration!V127,0)</f>
        <v>1330</v>
      </c>
      <c r="I30" s="10">
        <f t="shared" si="1"/>
        <v>21.99</v>
      </c>
      <c r="J30" s="10"/>
      <c r="K30" s="11">
        <f t="shared" si="2"/>
        <v>0.25369999999999998</v>
      </c>
    </row>
    <row r="31" spans="2:11" x14ac:dyDescent="0.2">
      <c r="B31">
        <f>+Administration!A26</f>
        <v>56</v>
      </c>
      <c r="C31" t="str">
        <f>+Administration!B26</f>
        <v>WILLAPA HARBOR HOSPITAL</v>
      </c>
      <c r="D31" s="9">
        <f>ROUND(+Administration!E26*2080,0)</f>
        <v>30534</v>
      </c>
      <c r="E31" s="9">
        <f>ROUND(+Administration!V26,0)</f>
        <v>1010</v>
      </c>
      <c r="F31" s="10">
        <f t="shared" si="0"/>
        <v>30.23</v>
      </c>
      <c r="G31" s="9">
        <f>ROUND(+Administration!E128*2080,0)</f>
        <v>31762</v>
      </c>
      <c r="H31" s="9">
        <f>ROUND(+Administration!V128,0)</f>
        <v>1037</v>
      </c>
      <c r="I31" s="10">
        <f t="shared" si="1"/>
        <v>30.63</v>
      </c>
      <c r="J31" s="10"/>
      <c r="K31" s="11">
        <f t="shared" si="2"/>
        <v>1.32E-2</v>
      </c>
    </row>
    <row r="32" spans="2:11" x14ac:dyDescent="0.2">
      <c r="B32">
        <f>+Administration!A27</f>
        <v>58</v>
      </c>
      <c r="C32" t="str">
        <f>+Administration!B27</f>
        <v>YAKIMA VALLEY MEMORIAL HOSPITAL</v>
      </c>
      <c r="D32" s="9">
        <f>ROUND(+Administration!E27*2080,0)</f>
        <v>487947</v>
      </c>
      <c r="E32" s="9">
        <f>ROUND(+Administration!V27,0)</f>
        <v>33150</v>
      </c>
      <c r="F32" s="10">
        <f t="shared" si="0"/>
        <v>14.72</v>
      </c>
      <c r="G32" s="9">
        <f>ROUND(+Administration!E129*2080,0)</f>
        <v>522787</v>
      </c>
      <c r="H32" s="9">
        <f>ROUND(+Administration!V129,0)</f>
        <v>34975</v>
      </c>
      <c r="I32" s="10">
        <f t="shared" si="1"/>
        <v>14.95</v>
      </c>
      <c r="J32" s="10"/>
      <c r="K32" s="11">
        <f t="shared" si="2"/>
        <v>1.5599999999999999E-2</v>
      </c>
    </row>
    <row r="33" spans="2:11" x14ac:dyDescent="0.2">
      <c r="B33">
        <f>+Administration!A28</f>
        <v>63</v>
      </c>
      <c r="C33" t="str">
        <f>+Administration!B28</f>
        <v>GRAYS HARBOR COMMUNITY HOSPITAL</v>
      </c>
      <c r="D33" s="9">
        <f>ROUND(+Administration!E28*2080,0)</f>
        <v>133120</v>
      </c>
      <c r="E33" s="9">
        <f>ROUND(+Administration!V28,0)</f>
        <v>10592</v>
      </c>
      <c r="F33" s="10">
        <f t="shared" si="0"/>
        <v>12.57</v>
      </c>
      <c r="G33" s="9">
        <f>ROUND(+Administration!E130*2080,0)</f>
        <v>128523</v>
      </c>
      <c r="H33" s="9">
        <f>ROUND(+Administration!V130,0)</f>
        <v>10620</v>
      </c>
      <c r="I33" s="10">
        <f t="shared" si="1"/>
        <v>12.1</v>
      </c>
      <c r="J33" s="10"/>
      <c r="K33" s="11">
        <f t="shared" si="2"/>
        <v>-3.7400000000000003E-2</v>
      </c>
    </row>
    <row r="34" spans="2:11" x14ac:dyDescent="0.2">
      <c r="B34">
        <f>+Administration!A29</f>
        <v>78</v>
      </c>
      <c r="C34" t="str">
        <f>+Administration!B29</f>
        <v>SAMARITAN HEALTHCARE</v>
      </c>
      <c r="D34" s="9">
        <f>ROUND(+Administration!E29*2080,0)</f>
        <v>86195</v>
      </c>
      <c r="E34" s="9">
        <f>ROUND(+Administration!V29,0)</f>
        <v>5653</v>
      </c>
      <c r="F34" s="10">
        <f t="shared" si="0"/>
        <v>15.25</v>
      </c>
      <c r="G34" s="9">
        <f>ROUND(+Administration!E131*2080,0)</f>
        <v>84635</v>
      </c>
      <c r="H34" s="9">
        <f>ROUND(+Administration!V131,0)</f>
        <v>5534</v>
      </c>
      <c r="I34" s="10">
        <f t="shared" si="1"/>
        <v>15.29</v>
      </c>
      <c r="J34" s="10"/>
      <c r="K34" s="11">
        <f t="shared" si="2"/>
        <v>2.5999999999999999E-3</v>
      </c>
    </row>
    <row r="35" spans="2:11" x14ac:dyDescent="0.2">
      <c r="B35">
        <f>+Administration!A30</f>
        <v>79</v>
      </c>
      <c r="C35" t="str">
        <f>+Administration!B30</f>
        <v>OCEAN BEACH HOSPITAL</v>
      </c>
      <c r="D35" s="9">
        <f>ROUND(+Administration!E30*2080,0)</f>
        <v>22714</v>
      </c>
      <c r="E35" s="9">
        <f>ROUND(+Administration!V30,0)</f>
        <v>1211</v>
      </c>
      <c r="F35" s="10">
        <f t="shared" si="0"/>
        <v>18.760000000000002</v>
      </c>
      <c r="G35" s="9">
        <f>ROUND(+Administration!E132*2080,0)</f>
        <v>10421</v>
      </c>
      <c r="H35" s="9">
        <f>ROUND(+Administration!V132,0)</f>
        <v>5958</v>
      </c>
      <c r="I35" s="10">
        <f t="shared" si="1"/>
        <v>1.75</v>
      </c>
      <c r="J35" s="10"/>
      <c r="K35" s="11">
        <f t="shared" si="2"/>
        <v>-0.90669999999999995</v>
      </c>
    </row>
    <row r="36" spans="2:11" x14ac:dyDescent="0.2">
      <c r="B36">
        <f>+Administration!A31</f>
        <v>80</v>
      </c>
      <c r="C36" t="str">
        <f>+Administration!B31</f>
        <v>ODESSA MEMORIAL HEALTHCARE CENTER</v>
      </c>
      <c r="D36" s="9">
        <f>ROUND(+Administration!E31*2080,0)</f>
        <v>11190</v>
      </c>
      <c r="E36" s="9">
        <f>ROUND(+Administration!V31,0)</f>
        <v>103</v>
      </c>
      <c r="F36" s="10">
        <f t="shared" si="0"/>
        <v>108.64</v>
      </c>
      <c r="G36" s="9">
        <f>ROUND(+Administration!E133*2080,0)</f>
        <v>12043</v>
      </c>
      <c r="H36" s="9">
        <f>ROUND(+Administration!V133,0)</f>
        <v>63</v>
      </c>
      <c r="I36" s="10">
        <f t="shared" si="1"/>
        <v>191.16</v>
      </c>
      <c r="J36" s="10"/>
      <c r="K36" s="11">
        <f t="shared" si="2"/>
        <v>0.75960000000000005</v>
      </c>
    </row>
    <row r="37" spans="2:11" x14ac:dyDescent="0.2">
      <c r="B37">
        <f>+Administration!A32</f>
        <v>81</v>
      </c>
      <c r="C37" t="str">
        <f>+Administration!B32</f>
        <v>MULTICARE GOOD SAMARITAN</v>
      </c>
      <c r="D37" s="9">
        <f>ROUND(+Administration!E32*2080,0)</f>
        <v>313602</v>
      </c>
      <c r="E37" s="9">
        <f>ROUND(+Administration!V32,0)</f>
        <v>30512</v>
      </c>
      <c r="F37" s="10">
        <f t="shared" si="0"/>
        <v>10.28</v>
      </c>
      <c r="G37" s="9">
        <f>ROUND(+Administration!E134*2080,0)</f>
        <v>199077</v>
      </c>
      <c r="H37" s="9">
        <f>ROUND(+Administration!V134,0)</f>
        <v>25027</v>
      </c>
      <c r="I37" s="10">
        <f t="shared" si="1"/>
        <v>7.95</v>
      </c>
      <c r="J37" s="10"/>
      <c r="K37" s="11">
        <f t="shared" si="2"/>
        <v>-0.22670000000000001</v>
      </c>
    </row>
    <row r="38" spans="2:11" x14ac:dyDescent="0.2">
      <c r="B38">
        <f>+Administration!A33</f>
        <v>82</v>
      </c>
      <c r="C38" t="str">
        <f>+Administration!B33</f>
        <v>GARFIELD COUNTY MEMORIAL HOSPITAL</v>
      </c>
      <c r="D38" s="9">
        <f>ROUND(+Administration!E33*2080,0)</f>
        <v>16307</v>
      </c>
      <c r="E38" s="9">
        <f>ROUND(+Administration!V33,0)</f>
        <v>131</v>
      </c>
      <c r="F38" s="10">
        <f t="shared" si="0"/>
        <v>124.48</v>
      </c>
      <c r="G38" s="9">
        <f>ROUND(+Administration!E135*2080,0)</f>
        <v>15642</v>
      </c>
      <c r="H38" s="9">
        <f>ROUND(+Administration!V135,0)</f>
        <v>137</v>
      </c>
      <c r="I38" s="10">
        <f t="shared" si="1"/>
        <v>114.18</v>
      </c>
      <c r="J38" s="10"/>
      <c r="K38" s="11">
        <f t="shared" si="2"/>
        <v>-8.2699999999999996E-2</v>
      </c>
    </row>
    <row r="39" spans="2:11" x14ac:dyDescent="0.2">
      <c r="B39">
        <f>+Administration!A34</f>
        <v>84</v>
      </c>
      <c r="C39" t="str">
        <f>+Administration!B34</f>
        <v>PROVIDENCE REGIONAL MEDICAL CENTER EVERETT</v>
      </c>
      <c r="D39" s="9">
        <f>ROUND(+Administration!E34*2080,0)</f>
        <v>352331</v>
      </c>
      <c r="E39" s="9">
        <f>ROUND(+Administration!V34,0)</f>
        <v>49191</v>
      </c>
      <c r="F39" s="10">
        <f t="shared" si="0"/>
        <v>7.16</v>
      </c>
      <c r="G39" s="9">
        <f>ROUND(+Administration!E136*2080,0)</f>
        <v>346050</v>
      </c>
      <c r="H39" s="9">
        <f>ROUND(+Administration!V136,0)</f>
        <v>44491</v>
      </c>
      <c r="I39" s="10">
        <f t="shared" si="1"/>
        <v>7.78</v>
      </c>
      <c r="J39" s="10"/>
      <c r="K39" s="11">
        <f t="shared" si="2"/>
        <v>8.6599999999999996E-2</v>
      </c>
    </row>
    <row r="40" spans="2:11" x14ac:dyDescent="0.2">
      <c r="B40">
        <f>+Administration!A35</f>
        <v>85</v>
      </c>
      <c r="C40" t="str">
        <f>+Administration!B35</f>
        <v>JEFFERSON HEALTHCARE</v>
      </c>
      <c r="D40" s="9">
        <f>ROUND(+Administration!E35*2080,0)</f>
        <v>103147</v>
      </c>
      <c r="E40" s="9">
        <f>ROUND(+Administration!V35,0)</f>
        <v>4845</v>
      </c>
      <c r="F40" s="10">
        <f t="shared" si="0"/>
        <v>21.29</v>
      </c>
      <c r="G40" s="9">
        <f>ROUND(+Administration!E137*2080,0)</f>
        <v>96221</v>
      </c>
      <c r="H40" s="9">
        <f>ROUND(+Administration!V137,0)</f>
        <v>5349</v>
      </c>
      <c r="I40" s="10">
        <f t="shared" si="1"/>
        <v>17.989999999999998</v>
      </c>
      <c r="J40" s="10"/>
      <c r="K40" s="11">
        <f t="shared" si="2"/>
        <v>-0.155</v>
      </c>
    </row>
    <row r="41" spans="2:11" x14ac:dyDescent="0.2">
      <c r="B41">
        <f>+Administration!A36</f>
        <v>96</v>
      </c>
      <c r="C41" t="str">
        <f>+Administration!B36</f>
        <v>SKYLINE HOSPITAL</v>
      </c>
      <c r="D41" s="9">
        <f>ROUND(+Administration!E36*2080,0)</f>
        <v>29494</v>
      </c>
      <c r="E41" s="9">
        <f>ROUND(+Administration!V36,0)</f>
        <v>1213</v>
      </c>
      <c r="F41" s="10">
        <f t="shared" si="0"/>
        <v>24.31</v>
      </c>
      <c r="G41" s="9">
        <f>ROUND(+Administration!E138*2080,0)</f>
        <v>26832</v>
      </c>
      <c r="H41" s="9">
        <f>ROUND(+Administration!V138,0)</f>
        <v>939</v>
      </c>
      <c r="I41" s="10">
        <f t="shared" si="1"/>
        <v>28.58</v>
      </c>
      <c r="J41" s="10"/>
      <c r="K41" s="11">
        <f t="shared" si="2"/>
        <v>0.17560000000000001</v>
      </c>
    </row>
    <row r="42" spans="2:11" x14ac:dyDescent="0.2">
      <c r="B42">
        <f>+Administration!A37</f>
        <v>102</v>
      </c>
      <c r="C42" t="str">
        <f>+Administration!B37</f>
        <v>YAKIMA REGIONAL MEDICAL AND CARDIAC CENTER</v>
      </c>
      <c r="D42" s="9">
        <f>ROUND(+Administration!E37*2080,0)</f>
        <v>56992</v>
      </c>
      <c r="E42" s="9">
        <f>ROUND(+Administration!V37,0)</f>
        <v>12486</v>
      </c>
      <c r="F42" s="10">
        <f t="shared" si="0"/>
        <v>4.5599999999999996</v>
      </c>
      <c r="G42" s="9">
        <f>ROUND(+Administration!E139*2080,0)</f>
        <v>83408</v>
      </c>
      <c r="H42" s="9">
        <f>ROUND(+Administration!V139,0)</f>
        <v>11248</v>
      </c>
      <c r="I42" s="10">
        <f t="shared" si="1"/>
        <v>7.42</v>
      </c>
      <c r="J42" s="10"/>
      <c r="K42" s="11">
        <f t="shared" si="2"/>
        <v>0.62719999999999998</v>
      </c>
    </row>
    <row r="43" spans="2:11" x14ac:dyDescent="0.2">
      <c r="B43">
        <f>+Administration!A38</f>
        <v>104</v>
      </c>
      <c r="C43" t="str">
        <f>+Administration!B38</f>
        <v>VALLEY GENERAL HOSPITAL</v>
      </c>
      <c r="D43" s="9">
        <f>ROUND(+Administration!E38*2080,0)</f>
        <v>0</v>
      </c>
      <c r="E43" s="9">
        <f>ROUND(+Administration!V38,0)</f>
        <v>0</v>
      </c>
      <c r="F43" s="10" t="str">
        <f t="shared" si="0"/>
        <v/>
      </c>
      <c r="G43" s="9">
        <f>ROUND(+Administration!E140*2080,0)</f>
        <v>0</v>
      </c>
      <c r="H43" s="9">
        <f>ROUND(+Administration!V140,0)</f>
        <v>0</v>
      </c>
      <c r="I43" s="10" t="str">
        <f t="shared" si="1"/>
        <v/>
      </c>
      <c r="J43" s="10"/>
      <c r="K43" s="11" t="str">
        <f t="shared" si="2"/>
        <v/>
      </c>
    </row>
    <row r="44" spans="2:11" x14ac:dyDescent="0.2">
      <c r="B44">
        <f>+Administration!A39</f>
        <v>106</v>
      </c>
      <c r="C44" t="str">
        <f>+Administration!B39</f>
        <v>CASCADE VALLEY HOSPITAL</v>
      </c>
      <c r="D44" s="9">
        <f>ROUND(+Administration!E39*2080,0)</f>
        <v>98800</v>
      </c>
      <c r="E44" s="9">
        <f>ROUND(+Administration!V39,0)</f>
        <v>3957</v>
      </c>
      <c r="F44" s="10">
        <f t="shared" si="0"/>
        <v>24.97</v>
      </c>
      <c r="G44" s="9">
        <f>ROUND(+Administration!E141*2080,0)</f>
        <v>99133</v>
      </c>
      <c r="H44" s="9">
        <f>ROUND(+Administration!V141,0)</f>
        <v>3954</v>
      </c>
      <c r="I44" s="10">
        <f t="shared" si="1"/>
        <v>25.07</v>
      </c>
      <c r="J44" s="10"/>
      <c r="K44" s="11">
        <f t="shared" si="2"/>
        <v>4.0000000000000001E-3</v>
      </c>
    </row>
    <row r="45" spans="2:11" x14ac:dyDescent="0.2">
      <c r="B45">
        <f>+Administration!A40</f>
        <v>107</v>
      </c>
      <c r="C45" t="str">
        <f>+Administration!B40</f>
        <v>NORTH VALLEY HOSPITAL</v>
      </c>
      <c r="D45" s="9">
        <f>ROUND(+Administration!E40*2080,0)</f>
        <v>38626</v>
      </c>
      <c r="E45" s="9">
        <f>ROUND(+Administration!V40,0)</f>
        <v>2549</v>
      </c>
      <c r="F45" s="10">
        <f t="shared" si="0"/>
        <v>15.15</v>
      </c>
      <c r="G45" s="9">
        <f>ROUND(+Administration!E142*2080,0)</f>
        <v>33467</v>
      </c>
      <c r="H45" s="9">
        <f>ROUND(+Administration!V142,0)</f>
        <v>2386</v>
      </c>
      <c r="I45" s="10">
        <f t="shared" si="1"/>
        <v>14.03</v>
      </c>
      <c r="J45" s="10"/>
      <c r="K45" s="11">
        <f t="shared" si="2"/>
        <v>-7.3899999999999993E-2</v>
      </c>
    </row>
    <row r="46" spans="2:11" x14ac:dyDescent="0.2">
      <c r="B46">
        <f>+Administration!A41</f>
        <v>108</v>
      </c>
      <c r="C46" t="str">
        <f>+Administration!B41</f>
        <v>TRI-STATE MEMORIAL HOSPITAL</v>
      </c>
      <c r="D46" s="9">
        <f>ROUND(+Administration!E41*2080,0)</f>
        <v>92310</v>
      </c>
      <c r="E46" s="9">
        <f>ROUND(+Administration!V41,0)</f>
        <v>5633</v>
      </c>
      <c r="F46" s="10">
        <f t="shared" si="0"/>
        <v>16.39</v>
      </c>
      <c r="G46" s="9">
        <f>ROUND(+Administration!E143*2080,0)</f>
        <v>88442</v>
      </c>
      <c r="H46" s="9">
        <f>ROUND(+Administration!V143,0)</f>
        <v>5563</v>
      </c>
      <c r="I46" s="10">
        <f t="shared" si="1"/>
        <v>15.9</v>
      </c>
      <c r="J46" s="10"/>
      <c r="K46" s="11">
        <f t="shared" si="2"/>
        <v>-2.9899999999999999E-2</v>
      </c>
    </row>
    <row r="47" spans="2:11" x14ac:dyDescent="0.2">
      <c r="B47">
        <f>+Administration!A42</f>
        <v>111</v>
      </c>
      <c r="C47" t="str">
        <f>+Administration!B42</f>
        <v>EAST ADAMS RURAL HEALTHCARE</v>
      </c>
      <c r="D47" s="9">
        <f>ROUND(+Administration!E42*2080,0)</f>
        <v>7987</v>
      </c>
      <c r="E47" s="9">
        <f>ROUND(+Administration!V42,0)</f>
        <v>318</v>
      </c>
      <c r="F47" s="10">
        <f t="shared" si="0"/>
        <v>25.12</v>
      </c>
      <c r="G47" s="9">
        <f>ROUND(+Administration!E144*2080,0)</f>
        <v>10192</v>
      </c>
      <c r="H47" s="9">
        <f>ROUND(+Administration!V144,0)</f>
        <v>447</v>
      </c>
      <c r="I47" s="10">
        <f t="shared" si="1"/>
        <v>22.8</v>
      </c>
      <c r="J47" s="10"/>
      <c r="K47" s="11">
        <f t="shared" si="2"/>
        <v>-9.2399999999999996E-2</v>
      </c>
    </row>
    <row r="48" spans="2:11" x14ac:dyDescent="0.2">
      <c r="B48">
        <f>+Administration!A43</f>
        <v>125</v>
      </c>
      <c r="C48" t="str">
        <f>+Administration!B43</f>
        <v>OTHELLO COMMUNITY HOSPITAL</v>
      </c>
      <c r="D48" s="9">
        <f>ROUND(+Administration!E43*2080,0)</f>
        <v>0</v>
      </c>
      <c r="E48" s="9">
        <f>ROUND(+Administration!V43,0)</f>
        <v>0</v>
      </c>
      <c r="F48" s="10" t="str">
        <f t="shared" si="0"/>
        <v/>
      </c>
      <c r="G48" s="9">
        <f>ROUND(+Administration!E145*2080,0)</f>
        <v>0</v>
      </c>
      <c r="H48" s="9">
        <f>ROUND(+Administration!V145,0)</f>
        <v>0</v>
      </c>
      <c r="I48" s="10" t="str">
        <f t="shared" si="1"/>
        <v/>
      </c>
      <c r="J48" s="10"/>
      <c r="K48" s="11" t="str">
        <f t="shared" si="2"/>
        <v/>
      </c>
    </row>
    <row r="49" spans="2:11" x14ac:dyDescent="0.2">
      <c r="B49">
        <f>+Administration!A44</f>
        <v>126</v>
      </c>
      <c r="C49" t="str">
        <f>+Administration!B44</f>
        <v>HIGHLINE MEDICAL CENTER</v>
      </c>
      <c r="D49" s="9">
        <f>ROUND(+Administration!E44*2080,0)</f>
        <v>163654</v>
      </c>
      <c r="E49" s="9">
        <f>ROUND(+Administration!V44,0)</f>
        <v>9121</v>
      </c>
      <c r="F49" s="10">
        <f t="shared" si="0"/>
        <v>17.940000000000001</v>
      </c>
      <c r="G49" s="9">
        <f>ROUND(+Administration!E146*2080,0)</f>
        <v>150550</v>
      </c>
      <c r="H49" s="9">
        <f>ROUND(+Administration!V146,0)</f>
        <v>17824</v>
      </c>
      <c r="I49" s="10">
        <f t="shared" si="1"/>
        <v>8.4499999999999993</v>
      </c>
      <c r="J49" s="10"/>
      <c r="K49" s="11">
        <f t="shared" si="2"/>
        <v>-0.52900000000000003</v>
      </c>
    </row>
    <row r="50" spans="2:11" x14ac:dyDescent="0.2">
      <c r="B50">
        <f>+Administration!A45</f>
        <v>128</v>
      </c>
      <c r="C50" t="str">
        <f>+Administration!B45</f>
        <v>UNIVERSITY OF WASHINGTON MEDICAL CENTER</v>
      </c>
      <c r="D50" s="9">
        <f>ROUND(+Administration!E45*2080,0)</f>
        <v>801278</v>
      </c>
      <c r="E50" s="9">
        <f>ROUND(+Administration!V45,0)</f>
        <v>51747</v>
      </c>
      <c r="F50" s="10">
        <f t="shared" si="0"/>
        <v>15.48</v>
      </c>
      <c r="G50" s="9">
        <f>ROUND(+Administration!E147*2080,0)</f>
        <v>674981</v>
      </c>
      <c r="H50" s="9">
        <f>ROUND(+Administration!V147,0)</f>
        <v>53381</v>
      </c>
      <c r="I50" s="10">
        <f t="shared" si="1"/>
        <v>12.64</v>
      </c>
      <c r="J50" s="10"/>
      <c r="K50" s="11">
        <f t="shared" si="2"/>
        <v>-0.1835</v>
      </c>
    </row>
    <row r="51" spans="2:11" x14ac:dyDescent="0.2">
      <c r="B51">
        <f>+Administration!A46</f>
        <v>129</v>
      </c>
      <c r="C51" t="str">
        <f>+Administration!B46</f>
        <v>QUINCY VALLEY MEDICAL CENTER</v>
      </c>
      <c r="D51" s="9">
        <f>ROUND(+Administration!E46*2080,0)</f>
        <v>0</v>
      </c>
      <c r="E51" s="9">
        <f>ROUND(+Administration!V46,0)</f>
        <v>0</v>
      </c>
      <c r="F51" s="10" t="str">
        <f t="shared" si="0"/>
        <v/>
      </c>
      <c r="G51" s="9">
        <f>ROUND(+Administration!E148*2080,0)</f>
        <v>0</v>
      </c>
      <c r="H51" s="9">
        <f>ROUND(+Administration!V148,0)</f>
        <v>0</v>
      </c>
      <c r="I51" s="10" t="str">
        <f t="shared" si="1"/>
        <v/>
      </c>
      <c r="J51" s="10"/>
      <c r="K51" s="11" t="str">
        <f t="shared" si="2"/>
        <v/>
      </c>
    </row>
    <row r="52" spans="2:11" x14ac:dyDescent="0.2">
      <c r="B52">
        <f>+Administration!A47</f>
        <v>130</v>
      </c>
      <c r="C52" t="str">
        <f>+Administration!B47</f>
        <v>UW MEDICINE/NORTHWEST HOSPITAL</v>
      </c>
      <c r="D52" s="9">
        <f>ROUND(+Administration!E47*2080,0)</f>
        <v>312978</v>
      </c>
      <c r="E52" s="9">
        <f>ROUND(+Administration!V47,0)</f>
        <v>23935</v>
      </c>
      <c r="F52" s="10">
        <f t="shared" si="0"/>
        <v>13.08</v>
      </c>
      <c r="G52" s="9">
        <f>ROUND(+Administration!E149*2080,0)</f>
        <v>341370</v>
      </c>
      <c r="H52" s="9">
        <f>ROUND(+Administration!V149,0)</f>
        <v>23240</v>
      </c>
      <c r="I52" s="10">
        <f t="shared" si="1"/>
        <v>14.69</v>
      </c>
      <c r="J52" s="10"/>
      <c r="K52" s="11">
        <f t="shared" si="2"/>
        <v>0.1231</v>
      </c>
    </row>
    <row r="53" spans="2:11" x14ac:dyDescent="0.2">
      <c r="B53">
        <f>+Administration!A48</f>
        <v>131</v>
      </c>
      <c r="C53" t="str">
        <f>+Administration!B48</f>
        <v>OVERLAKE HOSPITAL MEDICAL CENTER</v>
      </c>
      <c r="D53" s="9">
        <f>ROUND(+Administration!E48*2080,0)</f>
        <v>410218</v>
      </c>
      <c r="E53" s="9">
        <f>ROUND(+Administration!V48,0)</f>
        <v>36167</v>
      </c>
      <c r="F53" s="10">
        <f t="shared" si="0"/>
        <v>11.34</v>
      </c>
      <c r="G53" s="9">
        <f>ROUND(+Administration!E150*2080,0)</f>
        <v>414731</v>
      </c>
      <c r="H53" s="9">
        <f>ROUND(+Administration!V150,0)</f>
        <v>34509</v>
      </c>
      <c r="I53" s="10">
        <f t="shared" si="1"/>
        <v>12.02</v>
      </c>
      <c r="J53" s="10"/>
      <c r="K53" s="11">
        <f t="shared" si="2"/>
        <v>0.06</v>
      </c>
    </row>
    <row r="54" spans="2:11" x14ac:dyDescent="0.2">
      <c r="B54">
        <f>+Administration!A49</f>
        <v>132</v>
      </c>
      <c r="C54" t="str">
        <f>+Administration!B49</f>
        <v>ST CLARE HOSPITAL</v>
      </c>
      <c r="D54" s="9">
        <f>ROUND(+Administration!E49*2080,0)</f>
        <v>166005</v>
      </c>
      <c r="E54" s="9">
        <f>ROUND(+Administration!V49,0)</f>
        <v>11781</v>
      </c>
      <c r="F54" s="10">
        <f t="shared" si="0"/>
        <v>14.09</v>
      </c>
      <c r="G54" s="9">
        <f>ROUND(+Administration!E151*2080,0)</f>
        <v>333923</v>
      </c>
      <c r="H54" s="9">
        <f>ROUND(+Administration!V151,0)</f>
        <v>12480</v>
      </c>
      <c r="I54" s="10">
        <f t="shared" si="1"/>
        <v>26.76</v>
      </c>
      <c r="J54" s="10"/>
      <c r="K54" s="11">
        <f t="shared" si="2"/>
        <v>0.8992</v>
      </c>
    </row>
    <row r="55" spans="2:11" x14ac:dyDescent="0.2">
      <c r="B55">
        <f>+Administration!A50</f>
        <v>134</v>
      </c>
      <c r="C55" t="str">
        <f>+Administration!B50</f>
        <v>ISLAND HOSPITAL</v>
      </c>
      <c r="D55" s="9">
        <f>ROUND(+Administration!E50*2080,0)</f>
        <v>69326</v>
      </c>
      <c r="E55" s="9">
        <f>ROUND(+Administration!V50,0)</f>
        <v>9429</v>
      </c>
      <c r="F55" s="10">
        <f t="shared" si="0"/>
        <v>7.35</v>
      </c>
      <c r="G55" s="9">
        <f>ROUND(+Administration!E152*2080,0)</f>
        <v>66165</v>
      </c>
      <c r="H55" s="9">
        <f>ROUND(+Administration!V152,0)</f>
        <v>9374</v>
      </c>
      <c r="I55" s="10">
        <f t="shared" si="1"/>
        <v>7.06</v>
      </c>
      <c r="J55" s="10"/>
      <c r="K55" s="11">
        <f t="shared" si="2"/>
        <v>-3.95E-2</v>
      </c>
    </row>
    <row r="56" spans="2:11" x14ac:dyDescent="0.2">
      <c r="B56">
        <f>+Administration!A51</f>
        <v>137</v>
      </c>
      <c r="C56" t="str">
        <f>+Administration!B51</f>
        <v>LINCOLN HOSPITAL</v>
      </c>
      <c r="D56" s="9">
        <f>ROUND(+Administration!E51*2080,0)</f>
        <v>28434</v>
      </c>
      <c r="E56" s="9">
        <f>ROUND(+Administration!V51,0)</f>
        <v>1029</v>
      </c>
      <c r="F56" s="10">
        <f t="shared" si="0"/>
        <v>27.63</v>
      </c>
      <c r="G56" s="9">
        <f>ROUND(+Administration!E153*2080,0)</f>
        <v>33904</v>
      </c>
      <c r="H56" s="9">
        <f>ROUND(+Administration!V153,0)</f>
        <v>1159</v>
      </c>
      <c r="I56" s="10">
        <f t="shared" si="1"/>
        <v>29.25</v>
      </c>
      <c r="J56" s="10"/>
      <c r="K56" s="11">
        <f t="shared" si="2"/>
        <v>5.8599999999999999E-2</v>
      </c>
    </row>
    <row r="57" spans="2:11" x14ac:dyDescent="0.2">
      <c r="B57">
        <f>+Administration!A52</f>
        <v>138</v>
      </c>
      <c r="C57" t="str">
        <f>+Administration!B52</f>
        <v>SWEDISH EDMONDS</v>
      </c>
      <c r="D57" s="9">
        <f>ROUND(+Administration!E52*2080,0)</f>
        <v>249600</v>
      </c>
      <c r="E57" s="9">
        <f>ROUND(+Administration!V52,0)</f>
        <v>17222</v>
      </c>
      <c r="F57" s="10">
        <f t="shared" si="0"/>
        <v>14.49</v>
      </c>
      <c r="G57" s="9">
        <f>ROUND(+Administration!E154*2080,0)</f>
        <v>249122</v>
      </c>
      <c r="H57" s="9">
        <f>ROUND(+Administration!V154,0)</f>
        <v>13638</v>
      </c>
      <c r="I57" s="10">
        <f t="shared" si="1"/>
        <v>18.27</v>
      </c>
      <c r="J57" s="10"/>
      <c r="K57" s="11">
        <f t="shared" si="2"/>
        <v>0.26090000000000002</v>
      </c>
    </row>
    <row r="58" spans="2:11" x14ac:dyDescent="0.2">
      <c r="B58">
        <f>+Administration!A53</f>
        <v>139</v>
      </c>
      <c r="C58" t="str">
        <f>+Administration!B53</f>
        <v>PROVIDENCE HOLY FAMILY HOSPITAL</v>
      </c>
      <c r="D58" s="9">
        <f>ROUND(+Administration!E53*2080,0)</f>
        <v>141357</v>
      </c>
      <c r="E58" s="9">
        <f>ROUND(+Administration!V53,0)</f>
        <v>18640</v>
      </c>
      <c r="F58" s="10">
        <f t="shared" si="0"/>
        <v>7.58</v>
      </c>
      <c r="G58" s="9">
        <f>ROUND(+Administration!E155*2080,0)</f>
        <v>169104</v>
      </c>
      <c r="H58" s="9">
        <f>ROUND(+Administration!V155,0)</f>
        <v>19071</v>
      </c>
      <c r="I58" s="10">
        <f t="shared" si="1"/>
        <v>8.8699999999999992</v>
      </c>
      <c r="J58" s="10"/>
      <c r="K58" s="11">
        <f t="shared" si="2"/>
        <v>0.17019999999999999</v>
      </c>
    </row>
    <row r="59" spans="2:11" x14ac:dyDescent="0.2">
      <c r="B59">
        <f>+Administration!A54</f>
        <v>140</v>
      </c>
      <c r="C59" t="str">
        <f>+Administration!B54</f>
        <v>KITTITAS VALLEY HEALTHCARE</v>
      </c>
      <c r="D59" s="9">
        <f>ROUND(+Administration!E54*2080,0)</f>
        <v>95992</v>
      </c>
      <c r="E59" s="9">
        <f>ROUND(+Administration!V54,0)</f>
        <v>5064</v>
      </c>
      <c r="F59" s="10">
        <f t="shared" si="0"/>
        <v>18.96</v>
      </c>
      <c r="G59" s="9">
        <f>ROUND(+Administration!E156*2080,0)</f>
        <v>102773</v>
      </c>
      <c r="H59" s="9">
        <f>ROUND(+Administration!V156,0)</f>
        <v>5359</v>
      </c>
      <c r="I59" s="10">
        <f t="shared" si="1"/>
        <v>19.18</v>
      </c>
      <c r="J59" s="10"/>
      <c r="K59" s="11">
        <f t="shared" si="2"/>
        <v>1.1599999999999999E-2</v>
      </c>
    </row>
    <row r="60" spans="2:11" x14ac:dyDescent="0.2">
      <c r="B60">
        <f>+Administration!A55</f>
        <v>141</v>
      </c>
      <c r="C60" t="str">
        <f>+Administration!B55</f>
        <v>DAYTON GENERAL HOSPITAL</v>
      </c>
      <c r="D60" s="9">
        <f>ROUND(+Administration!E55*2080,0)</f>
        <v>0</v>
      </c>
      <c r="E60" s="9">
        <f>ROUND(+Administration!V55,0)</f>
        <v>0</v>
      </c>
      <c r="F60" s="10" t="str">
        <f t="shared" si="0"/>
        <v/>
      </c>
      <c r="G60" s="9">
        <f>ROUND(+Administration!E157*2080,0)</f>
        <v>0</v>
      </c>
      <c r="H60" s="9">
        <f>ROUND(+Administration!V157,0)</f>
        <v>0</v>
      </c>
      <c r="I60" s="10" t="str">
        <f t="shared" si="1"/>
        <v/>
      </c>
      <c r="J60" s="10"/>
      <c r="K60" s="11" t="str">
        <f t="shared" si="2"/>
        <v/>
      </c>
    </row>
    <row r="61" spans="2:11" x14ac:dyDescent="0.2">
      <c r="B61">
        <f>+Administration!A56</f>
        <v>142</v>
      </c>
      <c r="C61" t="str">
        <f>+Administration!B56</f>
        <v>HARRISON MEDICAL CENTER</v>
      </c>
      <c r="D61" s="9">
        <f>ROUND(+Administration!E56*2080,0)</f>
        <v>360464</v>
      </c>
      <c r="E61" s="9">
        <f>ROUND(+Administration!V56,0)</f>
        <v>27923</v>
      </c>
      <c r="F61" s="10">
        <f t="shared" si="0"/>
        <v>12.91</v>
      </c>
      <c r="G61" s="9">
        <f>ROUND(+Administration!E158*2080,0)</f>
        <v>280030</v>
      </c>
      <c r="H61" s="9">
        <f>ROUND(+Administration!V158,0)</f>
        <v>29528</v>
      </c>
      <c r="I61" s="10">
        <f t="shared" si="1"/>
        <v>9.48</v>
      </c>
      <c r="J61" s="10"/>
      <c r="K61" s="11">
        <f t="shared" si="2"/>
        <v>-0.26569999999999999</v>
      </c>
    </row>
    <row r="62" spans="2:11" x14ac:dyDescent="0.2">
      <c r="B62">
        <f>+Administration!A57</f>
        <v>145</v>
      </c>
      <c r="C62" t="str">
        <f>+Administration!B57</f>
        <v>PEACEHEALTH ST JOSEPH HOSPITAL</v>
      </c>
      <c r="D62" s="9">
        <f>ROUND(+Administration!E57*2080,0)</f>
        <v>309317</v>
      </c>
      <c r="E62" s="9">
        <f>ROUND(+Administration!V57,0)</f>
        <v>32561</v>
      </c>
      <c r="F62" s="10">
        <f t="shared" si="0"/>
        <v>9.5</v>
      </c>
      <c r="G62" s="9">
        <f>ROUND(+Administration!E159*2080,0)</f>
        <v>242278</v>
      </c>
      <c r="H62" s="9">
        <f>ROUND(+Administration!V159,0)</f>
        <v>30721</v>
      </c>
      <c r="I62" s="10">
        <f t="shared" si="1"/>
        <v>7.89</v>
      </c>
      <c r="J62" s="10"/>
      <c r="K62" s="11">
        <f t="shared" si="2"/>
        <v>-0.16950000000000001</v>
      </c>
    </row>
    <row r="63" spans="2:11" x14ac:dyDescent="0.2">
      <c r="B63">
        <f>+Administration!A58</f>
        <v>147</v>
      </c>
      <c r="C63" t="str">
        <f>+Administration!B58</f>
        <v>MID VALLEY HOSPITAL</v>
      </c>
      <c r="D63" s="9">
        <f>ROUND(+Administration!E58*2080,0)</f>
        <v>34362</v>
      </c>
      <c r="E63" s="9">
        <f>ROUND(+Administration!V58,0)</f>
        <v>2557</v>
      </c>
      <c r="F63" s="10">
        <f t="shared" si="0"/>
        <v>13.44</v>
      </c>
      <c r="G63" s="9">
        <f>ROUND(+Administration!E160*2080,0)</f>
        <v>35152</v>
      </c>
      <c r="H63" s="9">
        <f>ROUND(+Administration!V160,0)</f>
        <v>2618</v>
      </c>
      <c r="I63" s="10">
        <f t="shared" si="1"/>
        <v>13.43</v>
      </c>
      <c r="J63" s="10"/>
      <c r="K63" s="11">
        <f t="shared" si="2"/>
        <v>-6.9999999999999999E-4</v>
      </c>
    </row>
    <row r="64" spans="2:11" x14ac:dyDescent="0.2">
      <c r="B64">
        <f>+Administration!A59</f>
        <v>148</v>
      </c>
      <c r="C64" t="str">
        <f>+Administration!B59</f>
        <v>KINDRED HOSPITAL SEATTLE - NORTHGATE</v>
      </c>
      <c r="D64" s="9">
        <f>ROUND(+Administration!E59*2080,0)</f>
        <v>81328</v>
      </c>
      <c r="E64" s="9">
        <f>ROUND(+Administration!V59,0)</f>
        <v>898</v>
      </c>
      <c r="F64" s="10">
        <f t="shared" si="0"/>
        <v>90.57</v>
      </c>
      <c r="G64" s="9">
        <f>ROUND(+Administration!E161*2080,0)</f>
        <v>86944</v>
      </c>
      <c r="H64" s="9">
        <f>ROUND(+Administration!V161,0)</f>
        <v>1126</v>
      </c>
      <c r="I64" s="10">
        <f t="shared" si="1"/>
        <v>77.209999999999994</v>
      </c>
      <c r="J64" s="10"/>
      <c r="K64" s="11">
        <f t="shared" si="2"/>
        <v>-0.14749999999999999</v>
      </c>
    </row>
    <row r="65" spans="2:11" x14ac:dyDescent="0.2">
      <c r="B65">
        <f>+Administration!A60</f>
        <v>150</v>
      </c>
      <c r="C65" t="str">
        <f>+Administration!B60</f>
        <v>COULEE MEDICAL CENTER</v>
      </c>
      <c r="D65" s="9">
        <f>ROUND(+Administration!E60*2080,0)</f>
        <v>41912</v>
      </c>
      <c r="E65" s="9">
        <f>ROUND(+Administration!V60,0)</f>
        <v>1288</v>
      </c>
      <c r="F65" s="10">
        <f t="shared" si="0"/>
        <v>32.54</v>
      </c>
      <c r="G65" s="9">
        <f>ROUND(+Administration!E162*2080,0)</f>
        <v>36150</v>
      </c>
      <c r="H65" s="9">
        <f>ROUND(+Administration!V162,0)</f>
        <v>1247</v>
      </c>
      <c r="I65" s="10">
        <f t="shared" si="1"/>
        <v>28.99</v>
      </c>
      <c r="J65" s="10"/>
      <c r="K65" s="11">
        <f t="shared" si="2"/>
        <v>-0.1091</v>
      </c>
    </row>
    <row r="66" spans="2:11" x14ac:dyDescent="0.2">
      <c r="B66">
        <f>+Administration!A61</f>
        <v>152</v>
      </c>
      <c r="C66" t="str">
        <f>+Administration!B61</f>
        <v>MASON GENERAL HOSPITAL</v>
      </c>
      <c r="D66" s="9">
        <f>ROUND(+Administration!E61*2080,0)</f>
        <v>115752</v>
      </c>
      <c r="E66" s="9">
        <f>ROUND(+Administration!V61,0)</f>
        <v>4287</v>
      </c>
      <c r="F66" s="10">
        <f t="shared" si="0"/>
        <v>27</v>
      </c>
      <c r="G66" s="9">
        <f>ROUND(+Administration!E163*2080,0)</f>
        <v>137696</v>
      </c>
      <c r="H66" s="9">
        <f>ROUND(+Administration!V163,0)</f>
        <v>4594</v>
      </c>
      <c r="I66" s="10">
        <f t="shared" si="1"/>
        <v>29.97</v>
      </c>
      <c r="J66" s="10"/>
      <c r="K66" s="11">
        <f t="shared" si="2"/>
        <v>0.11</v>
      </c>
    </row>
    <row r="67" spans="2:11" x14ac:dyDescent="0.2">
      <c r="B67">
        <f>+Administration!A62</f>
        <v>153</v>
      </c>
      <c r="C67" t="str">
        <f>+Administration!B62</f>
        <v>WHITMAN HOSPITAL AND MEDICAL CENTER</v>
      </c>
      <c r="D67" s="9">
        <f>ROUND(+Administration!E62*2080,0)</f>
        <v>26998</v>
      </c>
      <c r="E67" s="9">
        <f>ROUND(+Administration!V62,0)</f>
        <v>1377</v>
      </c>
      <c r="F67" s="10">
        <f t="shared" si="0"/>
        <v>19.61</v>
      </c>
      <c r="G67" s="9">
        <f>ROUND(+Administration!E164*2080,0)</f>
        <v>30326</v>
      </c>
      <c r="H67" s="9">
        <f>ROUND(+Administration!V164,0)</f>
        <v>1291</v>
      </c>
      <c r="I67" s="10">
        <f t="shared" si="1"/>
        <v>23.49</v>
      </c>
      <c r="J67" s="10"/>
      <c r="K67" s="11">
        <f t="shared" si="2"/>
        <v>0.19789999999999999</v>
      </c>
    </row>
    <row r="68" spans="2:11" x14ac:dyDescent="0.2">
      <c r="B68">
        <f>+Administration!A63</f>
        <v>155</v>
      </c>
      <c r="C68" t="str">
        <f>+Administration!B63</f>
        <v>UW MEDICINE/VALLEY MEDICAL CENTER</v>
      </c>
      <c r="D68" s="9">
        <f>ROUND(+Administration!E63*2080,0)</f>
        <v>447824</v>
      </c>
      <c r="E68" s="9">
        <f>ROUND(+Administration!V63,0)</f>
        <v>37373</v>
      </c>
      <c r="F68" s="10">
        <f t="shared" si="0"/>
        <v>11.98</v>
      </c>
      <c r="G68" s="9">
        <f>ROUND(+Administration!E165*2080,0)</f>
        <v>483600</v>
      </c>
      <c r="H68" s="9">
        <f>ROUND(+Administration!V165,0)</f>
        <v>40555</v>
      </c>
      <c r="I68" s="10">
        <f t="shared" si="1"/>
        <v>11.92</v>
      </c>
      <c r="J68" s="10"/>
      <c r="K68" s="11">
        <f t="shared" si="2"/>
        <v>-5.0000000000000001E-3</v>
      </c>
    </row>
    <row r="69" spans="2:11" x14ac:dyDescent="0.2">
      <c r="B69">
        <f>+Administration!A64</f>
        <v>156</v>
      </c>
      <c r="C69" t="str">
        <f>+Administration!B64</f>
        <v>WHIDBEY GENERAL HOSPITAL</v>
      </c>
      <c r="D69" s="9">
        <f>ROUND(+Administration!E64*2080,0)</f>
        <v>0</v>
      </c>
      <c r="E69" s="9">
        <f>ROUND(+Administration!V64,0)</f>
        <v>0</v>
      </c>
      <c r="F69" s="10" t="str">
        <f t="shared" si="0"/>
        <v/>
      </c>
      <c r="G69" s="9">
        <f>ROUND(+Administration!E166*2080,0)</f>
        <v>92331</v>
      </c>
      <c r="H69" s="9">
        <f>ROUND(+Administration!V166,0)</f>
        <v>8340</v>
      </c>
      <c r="I69" s="10">
        <f t="shared" si="1"/>
        <v>11.07</v>
      </c>
      <c r="J69" s="10"/>
      <c r="K69" s="11" t="str">
        <f t="shared" si="2"/>
        <v/>
      </c>
    </row>
    <row r="70" spans="2:11" x14ac:dyDescent="0.2">
      <c r="B70">
        <f>+Administration!A65</f>
        <v>157</v>
      </c>
      <c r="C70" t="str">
        <f>+Administration!B65</f>
        <v>ST LUKES REHABILIATION INSTITUTE</v>
      </c>
      <c r="D70" s="9">
        <f>ROUND(+Administration!E65*2080,0)</f>
        <v>69722</v>
      </c>
      <c r="E70" s="9">
        <f>ROUND(+Administration!V65,0)</f>
        <v>2467</v>
      </c>
      <c r="F70" s="10">
        <f t="shared" si="0"/>
        <v>28.26</v>
      </c>
      <c r="G70" s="9">
        <f>ROUND(+Administration!E167*2080,0)</f>
        <v>75109</v>
      </c>
      <c r="H70" s="9">
        <f>ROUND(+Administration!V167,0)</f>
        <v>2506</v>
      </c>
      <c r="I70" s="10">
        <f t="shared" si="1"/>
        <v>29.97</v>
      </c>
      <c r="J70" s="10"/>
      <c r="K70" s="11">
        <f t="shared" si="2"/>
        <v>6.0499999999999998E-2</v>
      </c>
    </row>
    <row r="71" spans="2:11" x14ac:dyDescent="0.2">
      <c r="B71">
        <f>+Administration!A66</f>
        <v>158</v>
      </c>
      <c r="C71" t="str">
        <f>+Administration!B66</f>
        <v>CASCADE MEDICAL CENTER</v>
      </c>
      <c r="D71" s="9">
        <f>ROUND(+Administration!E66*2080,0)</f>
        <v>17867</v>
      </c>
      <c r="E71" s="9">
        <f>ROUND(+Administration!V66,0)</f>
        <v>573</v>
      </c>
      <c r="F71" s="10">
        <f t="shared" si="0"/>
        <v>31.18</v>
      </c>
      <c r="G71" s="9">
        <f>ROUND(+Administration!E168*2080,0)</f>
        <v>27373</v>
      </c>
      <c r="H71" s="9">
        <f>ROUND(+Administration!V168,0)</f>
        <v>453</v>
      </c>
      <c r="I71" s="10">
        <f t="shared" si="1"/>
        <v>60.43</v>
      </c>
      <c r="J71" s="10"/>
      <c r="K71" s="11">
        <f t="shared" si="2"/>
        <v>0.93810000000000004</v>
      </c>
    </row>
    <row r="72" spans="2:11" x14ac:dyDescent="0.2">
      <c r="B72">
        <f>+Administration!A67</f>
        <v>159</v>
      </c>
      <c r="C72" t="str">
        <f>+Administration!B67</f>
        <v>PROVIDENCE ST PETER HOSPITAL</v>
      </c>
      <c r="D72" s="9">
        <f>ROUND(+Administration!E67*2080,0)</f>
        <v>382720</v>
      </c>
      <c r="E72" s="9">
        <f>ROUND(+Administration!V67,0)</f>
        <v>33274</v>
      </c>
      <c r="F72" s="10">
        <f t="shared" si="0"/>
        <v>11.5</v>
      </c>
      <c r="G72" s="9">
        <f>ROUND(+Administration!E169*2080,0)</f>
        <v>376480</v>
      </c>
      <c r="H72" s="9">
        <f>ROUND(+Administration!V169,0)</f>
        <v>32148</v>
      </c>
      <c r="I72" s="10">
        <f t="shared" si="1"/>
        <v>11.71</v>
      </c>
      <c r="J72" s="10"/>
      <c r="K72" s="11">
        <f t="shared" si="2"/>
        <v>1.83E-2</v>
      </c>
    </row>
    <row r="73" spans="2:11" x14ac:dyDescent="0.2">
      <c r="B73">
        <f>+Administration!A68</f>
        <v>161</v>
      </c>
      <c r="C73" t="str">
        <f>+Administration!B68</f>
        <v>KADLEC REGIONAL MEDICAL CENTER</v>
      </c>
      <c r="D73" s="9">
        <f>ROUND(+Administration!E68*2080,0)</f>
        <v>440086</v>
      </c>
      <c r="E73" s="9">
        <f>ROUND(+Administration!V68,0)</f>
        <v>35689</v>
      </c>
      <c r="F73" s="10">
        <f t="shared" si="0"/>
        <v>12.33</v>
      </c>
      <c r="G73" s="9">
        <f>ROUND(+Administration!E170*2080,0)</f>
        <v>476486</v>
      </c>
      <c r="H73" s="9">
        <f>ROUND(+Administration!V170,0)</f>
        <v>38995</v>
      </c>
      <c r="I73" s="10">
        <f t="shared" si="1"/>
        <v>12.22</v>
      </c>
      <c r="J73" s="10"/>
      <c r="K73" s="11">
        <f t="shared" si="2"/>
        <v>-8.8999999999999999E-3</v>
      </c>
    </row>
    <row r="74" spans="2:11" x14ac:dyDescent="0.2">
      <c r="B74">
        <f>+Administration!A69</f>
        <v>162</v>
      </c>
      <c r="C74" t="str">
        <f>+Administration!B69</f>
        <v>PROVIDENCE SACRED HEART MEDICAL CENTER</v>
      </c>
      <c r="D74" s="9">
        <f>ROUND(+Administration!E69*2080,0)</f>
        <v>625227</v>
      </c>
      <c r="E74" s="9">
        <f>ROUND(+Administration!V69,0)</f>
        <v>61703</v>
      </c>
      <c r="F74" s="10">
        <f t="shared" si="0"/>
        <v>10.130000000000001</v>
      </c>
      <c r="G74" s="9">
        <f>ROUND(+Administration!E171*2080,0)</f>
        <v>520603</v>
      </c>
      <c r="H74" s="9">
        <f>ROUND(+Administration!V171,0)</f>
        <v>62420</v>
      </c>
      <c r="I74" s="10">
        <f t="shared" si="1"/>
        <v>8.34</v>
      </c>
      <c r="J74" s="10"/>
      <c r="K74" s="11">
        <f t="shared" si="2"/>
        <v>-0.1767</v>
      </c>
    </row>
    <row r="75" spans="2:11" x14ac:dyDescent="0.2">
      <c r="B75">
        <f>+Administration!A70</f>
        <v>164</v>
      </c>
      <c r="C75" t="str">
        <f>+Administration!B70</f>
        <v>EVERGREENHEALTH MEDICAL CENTER</v>
      </c>
      <c r="D75" s="9">
        <f>ROUND(+Administration!E70*2080,0)</f>
        <v>629200</v>
      </c>
      <c r="E75" s="9">
        <f>ROUND(+Administration!V70,0)</f>
        <v>33213</v>
      </c>
      <c r="F75" s="10">
        <f t="shared" ref="F75:F108" si="3">IF(D75=0,"",IF(E75=0,"",ROUND(D75/E75,2)))</f>
        <v>18.940000000000001</v>
      </c>
      <c r="G75" s="9">
        <f>ROUND(+Administration!E172*2080,0)</f>
        <v>718931</v>
      </c>
      <c r="H75" s="9">
        <f>ROUND(+Administration!V172,0)</f>
        <v>33452</v>
      </c>
      <c r="I75" s="10">
        <f t="shared" ref="I75:I108" si="4">IF(G75=0,"",IF(H75=0,"",ROUND(G75/H75,2)))</f>
        <v>21.49</v>
      </c>
      <c r="J75" s="10"/>
      <c r="K75" s="11">
        <f t="shared" ref="K75:K108" si="5">IF(D75=0,"",IF(E75=0,"",IF(G75=0,"",IF(H75=0,"",ROUND(I75/F75-1,4)))))</f>
        <v>0.1346</v>
      </c>
    </row>
    <row r="76" spans="2:11" x14ac:dyDescent="0.2">
      <c r="B76">
        <f>+Administration!A71</f>
        <v>165</v>
      </c>
      <c r="C76" t="str">
        <f>+Administration!B71</f>
        <v>LAKE CHELAN COMMUNITY HOSPITAL</v>
      </c>
      <c r="D76" s="9">
        <f>ROUND(+Administration!E71*2080,0)</f>
        <v>48027</v>
      </c>
      <c r="E76" s="9">
        <f>ROUND(+Administration!V71,0)</f>
        <v>1122</v>
      </c>
      <c r="F76" s="10">
        <f t="shared" si="3"/>
        <v>42.8</v>
      </c>
      <c r="G76" s="9">
        <f>ROUND(+Administration!E173*2080,0)</f>
        <v>49192</v>
      </c>
      <c r="H76" s="9">
        <f>ROUND(+Administration!V173,0)</f>
        <v>1169</v>
      </c>
      <c r="I76" s="10">
        <f t="shared" si="4"/>
        <v>42.08</v>
      </c>
      <c r="J76" s="10"/>
      <c r="K76" s="11">
        <f t="shared" si="5"/>
        <v>-1.6799999999999999E-2</v>
      </c>
    </row>
    <row r="77" spans="2:11" x14ac:dyDescent="0.2">
      <c r="B77">
        <f>+Administration!A72</f>
        <v>167</v>
      </c>
      <c r="C77" t="str">
        <f>+Administration!B72</f>
        <v>FERRY COUNTY MEMORIAL HOSPITAL</v>
      </c>
      <c r="D77" s="9">
        <f>ROUND(+Administration!E72*2080,0)</f>
        <v>0</v>
      </c>
      <c r="E77" s="9">
        <f>ROUND(+Administration!V72,0)</f>
        <v>0</v>
      </c>
      <c r="F77" s="10" t="str">
        <f t="shared" si="3"/>
        <v/>
      </c>
      <c r="G77" s="9">
        <f>ROUND(+Administration!E174*2080,0)</f>
        <v>0</v>
      </c>
      <c r="H77" s="9">
        <f>ROUND(+Administration!V174,0)</f>
        <v>0</v>
      </c>
      <c r="I77" s="10" t="str">
        <f t="shared" si="4"/>
        <v/>
      </c>
      <c r="J77" s="10"/>
      <c r="K77" s="11" t="str">
        <f t="shared" si="5"/>
        <v/>
      </c>
    </row>
    <row r="78" spans="2:11" x14ac:dyDescent="0.2">
      <c r="B78">
        <f>+Administration!A73</f>
        <v>168</v>
      </c>
      <c r="C78" t="str">
        <f>+Administration!B73</f>
        <v>CENTRAL WASHINGTON HOSPITAL</v>
      </c>
      <c r="D78" s="9">
        <f>ROUND(+Administration!E73*2080,0)</f>
        <v>138965</v>
      </c>
      <c r="E78" s="9">
        <f>ROUND(+Administration!V73,0)</f>
        <v>20242</v>
      </c>
      <c r="F78" s="10">
        <f t="shared" si="3"/>
        <v>6.87</v>
      </c>
      <c r="G78" s="9">
        <f>ROUND(+Administration!E175*2080,0)</f>
        <v>167606</v>
      </c>
      <c r="H78" s="9">
        <f>ROUND(+Administration!V175,0)</f>
        <v>21021</v>
      </c>
      <c r="I78" s="10">
        <f t="shared" si="4"/>
        <v>7.97</v>
      </c>
      <c r="J78" s="10"/>
      <c r="K78" s="11">
        <f t="shared" si="5"/>
        <v>0.16009999999999999</v>
      </c>
    </row>
    <row r="79" spans="2:11" x14ac:dyDescent="0.2">
      <c r="B79">
        <f>+Administration!A74</f>
        <v>170</v>
      </c>
      <c r="C79" t="str">
        <f>+Administration!B74</f>
        <v>PEACEHEALTH SOUTHWEST MEDICAL CENTER</v>
      </c>
      <c r="D79" s="9">
        <f>ROUND(+Administration!E74*2080,0)</f>
        <v>616803</v>
      </c>
      <c r="E79" s="9">
        <f>ROUND(+Administration!V74,0)</f>
        <v>48533</v>
      </c>
      <c r="F79" s="10">
        <f t="shared" si="3"/>
        <v>12.71</v>
      </c>
      <c r="G79" s="9">
        <f>ROUND(+Administration!E176*2080,0)</f>
        <v>560664</v>
      </c>
      <c r="H79" s="9">
        <f>ROUND(+Administration!V176,0)</f>
        <v>46775</v>
      </c>
      <c r="I79" s="10">
        <f t="shared" si="4"/>
        <v>11.99</v>
      </c>
      <c r="J79" s="10"/>
      <c r="K79" s="11">
        <f t="shared" si="5"/>
        <v>-5.6599999999999998E-2</v>
      </c>
    </row>
    <row r="80" spans="2:11" x14ac:dyDescent="0.2">
      <c r="B80">
        <f>+Administration!A75</f>
        <v>172</v>
      </c>
      <c r="C80" t="str">
        <f>+Administration!B75</f>
        <v>PULLMAN REGIONAL HOSPITAL</v>
      </c>
      <c r="D80" s="9">
        <f>ROUND(+Administration!E75*2080,0)</f>
        <v>62795</v>
      </c>
      <c r="E80" s="9">
        <f>ROUND(+Administration!V75,0)</f>
        <v>3914</v>
      </c>
      <c r="F80" s="10">
        <f t="shared" si="3"/>
        <v>16.04</v>
      </c>
      <c r="G80" s="9">
        <f>ROUND(+Administration!E177*2080,0)</f>
        <v>62941</v>
      </c>
      <c r="H80" s="9">
        <f>ROUND(+Administration!V177,0)</f>
        <v>4071</v>
      </c>
      <c r="I80" s="10">
        <f t="shared" si="4"/>
        <v>15.46</v>
      </c>
      <c r="J80" s="10"/>
      <c r="K80" s="11">
        <f t="shared" si="5"/>
        <v>-3.6200000000000003E-2</v>
      </c>
    </row>
    <row r="81" spans="2:11" x14ac:dyDescent="0.2">
      <c r="B81">
        <f>+Administration!A76</f>
        <v>173</v>
      </c>
      <c r="C81" t="str">
        <f>+Administration!B76</f>
        <v>MORTON GENERAL HOSPITAL</v>
      </c>
      <c r="D81" s="9">
        <f>ROUND(+Administration!E76*2080,0)</f>
        <v>27082</v>
      </c>
      <c r="E81" s="9">
        <f>ROUND(+Administration!V76,0)</f>
        <v>1070</v>
      </c>
      <c r="F81" s="10">
        <f t="shared" si="3"/>
        <v>25.31</v>
      </c>
      <c r="G81" s="9">
        <f>ROUND(+Administration!E178*2080,0)</f>
        <v>33758</v>
      </c>
      <c r="H81" s="9">
        <f>ROUND(+Administration!V178,0)</f>
        <v>1208</v>
      </c>
      <c r="I81" s="10">
        <f t="shared" si="4"/>
        <v>27.95</v>
      </c>
      <c r="J81" s="10"/>
      <c r="K81" s="11">
        <f t="shared" si="5"/>
        <v>0.1043</v>
      </c>
    </row>
    <row r="82" spans="2:11" x14ac:dyDescent="0.2">
      <c r="B82">
        <f>+Administration!A77</f>
        <v>175</v>
      </c>
      <c r="C82" t="str">
        <f>+Administration!B77</f>
        <v>MARY BRIDGE CHILDRENS HEALTH CENTER</v>
      </c>
      <c r="D82" s="9">
        <f>ROUND(+Administration!E77*2080,0)</f>
        <v>43098</v>
      </c>
      <c r="E82" s="9">
        <f>ROUND(+Administration!V77,0)</f>
        <v>10786</v>
      </c>
      <c r="F82" s="10">
        <f t="shared" si="3"/>
        <v>4</v>
      </c>
      <c r="G82" s="9">
        <f>ROUND(+Administration!E179*2080,0)</f>
        <v>12584</v>
      </c>
      <c r="H82" s="9">
        <f>ROUND(+Administration!V179,0)</f>
        <v>8765</v>
      </c>
      <c r="I82" s="10">
        <f t="shared" si="4"/>
        <v>1.44</v>
      </c>
      <c r="J82" s="10"/>
      <c r="K82" s="11">
        <f t="shared" si="5"/>
        <v>-0.64</v>
      </c>
    </row>
    <row r="83" spans="2:11" x14ac:dyDescent="0.2">
      <c r="B83">
        <f>+Administration!A78</f>
        <v>176</v>
      </c>
      <c r="C83" t="str">
        <f>+Administration!B78</f>
        <v>TACOMA GENERAL/ALLENMORE HOSPITAL</v>
      </c>
      <c r="D83" s="9">
        <f>ROUND(+Administration!E78*2080,0)</f>
        <v>156229</v>
      </c>
      <c r="E83" s="9">
        <f>ROUND(+Administration!V78,0)</f>
        <v>41823</v>
      </c>
      <c r="F83" s="10">
        <f t="shared" si="3"/>
        <v>3.74</v>
      </c>
      <c r="G83" s="9">
        <f>ROUND(+Administration!E180*2080,0)</f>
        <v>21840</v>
      </c>
      <c r="H83" s="9">
        <f>ROUND(+Administration!V180,0)</f>
        <v>40195</v>
      </c>
      <c r="I83" s="10">
        <f t="shared" si="4"/>
        <v>0.54</v>
      </c>
      <c r="J83" s="10"/>
      <c r="K83" s="11">
        <f t="shared" si="5"/>
        <v>-0.85560000000000003</v>
      </c>
    </row>
    <row r="84" spans="2:11" x14ac:dyDescent="0.2">
      <c r="B84">
        <f>+Administration!A79</f>
        <v>180</v>
      </c>
      <c r="C84" t="str">
        <f>+Administration!B79</f>
        <v>VALLEY HOSPITAL</v>
      </c>
      <c r="D84" s="9">
        <f>ROUND(+Administration!E79*2080,0)</f>
        <v>125382</v>
      </c>
      <c r="E84" s="9">
        <f>ROUND(+Administration!V79,0)</f>
        <v>11479</v>
      </c>
      <c r="F84" s="10">
        <f t="shared" si="3"/>
        <v>10.92</v>
      </c>
      <c r="G84" s="9">
        <f>ROUND(+Administration!E181*2080,0)</f>
        <v>106309</v>
      </c>
      <c r="H84" s="9">
        <f>ROUND(+Administration!V181,0)</f>
        <v>11541</v>
      </c>
      <c r="I84" s="10">
        <f t="shared" si="4"/>
        <v>9.2100000000000009</v>
      </c>
      <c r="J84" s="10"/>
      <c r="K84" s="11">
        <f t="shared" si="5"/>
        <v>-0.15659999999999999</v>
      </c>
    </row>
    <row r="85" spans="2:11" x14ac:dyDescent="0.2">
      <c r="B85">
        <f>+Administration!A80</f>
        <v>183</v>
      </c>
      <c r="C85" t="str">
        <f>+Administration!B80</f>
        <v>MULTICARE AUBURN MEDICAL CENTER</v>
      </c>
      <c r="D85" s="9">
        <f>ROUND(+Administration!E80*2080,0)</f>
        <v>70699</v>
      </c>
      <c r="E85" s="9">
        <f>ROUND(+Administration!V80,0)</f>
        <v>10417</v>
      </c>
      <c r="F85" s="10">
        <f t="shared" si="3"/>
        <v>6.79</v>
      </c>
      <c r="G85" s="9">
        <f>ROUND(+Administration!E182*2080,0)</f>
        <v>0</v>
      </c>
      <c r="H85" s="9">
        <f>ROUND(+Administration!V182,0)</f>
        <v>10939</v>
      </c>
      <c r="I85" s="10" t="str">
        <f t="shared" si="4"/>
        <v/>
      </c>
      <c r="J85" s="10"/>
      <c r="K85" s="11" t="str">
        <f t="shared" si="5"/>
        <v/>
      </c>
    </row>
    <row r="86" spans="2:11" x14ac:dyDescent="0.2">
      <c r="B86">
        <f>+Administration!A81</f>
        <v>186</v>
      </c>
      <c r="C86" t="str">
        <f>+Administration!B81</f>
        <v>SUMMIT PACIFIC MEDICAL CENTER</v>
      </c>
      <c r="D86" s="9">
        <f>ROUND(+Administration!E81*2080,0)</f>
        <v>24918</v>
      </c>
      <c r="E86" s="9">
        <f>ROUND(+Administration!V81,0)</f>
        <v>1042</v>
      </c>
      <c r="F86" s="10">
        <f t="shared" si="3"/>
        <v>23.91</v>
      </c>
      <c r="G86" s="9">
        <f>ROUND(+Administration!E183*2080,0)</f>
        <v>38584</v>
      </c>
      <c r="H86" s="9">
        <f>ROUND(+Administration!V183,0)</f>
        <v>1607</v>
      </c>
      <c r="I86" s="10">
        <f t="shared" si="4"/>
        <v>24.01</v>
      </c>
      <c r="J86" s="10"/>
      <c r="K86" s="11">
        <f t="shared" si="5"/>
        <v>4.1999999999999997E-3</v>
      </c>
    </row>
    <row r="87" spans="2:11" x14ac:dyDescent="0.2">
      <c r="B87">
        <f>+Administration!A82</f>
        <v>191</v>
      </c>
      <c r="C87" t="str">
        <f>+Administration!B82</f>
        <v>PROVIDENCE CENTRALIA HOSPITAL</v>
      </c>
      <c r="D87" s="9">
        <f>ROUND(+Administration!E82*2080,0)</f>
        <v>114400</v>
      </c>
      <c r="E87" s="9">
        <f>ROUND(+Administration!V82,0)</f>
        <v>12339</v>
      </c>
      <c r="F87" s="10">
        <f t="shared" si="3"/>
        <v>9.27</v>
      </c>
      <c r="G87" s="9">
        <f>ROUND(+Administration!E184*2080,0)</f>
        <v>121555</v>
      </c>
      <c r="H87" s="9">
        <f>ROUND(+Administration!V184,0)</f>
        <v>11395</v>
      </c>
      <c r="I87" s="10">
        <f t="shared" si="4"/>
        <v>10.67</v>
      </c>
      <c r="J87" s="10"/>
      <c r="K87" s="11">
        <f t="shared" si="5"/>
        <v>0.151</v>
      </c>
    </row>
    <row r="88" spans="2:11" x14ac:dyDescent="0.2">
      <c r="B88">
        <f>+Administration!A83</f>
        <v>193</v>
      </c>
      <c r="C88" t="str">
        <f>+Administration!B83</f>
        <v>PROVIDENCE MOUNT CARMEL HOSPITAL</v>
      </c>
      <c r="D88" s="9">
        <f>ROUND(+Administration!E83*2080,0)</f>
        <v>49109</v>
      </c>
      <c r="E88" s="9">
        <f>ROUND(+Administration!V83,0)</f>
        <v>3543</v>
      </c>
      <c r="F88" s="10">
        <f t="shared" si="3"/>
        <v>13.86</v>
      </c>
      <c r="G88" s="9">
        <f>ROUND(+Administration!E185*2080,0)</f>
        <v>51147</v>
      </c>
      <c r="H88" s="9">
        <f>ROUND(+Administration!V185,0)</f>
        <v>3716</v>
      </c>
      <c r="I88" s="10">
        <f t="shared" si="4"/>
        <v>13.76</v>
      </c>
      <c r="J88" s="10"/>
      <c r="K88" s="11">
        <f t="shared" si="5"/>
        <v>-7.1999999999999998E-3</v>
      </c>
    </row>
    <row r="89" spans="2:11" x14ac:dyDescent="0.2">
      <c r="B89">
        <f>+Administration!A84</f>
        <v>194</v>
      </c>
      <c r="C89" t="str">
        <f>+Administration!B84</f>
        <v>PROVIDENCE ST JOSEPHS HOSPITAL</v>
      </c>
      <c r="D89" s="9">
        <f>ROUND(+Administration!E84*2080,0)</f>
        <v>37544</v>
      </c>
      <c r="E89" s="9">
        <f>ROUND(+Administration!V84,0)</f>
        <v>1316</v>
      </c>
      <c r="F89" s="10">
        <f t="shared" si="3"/>
        <v>28.53</v>
      </c>
      <c r="G89" s="9">
        <f>ROUND(+Administration!E186*2080,0)</f>
        <v>23338</v>
      </c>
      <c r="H89" s="9">
        <f>ROUND(+Administration!V186,0)</f>
        <v>1137</v>
      </c>
      <c r="I89" s="10">
        <f t="shared" si="4"/>
        <v>20.53</v>
      </c>
      <c r="J89" s="10"/>
      <c r="K89" s="11">
        <f t="shared" si="5"/>
        <v>-0.28039999999999998</v>
      </c>
    </row>
    <row r="90" spans="2:11" x14ac:dyDescent="0.2">
      <c r="B90">
        <f>+Administration!A85</f>
        <v>195</v>
      </c>
      <c r="C90" t="str">
        <f>+Administration!B85</f>
        <v>SNOQUALMIE VALLEY HOSPITAL</v>
      </c>
      <c r="D90" s="9">
        <f>ROUND(+Administration!E85*2080,0)</f>
        <v>41392</v>
      </c>
      <c r="E90" s="9">
        <f>ROUND(+Administration!V85,0)</f>
        <v>1874</v>
      </c>
      <c r="F90" s="10">
        <f t="shared" si="3"/>
        <v>22.09</v>
      </c>
      <c r="G90" s="9">
        <f>ROUND(+Administration!E187*2080,0)</f>
        <v>42224</v>
      </c>
      <c r="H90" s="9">
        <f>ROUND(+Administration!V187,0)</f>
        <v>290</v>
      </c>
      <c r="I90" s="10">
        <f t="shared" si="4"/>
        <v>145.6</v>
      </c>
      <c r="J90" s="10"/>
      <c r="K90" s="11">
        <f t="shared" si="5"/>
        <v>5.5911999999999997</v>
      </c>
    </row>
    <row r="91" spans="2:11" x14ac:dyDescent="0.2">
      <c r="B91">
        <f>+Administration!A86</f>
        <v>197</v>
      </c>
      <c r="C91" t="str">
        <f>+Administration!B86</f>
        <v>CAPITAL MEDICAL CENTER</v>
      </c>
      <c r="D91" s="9">
        <f>ROUND(+Administration!E86*2080,0)</f>
        <v>64147</v>
      </c>
      <c r="E91" s="9">
        <f>ROUND(+Administration!V86,0)</f>
        <v>10620</v>
      </c>
      <c r="F91" s="10">
        <f t="shared" si="3"/>
        <v>6.04</v>
      </c>
      <c r="G91" s="9">
        <f>ROUND(+Administration!E188*2080,0)</f>
        <v>64230</v>
      </c>
      <c r="H91" s="9">
        <f>ROUND(+Administration!V188,0)</f>
        <v>10782</v>
      </c>
      <c r="I91" s="10">
        <f t="shared" si="4"/>
        <v>5.96</v>
      </c>
      <c r="J91" s="10"/>
      <c r="K91" s="11">
        <f t="shared" si="5"/>
        <v>-1.32E-2</v>
      </c>
    </row>
    <row r="92" spans="2:11" x14ac:dyDescent="0.2">
      <c r="B92">
        <f>+Administration!A87</f>
        <v>198</v>
      </c>
      <c r="C92" t="str">
        <f>+Administration!B87</f>
        <v>SUNNYSIDE COMMUNITY HOSPITAL</v>
      </c>
      <c r="D92" s="9">
        <f>ROUND(+Administration!E87*2080,0)</f>
        <v>57429</v>
      </c>
      <c r="E92" s="9">
        <f>ROUND(+Administration!V87,0)</f>
        <v>4161</v>
      </c>
      <c r="F92" s="10">
        <f t="shared" si="3"/>
        <v>13.8</v>
      </c>
      <c r="G92" s="9">
        <f>ROUND(+Administration!E189*2080,0)</f>
        <v>58573</v>
      </c>
      <c r="H92" s="9">
        <f>ROUND(+Administration!V189,0)</f>
        <v>4751</v>
      </c>
      <c r="I92" s="10">
        <f t="shared" si="4"/>
        <v>12.33</v>
      </c>
      <c r="J92" s="10"/>
      <c r="K92" s="11">
        <f t="shared" si="5"/>
        <v>-0.1065</v>
      </c>
    </row>
    <row r="93" spans="2:11" x14ac:dyDescent="0.2">
      <c r="B93">
        <f>+Administration!A88</f>
        <v>199</v>
      </c>
      <c r="C93" t="str">
        <f>+Administration!B88</f>
        <v>TOPPENISH COMMUNITY HOSPITAL</v>
      </c>
      <c r="D93" s="9">
        <f>ROUND(+Administration!E88*2080,0)</f>
        <v>16640</v>
      </c>
      <c r="E93" s="9">
        <f>ROUND(+Administration!V88,0)</f>
        <v>2554</v>
      </c>
      <c r="F93" s="10">
        <f t="shared" si="3"/>
        <v>6.52</v>
      </c>
      <c r="G93" s="9">
        <f>ROUND(+Administration!E190*2080,0)</f>
        <v>24544</v>
      </c>
      <c r="H93" s="9">
        <f>ROUND(+Administration!V190,0)</f>
        <v>2379</v>
      </c>
      <c r="I93" s="10">
        <f t="shared" si="4"/>
        <v>10.32</v>
      </c>
      <c r="J93" s="10"/>
      <c r="K93" s="11">
        <f t="shared" si="5"/>
        <v>0.58279999999999998</v>
      </c>
    </row>
    <row r="94" spans="2:11" x14ac:dyDescent="0.2">
      <c r="B94">
        <f>+Administration!A89</f>
        <v>201</v>
      </c>
      <c r="C94" t="str">
        <f>+Administration!B89</f>
        <v>ST FRANCIS COMMUNITY HOSPITAL</v>
      </c>
      <c r="D94" s="9">
        <f>ROUND(+Administration!E89*2080,0)</f>
        <v>204256</v>
      </c>
      <c r="E94" s="9">
        <f>ROUND(+Administration!V89,0)</f>
        <v>15975</v>
      </c>
      <c r="F94" s="10">
        <f t="shared" si="3"/>
        <v>12.79</v>
      </c>
      <c r="G94" s="9">
        <f>ROUND(+Administration!E191*2080,0)</f>
        <v>522080</v>
      </c>
      <c r="H94" s="9">
        <f>ROUND(+Administration!V191,0)</f>
        <v>13448</v>
      </c>
      <c r="I94" s="10">
        <f t="shared" si="4"/>
        <v>38.82</v>
      </c>
      <c r="J94" s="10"/>
      <c r="K94" s="11">
        <f t="shared" si="5"/>
        <v>2.0352000000000001</v>
      </c>
    </row>
    <row r="95" spans="2:11" x14ac:dyDescent="0.2">
      <c r="B95">
        <f>+Administration!A90</f>
        <v>202</v>
      </c>
      <c r="C95" t="str">
        <f>+Administration!B90</f>
        <v>REGIONAL HOSPITAL</v>
      </c>
      <c r="D95" s="9">
        <f>ROUND(+Administration!E90*2080,0)</f>
        <v>18304</v>
      </c>
      <c r="E95" s="9">
        <f>ROUND(+Administration!V90,0)</f>
        <v>707</v>
      </c>
      <c r="F95" s="10">
        <f t="shared" si="3"/>
        <v>25.89</v>
      </c>
      <c r="G95" s="9">
        <f>ROUND(+Administration!E192*2080,0)</f>
        <v>17680</v>
      </c>
      <c r="H95" s="9">
        <f>ROUND(+Administration!V192,0)</f>
        <v>357</v>
      </c>
      <c r="I95" s="10">
        <f t="shared" si="4"/>
        <v>49.52</v>
      </c>
      <c r="J95" s="10"/>
      <c r="K95" s="11">
        <f t="shared" si="5"/>
        <v>0.91269999999999996</v>
      </c>
    </row>
    <row r="96" spans="2:11" x14ac:dyDescent="0.2">
      <c r="B96">
        <f>+Administration!A91</f>
        <v>204</v>
      </c>
      <c r="C96" t="str">
        <f>+Administration!B91</f>
        <v>SEATTLE CANCER CARE ALLIANCE</v>
      </c>
      <c r="D96" s="9">
        <f>ROUND(+Administration!E91*2080,0)</f>
        <v>473387</v>
      </c>
      <c r="E96" s="9">
        <f>ROUND(+Administration!V91,0)</f>
        <v>13817</v>
      </c>
      <c r="F96" s="10">
        <f t="shared" si="3"/>
        <v>34.26</v>
      </c>
      <c r="G96" s="9">
        <f>ROUND(+Administration!E193*2080,0)</f>
        <v>509392</v>
      </c>
      <c r="H96" s="9">
        <f>ROUND(+Administration!V193,0)</f>
        <v>14365</v>
      </c>
      <c r="I96" s="10">
        <f t="shared" si="4"/>
        <v>35.46</v>
      </c>
      <c r="J96" s="10"/>
      <c r="K96" s="11">
        <f t="shared" si="5"/>
        <v>3.5000000000000003E-2</v>
      </c>
    </row>
    <row r="97" spans="2:11" x14ac:dyDescent="0.2">
      <c r="B97">
        <f>+Administration!A92</f>
        <v>205</v>
      </c>
      <c r="C97" t="str">
        <f>+Administration!B92</f>
        <v>WENATCHEE VALLEY HOSPITAL</v>
      </c>
      <c r="D97" s="9">
        <f>ROUND(+Administration!E92*2080,0)</f>
        <v>31470</v>
      </c>
      <c r="E97" s="9">
        <f>ROUND(+Administration!V92,0)</f>
        <v>12549</v>
      </c>
      <c r="F97" s="10">
        <f t="shared" si="3"/>
        <v>2.5099999999999998</v>
      </c>
      <c r="G97" s="9">
        <f>ROUND(+Administration!E194*2080,0)</f>
        <v>100235</v>
      </c>
      <c r="H97" s="9">
        <f>ROUND(+Administration!V194,0)</f>
        <v>27379</v>
      </c>
      <c r="I97" s="10">
        <f t="shared" si="4"/>
        <v>3.66</v>
      </c>
      <c r="J97" s="10"/>
      <c r="K97" s="11">
        <f t="shared" si="5"/>
        <v>0.4582</v>
      </c>
    </row>
    <row r="98" spans="2:11" x14ac:dyDescent="0.2">
      <c r="B98">
        <f>+Administration!A93</f>
        <v>206</v>
      </c>
      <c r="C98" t="str">
        <f>+Administration!B93</f>
        <v>PEACEHEALTH UNITED GENERAL MEDICAL CENTER</v>
      </c>
      <c r="D98" s="9">
        <f>ROUND(+Administration!E93*2080,0)</f>
        <v>97677</v>
      </c>
      <c r="E98" s="9">
        <f>ROUND(+Administration!V93,0)</f>
        <v>3615</v>
      </c>
      <c r="F98" s="10">
        <f t="shared" si="3"/>
        <v>27.02</v>
      </c>
      <c r="G98" s="9">
        <f>ROUND(+Administration!E195*2080,0)</f>
        <v>6115</v>
      </c>
      <c r="H98" s="9">
        <f>ROUND(+Administration!V195,0)</f>
        <v>838</v>
      </c>
      <c r="I98" s="10">
        <f t="shared" si="4"/>
        <v>7.3</v>
      </c>
      <c r="J98" s="10"/>
      <c r="K98" s="11">
        <f t="shared" si="5"/>
        <v>-0.7298</v>
      </c>
    </row>
    <row r="99" spans="2:11" x14ac:dyDescent="0.2">
      <c r="B99">
        <f>+Administration!A94</f>
        <v>207</v>
      </c>
      <c r="C99" t="str">
        <f>+Administration!B94</f>
        <v>SKAGIT VALLEY HOSPITAL</v>
      </c>
      <c r="D99" s="9">
        <f>ROUND(+Administration!E94*2080,0)</f>
        <v>350376</v>
      </c>
      <c r="E99" s="9">
        <f>ROUND(+Administration!V94,0)</f>
        <v>20806</v>
      </c>
      <c r="F99" s="10">
        <f t="shared" si="3"/>
        <v>16.84</v>
      </c>
      <c r="G99" s="9">
        <f>ROUND(+Administration!E196*2080,0)</f>
        <v>349544</v>
      </c>
      <c r="H99" s="9">
        <f>ROUND(+Administration!V196,0)</f>
        <v>21501</v>
      </c>
      <c r="I99" s="10">
        <f t="shared" si="4"/>
        <v>16.260000000000002</v>
      </c>
      <c r="J99" s="10"/>
      <c r="K99" s="11">
        <f t="shared" si="5"/>
        <v>-3.44E-2</v>
      </c>
    </row>
    <row r="100" spans="2:11" x14ac:dyDescent="0.2">
      <c r="B100">
        <f>+Administration!A95</f>
        <v>208</v>
      </c>
      <c r="C100" t="str">
        <f>+Administration!B95</f>
        <v>LEGACY SALMON CREEK HOSPITAL</v>
      </c>
      <c r="D100" s="9">
        <f>ROUND(+Administration!E95*2080,0)</f>
        <v>243963</v>
      </c>
      <c r="E100" s="9">
        <f>ROUND(+Administration!V95,0)</f>
        <v>18334</v>
      </c>
      <c r="F100" s="10">
        <f t="shared" si="3"/>
        <v>13.31</v>
      </c>
      <c r="G100" s="9">
        <f>ROUND(+Administration!E197*2080,0)</f>
        <v>278346</v>
      </c>
      <c r="H100" s="9">
        <f>ROUND(+Administration!V197,0)</f>
        <v>19284</v>
      </c>
      <c r="I100" s="10">
        <f t="shared" si="4"/>
        <v>14.43</v>
      </c>
      <c r="J100" s="10"/>
      <c r="K100" s="11">
        <f t="shared" si="5"/>
        <v>8.4099999999999994E-2</v>
      </c>
    </row>
    <row r="101" spans="2:11" x14ac:dyDescent="0.2">
      <c r="B101">
        <f>+Administration!A96</f>
        <v>209</v>
      </c>
      <c r="C101" t="str">
        <f>+Administration!B96</f>
        <v>ST ANTHONY HOSPITAL</v>
      </c>
      <c r="D101" s="9">
        <f>ROUND(+Administration!E96*2080,0)</f>
        <v>83845</v>
      </c>
      <c r="E101" s="9">
        <f>ROUND(+Administration!V96,0)</f>
        <v>9231</v>
      </c>
      <c r="F101" s="10">
        <f t="shared" si="3"/>
        <v>9.08</v>
      </c>
      <c r="G101" s="9">
        <f>ROUND(+Administration!E198*2080,0)</f>
        <v>209269</v>
      </c>
      <c r="H101" s="9">
        <f>ROUND(+Administration!V198,0)</f>
        <v>9720</v>
      </c>
      <c r="I101" s="10">
        <f t="shared" si="4"/>
        <v>21.53</v>
      </c>
      <c r="J101" s="10"/>
      <c r="K101" s="11">
        <f t="shared" si="5"/>
        <v>1.3711</v>
      </c>
    </row>
    <row r="102" spans="2:11" x14ac:dyDescent="0.2">
      <c r="B102">
        <f>+Administration!A97</f>
        <v>210</v>
      </c>
      <c r="C102" t="str">
        <f>+Administration!B97</f>
        <v>SWEDISH MEDICAL CENTER - ISSAQUAH CAMPUS</v>
      </c>
      <c r="D102" s="9">
        <f>ROUND(+Administration!E97*2080,0)</f>
        <v>86486</v>
      </c>
      <c r="E102" s="9">
        <f>ROUND(+Administration!V97,0)</f>
        <v>12277</v>
      </c>
      <c r="F102" s="10">
        <f t="shared" si="3"/>
        <v>7.04</v>
      </c>
      <c r="G102" s="9">
        <f>ROUND(+Administration!E199*2080,0)</f>
        <v>84323</v>
      </c>
      <c r="H102" s="9">
        <f>ROUND(+Administration!V199,0)</f>
        <v>9423</v>
      </c>
      <c r="I102" s="10">
        <f t="shared" si="4"/>
        <v>8.9499999999999993</v>
      </c>
      <c r="J102" s="10"/>
      <c r="K102" s="11">
        <f t="shared" si="5"/>
        <v>0.27129999999999999</v>
      </c>
    </row>
    <row r="103" spans="2:11" x14ac:dyDescent="0.2">
      <c r="B103">
        <f>+Administration!A98</f>
        <v>211</v>
      </c>
      <c r="C103" t="str">
        <f>+Administration!B98</f>
        <v>PEACEHEALTH PEACE ISLAND MEDICAL CENTER</v>
      </c>
      <c r="D103" s="9">
        <f>ROUND(+Administration!E98*2080,0)</f>
        <v>4264</v>
      </c>
      <c r="E103" s="9">
        <f>ROUND(+Administration!V98,0)</f>
        <v>433</v>
      </c>
      <c r="F103" s="10">
        <f t="shared" si="3"/>
        <v>9.85</v>
      </c>
      <c r="G103" s="9">
        <f>ROUND(+Administration!E200*2080,0)</f>
        <v>10234</v>
      </c>
      <c r="H103" s="9">
        <f>ROUND(+Administration!V200,0)</f>
        <v>886</v>
      </c>
      <c r="I103" s="10">
        <f t="shared" si="4"/>
        <v>11.55</v>
      </c>
      <c r="J103" s="10"/>
      <c r="K103" s="11">
        <f t="shared" si="5"/>
        <v>0.1726</v>
      </c>
    </row>
    <row r="104" spans="2:11" x14ac:dyDescent="0.2">
      <c r="B104">
        <f>+Administration!A99</f>
        <v>904</v>
      </c>
      <c r="C104" t="str">
        <f>+Administration!B99</f>
        <v>BHC FAIRFAX HOSPITAL</v>
      </c>
      <c r="D104" s="9">
        <f>ROUND(+Administration!E99*2080,0)</f>
        <v>71386</v>
      </c>
      <c r="E104" s="9">
        <f>ROUND(+Administration!V99,0)</f>
        <v>2354</v>
      </c>
      <c r="F104" s="10">
        <f t="shared" si="3"/>
        <v>30.33</v>
      </c>
      <c r="G104" s="9">
        <f>ROUND(+Administration!E201*2080,0)</f>
        <v>92123</v>
      </c>
      <c r="H104" s="9">
        <f>ROUND(+Administration!V201,0)</f>
        <v>2770</v>
      </c>
      <c r="I104" s="10">
        <f t="shared" si="4"/>
        <v>33.26</v>
      </c>
      <c r="J104" s="10"/>
      <c r="K104" s="11">
        <f t="shared" si="5"/>
        <v>9.6600000000000005E-2</v>
      </c>
    </row>
    <row r="105" spans="2:11" x14ac:dyDescent="0.2">
      <c r="B105">
        <f>+Administration!A100</f>
        <v>915</v>
      </c>
      <c r="C105" t="str">
        <f>+Administration!B100</f>
        <v>LOURDES COUNSELING CENTER</v>
      </c>
      <c r="D105" s="9">
        <f>ROUND(+Administration!E100*2080,0)</f>
        <v>12626</v>
      </c>
      <c r="E105" s="9">
        <f>ROUND(+Administration!V100,0)</f>
        <v>744</v>
      </c>
      <c r="F105" s="10">
        <f t="shared" si="3"/>
        <v>16.97</v>
      </c>
      <c r="G105" s="9">
        <f>ROUND(+Administration!E202*2080,0)</f>
        <v>34029</v>
      </c>
      <c r="H105" s="9">
        <f>ROUND(+Administration!V202,0)</f>
        <v>702</v>
      </c>
      <c r="I105" s="10">
        <f t="shared" si="4"/>
        <v>48.47</v>
      </c>
      <c r="J105" s="10"/>
      <c r="K105" s="11">
        <f t="shared" si="5"/>
        <v>1.8562000000000001</v>
      </c>
    </row>
    <row r="106" spans="2:11" x14ac:dyDescent="0.2">
      <c r="B106">
        <f>+Administration!A101</f>
        <v>919</v>
      </c>
      <c r="C106" t="str">
        <f>+Administration!B101</f>
        <v>NAVOS</v>
      </c>
      <c r="D106" s="9">
        <f>ROUND(+Administration!E101*2080,0)</f>
        <v>17451</v>
      </c>
      <c r="E106" s="9">
        <f>ROUND(+Administration!V101,0)</f>
        <v>1090</v>
      </c>
      <c r="F106" s="10">
        <f t="shared" si="3"/>
        <v>16.010000000000002</v>
      </c>
      <c r="G106" s="9">
        <f>ROUND(+Administration!E203*2080,0)</f>
        <v>19906</v>
      </c>
      <c r="H106" s="9">
        <f>ROUND(+Administration!V203,0)</f>
        <v>688</v>
      </c>
      <c r="I106" s="10">
        <f t="shared" si="4"/>
        <v>28.93</v>
      </c>
      <c r="J106" s="10"/>
      <c r="K106" s="11">
        <f t="shared" si="5"/>
        <v>0.80700000000000005</v>
      </c>
    </row>
    <row r="107" spans="2:11" x14ac:dyDescent="0.2">
      <c r="B107">
        <f>+Administration!A102</f>
        <v>921</v>
      </c>
      <c r="C107" t="str">
        <f>+Administration!B102</f>
        <v>Cascade Behavioral Health</v>
      </c>
      <c r="D107" s="9">
        <f>ROUND(+Administration!E102*2080,0)</f>
        <v>22318</v>
      </c>
      <c r="E107" s="9">
        <f>ROUND(+Administration!V102,0)</f>
        <v>93</v>
      </c>
      <c r="F107" s="10">
        <f t="shared" si="3"/>
        <v>239.98</v>
      </c>
      <c r="G107" s="9">
        <f>ROUND(+Administration!E204*2080,0)</f>
        <v>28870</v>
      </c>
      <c r="H107" s="9">
        <f>ROUND(+Administration!V204,0)</f>
        <v>664</v>
      </c>
      <c r="I107" s="10">
        <f t="shared" si="4"/>
        <v>43.48</v>
      </c>
      <c r="J107" s="10"/>
      <c r="K107" s="11">
        <f t="shared" si="5"/>
        <v>-0.81879999999999997</v>
      </c>
    </row>
    <row r="108" spans="2:11" x14ac:dyDescent="0.2">
      <c r="B108">
        <f>+Administration!A103</f>
        <v>922</v>
      </c>
      <c r="C108" t="str">
        <f>+Administration!B103</f>
        <v>Fairfax Everett</v>
      </c>
      <c r="D108" s="9">
        <f>ROUND(+Administration!E103*2080,0)</f>
        <v>0</v>
      </c>
      <c r="E108" s="9" t="e">
        <f>ROUND(+Administration!V103,0)</f>
        <v>#VALUE!</v>
      </c>
      <c r="F108" s="10" t="str">
        <f t="shared" si="3"/>
        <v/>
      </c>
      <c r="G108" s="9">
        <f>ROUND(+Administration!E205*2080,0)</f>
        <v>25314</v>
      </c>
      <c r="H108" s="9">
        <f>ROUND(+Administration!V205,0)</f>
        <v>113</v>
      </c>
      <c r="I108" s="10">
        <f t="shared" si="4"/>
        <v>224.02</v>
      </c>
      <c r="J108" s="10"/>
      <c r="K108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01"/>
  <sheetViews>
    <sheetView tabSelected="1" zoomScale="75" zoomScaleNormal="75" workbookViewId="0">
      <selection activeCell="V5" sqref="V5:V205"/>
    </sheetView>
  </sheetViews>
  <sheetFormatPr defaultColWidth="9" defaultRowHeight="13.2" x14ac:dyDescent="0.25"/>
  <cols>
    <col min="1" max="1" width="6.109375" style="15" bestFit="1" customWidth="1"/>
    <col min="2" max="2" width="40.44140625" style="15" bestFit="1" customWidth="1"/>
    <col min="3" max="3" width="8.109375" style="15" bestFit="1" customWidth="1"/>
    <col min="4" max="4" width="5.6640625" style="15" bestFit="1" customWidth="1"/>
    <col min="5" max="5" width="7.88671875" style="15" bestFit="1" customWidth="1"/>
    <col min="6" max="6" width="5.88671875" style="15" bestFit="1" customWidth="1"/>
    <col min="7" max="7" width="12" style="15" bestFit="1" customWidth="1"/>
    <col min="8" max="10" width="11.88671875" style="15" bestFit="1" customWidth="1"/>
    <col min="11" max="11" width="11" style="15" bestFit="1" customWidth="1"/>
    <col min="12" max="12" width="11.88671875" style="15" bestFit="1" customWidth="1"/>
    <col min="13" max="13" width="10.88671875" style="15" bestFit="1" customWidth="1"/>
    <col min="14" max="14" width="11" style="15" bestFit="1" customWidth="1"/>
    <col min="15" max="16" width="11.88671875" style="15" bestFit="1" customWidth="1"/>
    <col min="17" max="17" width="13" style="15" bestFit="1" customWidth="1"/>
    <col min="18" max="18" width="6" style="15" bestFit="1" customWidth="1"/>
    <col min="19" max="19" width="5.88671875" style="15" bestFit="1" customWidth="1"/>
    <col min="20" max="20" width="5.21875" style="15" bestFit="1" customWidth="1"/>
    <col min="21" max="21" width="9" style="15"/>
    <col min="22" max="22" width="8" style="43" bestFit="1" customWidth="1"/>
    <col min="23" max="23" width="8" style="15" customWidth="1"/>
    <col min="24" max="25" width="9" style="15"/>
    <col min="26" max="26" width="11.88671875" style="15" bestFit="1" customWidth="1"/>
    <col min="27" max="30" width="10.88671875" style="15" bestFit="1" customWidth="1"/>
    <col min="31" max="31" width="11.88671875" style="15" bestFit="1" customWidth="1"/>
    <col min="32" max="32" width="10.88671875" style="15" bestFit="1" customWidth="1"/>
    <col min="33" max="36" width="11.88671875" style="15" bestFit="1" customWidth="1"/>
    <col min="37" max="39" width="9.109375" style="15" bestFit="1" customWidth="1"/>
    <col min="40" max="16384" width="9" style="15"/>
  </cols>
  <sheetData>
    <row r="1" spans="1:40" x14ac:dyDescent="0.25">
      <c r="V1" s="41" t="s">
        <v>66</v>
      </c>
      <c r="W1" s="16"/>
    </row>
    <row r="2" spans="1:40" x14ac:dyDescent="0.25">
      <c r="V2" s="41" t="s">
        <v>67</v>
      </c>
      <c r="W2" s="16"/>
    </row>
    <row r="3" spans="1:40" x14ac:dyDescent="0.25">
      <c r="V3" s="41" t="s">
        <v>68</v>
      </c>
      <c r="W3" s="16"/>
    </row>
    <row r="4" spans="1:40" x14ac:dyDescent="0.25">
      <c r="A4" s="21" t="s">
        <v>41</v>
      </c>
      <c r="B4" s="21" t="s">
        <v>47</v>
      </c>
      <c r="C4" s="21" t="s">
        <v>48</v>
      </c>
      <c r="D4" s="21" t="s">
        <v>49</v>
      </c>
      <c r="E4" s="21" t="s">
        <v>50</v>
      </c>
      <c r="F4" s="21" t="s">
        <v>51</v>
      </c>
      <c r="G4" s="21" t="s">
        <v>52</v>
      </c>
      <c r="H4" s="21" t="s">
        <v>53</v>
      </c>
      <c r="I4" s="21" t="s">
        <v>54</v>
      </c>
      <c r="J4" s="21" t="s">
        <v>55</v>
      </c>
      <c r="K4" s="21" t="s">
        <v>56</v>
      </c>
      <c r="L4" s="21" t="s">
        <v>57</v>
      </c>
      <c r="M4" s="21" t="s">
        <v>58</v>
      </c>
      <c r="N4" s="21" t="s">
        <v>59</v>
      </c>
      <c r="O4" s="21" t="s">
        <v>60</v>
      </c>
      <c r="P4" s="21" t="s">
        <v>61</v>
      </c>
      <c r="Q4" s="21" t="s">
        <v>62</v>
      </c>
      <c r="R4" s="21" t="s">
        <v>63</v>
      </c>
      <c r="S4" s="21" t="s">
        <v>64</v>
      </c>
      <c r="T4" s="21" t="s">
        <v>65</v>
      </c>
      <c r="V4" s="42" t="s">
        <v>69</v>
      </c>
      <c r="W4" s="22"/>
    </row>
    <row r="5" spans="1:40" x14ac:dyDescent="0.25">
      <c r="A5">
        <v>1</v>
      </c>
      <c r="B5" t="s">
        <v>125</v>
      </c>
      <c r="C5">
        <v>8610</v>
      </c>
      <c r="D5">
        <v>2013</v>
      </c>
      <c r="E5" s="31">
        <v>102.61000000000001</v>
      </c>
      <c r="F5" s="29">
        <v>0</v>
      </c>
      <c r="G5" s="29">
        <v>11471030</v>
      </c>
      <c r="H5" s="29">
        <v>33065528</v>
      </c>
      <c r="I5" s="29">
        <v>2815261</v>
      </c>
      <c r="J5" s="29">
        <v>-2283905</v>
      </c>
      <c r="K5" s="29">
        <v>117770</v>
      </c>
      <c r="L5" s="29">
        <v>69691821</v>
      </c>
      <c r="M5" s="29">
        <v>5763221</v>
      </c>
      <c r="N5" s="29">
        <v>1073509</v>
      </c>
      <c r="O5" s="29">
        <v>105275090</v>
      </c>
      <c r="P5" s="29">
        <v>6097947</v>
      </c>
      <c r="Q5" s="29">
        <v>220891378</v>
      </c>
      <c r="R5" s="29">
        <v>0</v>
      </c>
      <c r="S5" s="29">
        <v>0</v>
      </c>
      <c r="T5" s="29">
        <v>0</v>
      </c>
      <c r="V5">
        <v>67759</v>
      </c>
      <c r="W5" s="26"/>
      <c r="X5" s="17"/>
      <c r="Y5" s="1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</row>
    <row r="6" spans="1:40" x14ac:dyDescent="0.25">
      <c r="A6">
        <v>3</v>
      </c>
      <c r="B6" t="s">
        <v>126</v>
      </c>
      <c r="C6">
        <v>8610</v>
      </c>
      <c r="D6">
        <v>2013</v>
      </c>
      <c r="E6" s="31">
        <v>64.73</v>
      </c>
      <c r="F6" s="29">
        <v>0</v>
      </c>
      <c r="G6" s="29">
        <v>6519663</v>
      </c>
      <c r="H6" s="29">
        <v>10998148</v>
      </c>
      <c r="I6" s="29">
        <v>1930364</v>
      </c>
      <c r="J6" s="29">
        <v>240964</v>
      </c>
      <c r="K6" s="29">
        <v>19887</v>
      </c>
      <c r="L6" s="29">
        <v>28987933</v>
      </c>
      <c r="M6" s="29">
        <v>5520644</v>
      </c>
      <c r="N6" s="29">
        <v>86358</v>
      </c>
      <c r="O6" s="29">
        <v>41873963</v>
      </c>
      <c r="P6" s="29">
        <v>3260403</v>
      </c>
      <c r="Q6" s="29">
        <v>92917521</v>
      </c>
      <c r="R6" s="29">
        <v>0</v>
      </c>
      <c r="S6" s="29">
        <v>0</v>
      </c>
      <c r="T6" s="29">
        <v>0</v>
      </c>
      <c r="V6">
        <v>28415</v>
      </c>
      <c r="W6" s="26"/>
      <c r="X6" s="17"/>
      <c r="Y6" s="1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</row>
    <row r="7" spans="1:40" x14ac:dyDescent="0.25">
      <c r="A7">
        <v>8</v>
      </c>
      <c r="B7" t="s">
        <v>127</v>
      </c>
      <c r="C7">
        <v>8610</v>
      </c>
      <c r="D7">
        <v>2013</v>
      </c>
      <c r="E7" s="31">
        <v>13.620000000000001</v>
      </c>
      <c r="F7" s="29">
        <v>0</v>
      </c>
      <c r="G7" s="29">
        <v>884427</v>
      </c>
      <c r="H7" s="29">
        <v>526007</v>
      </c>
      <c r="I7" s="29">
        <v>0</v>
      </c>
      <c r="J7" s="29">
        <v>44549</v>
      </c>
      <c r="K7" s="29">
        <v>0</v>
      </c>
      <c r="L7" s="29">
        <v>106585</v>
      </c>
      <c r="M7" s="29">
        <v>15345</v>
      </c>
      <c r="N7" s="29">
        <v>1098873</v>
      </c>
      <c r="O7" s="29">
        <v>486065</v>
      </c>
      <c r="P7" s="29">
        <v>0</v>
      </c>
      <c r="Q7" s="29">
        <v>3161851</v>
      </c>
      <c r="R7" s="29">
        <v>0</v>
      </c>
      <c r="S7" s="29">
        <v>0</v>
      </c>
      <c r="T7" s="29">
        <v>0</v>
      </c>
      <c r="V7">
        <v>1281</v>
      </c>
      <c r="W7" s="26"/>
      <c r="X7" s="17"/>
      <c r="Y7" s="1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</row>
    <row r="8" spans="1:40" x14ac:dyDescent="0.25">
      <c r="A8">
        <v>10</v>
      </c>
      <c r="B8" t="s">
        <v>98</v>
      </c>
      <c r="C8">
        <v>8610</v>
      </c>
      <c r="D8">
        <v>2013</v>
      </c>
      <c r="E8" s="31">
        <v>367.78</v>
      </c>
      <c r="F8" s="29">
        <v>0</v>
      </c>
      <c r="G8" s="29">
        <v>41698678</v>
      </c>
      <c r="H8" s="29">
        <v>2509975</v>
      </c>
      <c r="I8" s="29">
        <v>3437295</v>
      </c>
      <c r="J8" s="29">
        <v>1122660</v>
      </c>
      <c r="K8" s="29">
        <v>575390</v>
      </c>
      <c r="L8" s="29">
        <v>9292141</v>
      </c>
      <c r="M8" s="29">
        <v>2164163</v>
      </c>
      <c r="N8" s="29">
        <v>709332</v>
      </c>
      <c r="O8" s="29">
        <v>10984339</v>
      </c>
      <c r="P8" s="29">
        <v>34474221</v>
      </c>
      <c r="Q8" s="29">
        <v>38019752</v>
      </c>
      <c r="R8" s="29">
        <v>0</v>
      </c>
      <c r="S8" s="29">
        <v>0</v>
      </c>
      <c r="T8" s="29">
        <v>0</v>
      </c>
      <c r="V8">
        <v>70317</v>
      </c>
      <c r="W8" s="26"/>
      <c r="X8" s="17"/>
      <c r="Y8" s="1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</row>
    <row r="9" spans="1:40" x14ac:dyDescent="0.25">
      <c r="A9">
        <v>14</v>
      </c>
      <c r="B9" t="s">
        <v>121</v>
      </c>
      <c r="C9">
        <v>8610</v>
      </c>
      <c r="D9">
        <v>2013</v>
      </c>
      <c r="E9" s="31">
        <v>643.02</v>
      </c>
      <c r="F9" s="29">
        <v>0</v>
      </c>
      <c r="G9" s="29">
        <v>67195540</v>
      </c>
      <c r="H9" s="29">
        <v>19052043</v>
      </c>
      <c r="I9" s="29">
        <v>4563057</v>
      </c>
      <c r="J9" s="29">
        <v>1506319</v>
      </c>
      <c r="K9" s="29">
        <v>268360</v>
      </c>
      <c r="L9" s="29">
        <v>49579014</v>
      </c>
      <c r="M9" s="29">
        <v>2277905</v>
      </c>
      <c r="N9" s="29">
        <v>8627603</v>
      </c>
      <c r="O9" s="29">
        <v>8057663</v>
      </c>
      <c r="P9" s="29">
        <v>2601478</v>
      </c>
      <c r="Q9" s="29">
        <v>158526026</v>
      </c>
      <c r="R9" s="29">
        <v>0</v>
      </c>
      <c r="S9" s="29">
        <v>0</v>
      </c>
      <c r="T9" s="29">
        <v>0</v>
      </c>
      <c r="V9">
        <v>31340</v>
      </c>
      <c r="W9" s="26"/>
      <c r="X9" s="17"/>
      <c r="Y9" s="1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</row>
    <row r="10" spans="1:40" x14ac:dyDescent="0.25">
      <c r="A10">
        <v>20</v>
      </c>
      <c r="B10" t="s">
        <v>128</v>
      </c>
      <c r="C10">
        <v>8610</v>
      </c>
      <c r="D10">
        <v>2013</v>
      </c>
      <c r="E10" s="31">
        <v>15.96</v>
      </c>
      <c r="F10" s="29">
        <v>0</v>
      </c>
      <c r="G10" s="29">
        <v>1583142</v>
      </c>
      <c r="H10" s="29">
        <v>694322</v>
      </c>
      <c r="I10" s="29">
        <v>0</v>
      </c>
      <c r="J10" s="29">
        <v>4781</v>
      </c>
      <c r="K10" s="29">
        <v>182</v>
      </c>
      <c r="L10" s="29">
        <v>30796</v>
      </c>
      <c r="M10" s="29">
        <v>0</v>
      </c>
      <c r="N10" s="29">
        <v>5338</v>
      </c>
      <c r="O10" s="29">
        <v>201689</v>
      </c>
      <c r="P10" s="29">
        <v>0</v>
      </c>
      <c r="Q10" s="29">
        <v>2520250</v>
      </c>
      <c r="R10" s="29">
        <v>0</v>
      </c>
      <c r="S10" s="29">
        <v>0</v>
      </c>
      <c r="T10" s="29">
        <v>0</v>
      </c>
      <c r="V10">
        <v>1104</v>
      </c>
      <c r="W10" s="26"/>
      <c r="X10" s="17"/>
      <c r="Y10" s="1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</row>
    <row r="11" spans="1:40" x14ac:dyDescent="0.25">
      <c r="A11">
        <v>21</v>
      </c>
      <c r="B11" t="s">
        <v>129</v>
      </c>
      <c r="C11">
        <v>8610</v>
      </c>
      <c r="D11">
        <v>2013</v>
      </c>
      <c r="E11" s="31">
        <v>12.999999999999998</v>
      </c>
      <c r="F11" s="29">
        <v>0</v>
      </c>
      <c r="G11" s="29">
        <v>871721</v>
      </c>
      <c r="H11" s="29">
        <v>297565</v>
      </c>
      <c r="I11" s="29">
        <v>124399</v>
      </c>
      <c r="J11" s="29">
        <v>15468</v>
      </c>
      <c r="K11" s="29">
        <v>0</v>
      </c>
      <c r="L11" s="29">
        <v>191683</v>
      </c>
      <c r="M11" s="29">
        <v>46</v>
      </c>
      <c r="N11" s="29">
        <v>104119</v>
      </c>
      <c r="O11" s="29">
        <v>191431</v>
      </c>
      <c r="P11" s="29">
        <v>-9000</v>
      </c>
      <c r="Q11" s="29">
        <v>1805432</v>
      </c>
      <c r="R11" s="29">
        <v>0</v>
      </c>
      <c r="S11" s="29">
        <v>0</v>
      </c>
      <c r="T11" s="29">
        <v>0</v>
      </c>
      <c r="V11">
        <v>1924</v>
      </c>
      <c r="W11" s="26"/>
      <c r="X11" s="17"/>
      <c r="Y11" s="1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</row>
    <row r="12" spans="1:40" x14ac:dyDescent="0.25">
      <c r="A12">
        <v>22</v>
      </c>
      <c r="B12" t="s">
        <v>86</v>
      </c>
      <c r="C12">
        <v>8610</v>
      </c>
      <c r="D12">
        <v>2013</v>
      </c>
      <c r="E12" s="31">
        <v>35.049999999999997</v>
      </c>
      <c r="F12" s="29">
        <v>0</v>
      </c>
      <c r="G12" s="29">
        <v>1870771</v>
      </c>
      <c r="H12" s="29">
        <v>572119</v>
      </c>
      <c r="I12" s="29">
        <v>-1741</v>
      </c>
      <c r="J12" s="29">
        <v>194163</v>
      </c>
      <c r="K12" s="29">
        <v>740</v>
      </c>
      <c r="L12" s="29">
        <v>378845</v>
      </c>
      <c r="M12" s="29">
        <v>276</v>
      </c>
      <c r="N12" s="29">
        <v>800610</v>
      </c>
      <c r="O12" s="29">
        <v>8178085</v>
      </c>
      <c r="P12" s="29">
        <v>-221828</v>
      </c>
      <c r="Q12" s="29">
        <v>12215696</v>
      </c>
      <c r="R12" s="29">
        <v>0</v>
      </c>
      <c r="S12" s="29">
        <v>0</v>
      </c>
      <c r="T12" s="29">
        <v>0</v>
      </c>
      <c r="V12">
        <v>7861</v>
      </c>
      <c r="W12" s="26"/>
      <c r="X12" s="17"/>
      <c r="Y12" s="1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</row>
    <row r="13" spans="1:40" x14ac:dyDescent="0.25">
      <c r="A13">
        <v>23</v>
      </c>
      <c r="B13" t="s">
        <v>130</v>
      </c>
      <c r="C13">
        <v>8610</v>
      </c>
      <c r="D13">
        <v>2013</v>
      </c>
      <c r="E13" s="31">
        <v>14.61</v>
      </c>
      <c r="F13" s="29">
        <v>0</v>
      </c>
      <c r="G13" s="29">
        <v>845186</v>
      </c>
      <c r="H13" s="29">
        <v>200064</v>
      </c>
      <c r="I13" s="29">
        <v>0</v>
      </c>
      <c r="J13" s="29">
        <v>15172</v>
      </c>
      <c r="K13" s="29">
        <v>42962</v>
      </c>
      <c r="L13" s="29">
        <v>47523</v>
      </c>
      <c r="M13" s="29">
        <v>31338</v>
      </c>
      <c r="N13" s="29">
        <v>166138</v>
      </c>
      <c r="O13" s="29">
        <v>124421</v>
      </c>
      <c r="P13" s="29">
        <v>0</v>
      </c>
      <c r="Q13" s="29">
        <v>1472804</v>
      </c>
      <c r="R13" s="29">
        <v>0</v>
      </c>
      <c r="S13" s="29">
        <v>0</v>
      </c>
      <c r="T13" s="29">
        <v>0</v>
      </c>
      <c r="V13">
        <v>943</v>
      </c>
      <c r="W13" s="26"/>
      <c r="X13" s="17"/>
      <c r="Y13" s="1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</row>
    <row r="14" spans="1:40" x14ac:dyDescent="0.25">
      <c r="A14">
        <v>26</v>
      </c>
      <c r="B14" t="s">
        <v>131</v>
      </c>
      <c r="C14">
        <v>8610</v>
      </c>
      <c r="D14">
        <v>2013</v>
      </c>
      <c r="E14" s="31">
        <v>99.77000000000001</v>
      </c>
      <c r="F14" s="29">
        <v>0</v>
      </c>
      <c r="G14" s="29">
        <v>9521490</v>
      </c>
      <c r="H14" s="29">
        <v>2901128</v>
      </c>
      <c r="I14" s="29">
        <v>0</v>
      </c>
      <c r="J14" s="29">
        <v>1661280</v>
      </c>
      <c r="K14" s="29">
        <v>3092</v>
      </c>
      <c r="L14" s="29">
        <v>30624988</v>
      </c>
      <c r="M14" s="29">
        <v>0</v>
      </c>
      <c r="N14" s="29">
        <v>1135120</v>
      </c>
      <c r="O14" s="29">
        <v>1921396</v>
      </c>
      <c r="P14" s="29">
        <v>371937</v>
      </c>
      <c r="Q14" s="29">
        <v>47396557</v>
      </c>
      <c r="R14" s="29">
        <v>0</v>
      </c>
      <c r="S14" s="29">
        <v>0</v>
      </c>
      <c r="T14" s="29">
        <v>0</v>
      </c>
      <c r="V14">
        <v>21531</v>
      </c>
      <c r="W14" s="26"/>
      <c r="X14" s="17"/>
      <c r="Y14" s="1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</row>
    <row r="15" spans="1:40" x14ac:dyDescent="0.25">
      <c r="A15">
        <v>29</v>
      </c>
      <c r="B15" t="s">
        <v>81</v>
      </c>
      <c r="C15">
        <v>8610</v>
      </c>
      <c r="D15">
        <v>2013</v>
      </c>
      <c r="E15" s="31">
        <v>488.56</v>
      </c>
      <c r="F15" s="29">
        <v>0</v>
      </c>
      <c r="G15" s="29">
        <v>43180846</v>
      </c>
      <c r="H15" s="29">
        <v>13841398</v>
      </c>
      <c r="I15" s="29">
        <v>17213802</v>
      </c>
      <c r="J15" s="29">
        <v>705170</v>
      </c>
      <c r="K15" s="29">
        <v>2595037</v>
      </c>
      <c r="L15" s="29">
        <v>22624524</v>
      </c>
      <c r="M15" s="29">
        <v>9152214</v>
      </c>
      <c r="N15" s="29">
        <v>11245795</v>
      </c>
      <c r="O15" s="29">
        <v>1685475</v>
      </c>
      <c r="P15" s="29">
        <v>7919472</v>
      </c>
      <c r="Q15" s="29">
        <v>114324789</v>
      </c>
      <c r="R15" s="29">
        <v>0</v>
      </c>
      <c r="S15" s="29">
        <v>0</v>
      </c>
      <c r="T15" s="29">
        <v>0</v>
      </c>
      <c r="V15">
        <v>42448</v>
      </c>
      <c r="W15" s="26"/>
      <c r="X15" s="17"/>
      <c r="Y15" s="1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</row>
    <row r="16" spans="1:40" x14ac:dyDescent="0.25">
      <c r="A16">
        <v>32</v>
      </c>
      <c r="B16" t="s">
        <v>132</v>
      </c>
      <c r="C16">
        <v>8610</v>
      </c>
      <c r="D16">
        <v>2013</v>
      </c>
      <c r="E16" s="31">
        <v>222.30999999999997</v>
      </c>
      <c r="F16" s="29">
        <v>0</v>
      </c>
      <c r="G16" s="29">
        <v>23251590</v>
      </c>
      <c r="H16" s="29">
        <v>5594995</v>
      </c>
      <c r="I16" s="29">
        <v>669361</v>
      </c>
      <c r="J16" s="29">
        <v>-99340</v>
      </c>
      <c r="K16" s="29">
        <v>37861</v>
      </c>
      <c r="L16" s="29">
        <v>44309546</v>
      </c>
      <c r="M16" s="29">
        <v>611520</v>
      </c>
      <c r="N16" s="29">
        <v>884771</v>
      </c>
      <c r="O16" s="29">
        <v>6032740</v>
      </c>
      <c r="P16" s="29">
        <v>-1426855</v>
      </c>
      <c r="Q16" s="29">
        <v>82719899</v>
      </c>
      <c r="R16" s="29">
        <v>0</v>
      </c>
      <c r="S16" s="29">
        <v>0</v>
      </c>
      <c r="T16" s="29">
        <v>0</v>
      </c>
      <c r="V16">
        <v>43782</v>
      </c>
      <c r="W16" s="26"/>
      <c r="X16" s="17"/>
      <c r="Y16" s="1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</row>
    <row r="17" spans="1:40" x14ac:dyDescent="0.25">
      <c r="A17">
        <v>35</v>
      </c>
      <c r="B17" t="s">
        <v>133</v>
      </c>
      <c r="C17">
        <v>8610</v>
      </c>
      <c r="D17">
        <v>2013</v>
      </c>
      <c r="E17" s="31">
        <v>25.39</v>
      </c>
      <c r="F17" s="29">
        <v>0</v>
      </c>
      <c r="G17" s="29">
        <v>3029752</v>
      </c>
      <c r="H17" s="29">
        <v>678547</v>
      </c>
      <c r="I17" s="29">
        <v>2344</v>
      </c>
      <c r="J17" s="29">
        <v>106758</v>
      </c>
      <c r="K17" s="29">
        <v>5803</v>
      </c>
      <c r="L17" s="29">
        <v>4053617</v>
      </c>
      <c r="M17" s="29">
        <v>62611</v>
      </c>
      <c r="N17" s="29">
        <v>731511</v>
      </c>
      <c r="O17" s="29">
        <v>588289</v>
      </c>
      <c r="P17" s="29">
        <v>53026</v>
      </c>
      <c r="Q17" s="29">
        <v>9206206</v>
      </c>
      <c r="R17" s="29">
        <v>0</v>
      </c>
      <c r="S17" s="29">
        <v>0</v>
      </c>
      <c r="T17" s="29">
        <v>0</v>
      </c>
      <c r="V17">
        <v>3457</v>
      </c>
      <c r="W17" s="26"/>
      <c r="X17" s="17"/>
      <c r="Y17" s="1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</row>
    <row r="18" spans="1:40" x14ac:dyDescent="0.25">
      <c r="A18">
        <v>37</v>
      </c>
      <c r="B18" t="s">
        <v>134</v>
      </c>
      <c r="C18">
        <v>8610</v>
      </c>
      <c r="D18">
        <v>2013</v>
      </c>
      <c r="E18" s="31">
        <v>93.350000000000009</v>
      </c>
      <c r="F18" s="29">
        <v>0</v>
      </c>
      <c r="G18" s="29">
        <v>7977022</v>
      </c>
      <c r="H18" s="29">
        <v>2067048</v>
      </c>
      <c r="I18" s="29">
        <v>-13038</v>
      </c>
      <c r="J18" s="29">
        <v>107688</v>
      </c>
      <c r="K18" s="29">
        <v>0</v>
      </c>
      <c r="L18" s="29">
        <v>4477227</v>
      </c>
      <c r="M18" s="29">
        <v>-318673</v>
      </c>
      <c r="N18" s="29">
        <v>3893912</v>
      </c>
      <c r="O18" s="29">
        <v>6322019</v>
      </c>
      <c r="P18" s="29">
        <v>150202</v>
      </c>
      <c r="Q18" s="29">
        <v>24363003</v>
      </c>
      <c r="R18" s="29">
        <v>0</v>
      </c>
      <c r="S18" s="29">
        <v>0</v>
      </c>
      <c r="T18" s="29">
        <v>0</v>
      </c>
      <c r="V18">
        <v>23505</v>
      </c>
      <c r="W18" s="26"/>
      <c r="X18" s="17"/>
      <c r="Y18" s="1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</row>
    <row r="19" spans="1:40" x14ac:dyDescent="0.25">
      <c r="A19">
        <v>38</v>
      </c>
      <c r="B19" t="s">
        <v>112</v>
      </c>
      <c r="C19">
        <v>8610</v>
      </c>
      <c r="D19">
        <v>2013</v>
      </c>
      <c r="E19" s="31">
        <v>67.600000000000009</v>
      </c>
      <c r="F19" s="29">
        <v>0</v>
      </c>
      <c r="G19" s="29">
        <v>4142196</v>
      </c>
      <c r="H19" s="29">
        <v>1178512</v>
      </c>
      <c r="I19" s="29">
        <v>218025</v>
      </c>
      <c r="J19" s="29">
        <v>277019</v>
      </c>
      <c r="K19" s="29">
        <v>0</v>
      </c>
      <c r="L19" s="29">
        <v>723516</v>
      </c>
      <c r="M19" s="29">
        <v>-1037932</v>
      </c>
      <c r="N19" s="29">
        <v>1002154</v>
      </c>
      <c r="O19" s="29">
        <v>919024</v>
      </c>
      <c r="P19" s="29">
        <v>305214</v>
      </c>
      <c r="Q19" s="29">
        <v>7117300</v>
      </c>
      <c r="R19" s="29">
        <v>0</v>
      </c>
      <c r="S19" s="29">
        <v>0</v>
      </c>
      <c r="T19" s="29">
        <v>0</v>
      </c>
      <c r="V19">
        <v>12980</v>
      </c>
      <c r="W19" s="26"/>
      <c r="X19" s="17"/>
      <c r="Y19" s="1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</row>
    <row r="20" spans="1:40" x14ac:dyDescent="0.25">
      <c r="A20">
        <v>39</v>
      </c>
      <c r="B20" t="s">
        <v>135</v>
      </c>
      <c r="C20">
        <v>8610</v>
      </c>
      <c r="D20">
        <v>2013</v>
      </c>
      <c r="E20" s="31">
        <v>77.899999999999991</v>
      </c>
      <c r="F20" s="29">
        <v>0</v>
      </c>
      <c r="G20" s="29">
        <v>6038976</v>
      </c>
      <c r="H20" s="29">
        <v>1452580</v>
      </c>
      <c r="I20" s="29">
        <v>1958693</v>
      </c>
      <c r="J20" s="29">
        <v>369852</v>
      </c>
      <c r="K20" s="29">
        <v>41357</v>
      </c>
      <c r="L20" s="29">
        <v>4098768</v>
      </c>
      <c r="M20" s="29">
        <v>353614</v>
      </c>
      <c r="N20" s="29">
        <v>1905252</v>
      </c>
      <c r="O20" s="29">
        <v>373593</v>
      </c>
      <c r="P20" s="29">
        <v>2028974</v>
      </c>
      <c r="Q20" s="29">
        <v>14563711</v>
      </c>
      <c r="R20" s="29">
        <v>0</v>
      </c>
      <c r="S20" s="29">
        <v>0</v>
      </c>
      <c r="T20" s="29">
        <v>0</v>
      </c>
      <c r="V20">
        <v>13307</v>
      </c>
      <c r="W20" s="26"/>
      <c r="X20" s="17"/>
      <c r="Y20" s="1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</row>
    <row r="21" spans="1:40" x14ac:dyDescent="0.25">
      <c r="A21">
        <v>43</v>
      </c>
      <c r="B21" t="s">
        <v>99</v>
      </c>
      <c r="C21">
        <v>8610</v>
      </c>
      <c r="D21">
        <v>2013</v>
      </c>
      <c r="E21" s="31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V21"/>
      <c r="W21" s="26"/>
      <c r="X21" s="17"/>
      <c r="Y21" s="1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</row>
    <row r="22" spans="1:40" x14ac:dyDescent="0.25">
      <c r="A22">
        <v>45</v>
      </c>
      <c r="B22" t="s">
        <v>75</v>
      </c>
      <c r="C22">
        <v>8610</v>
      </c>
      <c r="D22">
        <v>2013</v>
      </c>
      <c r="E22" s="31">
        <v>12.12</v>
      </c>
      <c r="F22" s="29">
        <v>0</v>
      </c>
      <c r="G22" s="29">
        <v>527341</v>
      </c>
      <c r="H22" s="29">
        <v>146839</v>
      </c>
      <c r="I22" s="29">
        <v>93885</v>
      </c>
      <c r="J22" s="29">
        <v>7347</v>
      </c>
      <c r="K22" s="29">
        <v>0</v>
      </c>
      <c r="L22" s="29">
        <v>76959</v>
      </c>
      <c r="M22" s="29">
        <v>0</v>
      </c>
      <c r="N22" s="29">
        <v>54790</v>
      </c>
      <c r="O22" s="29">
        <v>82010</v>
      </c>
      <c r="P22" s="29">
        <v>60943</v>
      </c>
      <c r="Q22" s="29">
        <v>928228</v>
      </c>
      <c r="R22" s="29">
        <v>0</v>
      </c>
      <c r="S22" s="29">
        <v>0</v>
      </c>
      <c r="T22" s="29">
        <v>0</v>
      </c>
      <c r="V22">
        <v>1075</v>
      </c>
      <c r="W22" s="26"/>
      <c r="X22" s="17"/>
      <c r="Y22" s="1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</row>
    <row r="23" spans="1:40" x14ac:dyDescent="0.25">
      <c r="A23">
        <v>46</v>
      </c>
      <c r="B23" s="12" t="s">
        <v>136</v>
      </c>
      <c r="C23">
        <v>8610</v>
      </c>
      <c r="D23">
        <v>2013</v>
      </c>
      <c r="E23" s="31">
        <v>15.77</v>
      </c>
      <c r="F23" s="29">
        <v>0</v>
      </c>
      <c r="G23" s="29">
        <v>1135104</v>
      </c>
      <c r="H23" s="29">
        <v>227515</v>
      </c>
      <c r="I23" s="29">
        <v>390806</v>
      </c>
      <c r="J23" s="29">
        <v>88067</v>
      </c>
      <c r="K23" s="29">
        <v>264</v>
      </c>
      <c r="L23" s="29">
        <v>791295</v>
      </c>
      <c r="M23" s="29">
        <v>3840</v>
      </c>
      <c r="N23" s="29">
        <v>247310</v>
      </c>
      <c r="O23" s="29">
        <v>215975</v>
      </c>
      <c r="P23" s="29">
        <v>0</v>
      </c>
      <c r="Q23" s="29">
        <v>3100176</v>
      </c>
      <c r="R23" s="29">
        <v>0</v>
      </c>
      <c r="S23" s="29">
        <v>0</v>
      </c>
      <c r="T23" s="29">
        <v>0</v>
      </c>
      <c r="V23">
        <v>2094</v>
      </c>
      <c r="W23" s="26"/>
      <c r="X23" s="17"/>
      <c r="Y23" s="1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</row>
    <row r="24" spans="1:40" x14ac:dyDescent="0.25">
      <c r="A24">
        <v>50</v>
      </c>
      <c r="B24" t="s">
        <v>137</v>
      </c>
      <c r="C24">
        <v>8610</v>
      </c>
      <c r="D24">
        <v>2013</v>
      </c>
      <c r="E24" s="31">
        <v>61.819999999999993</v>
      </c>
      <c r="F24" s="29">
        <v>0</v>
      </c>
      <c r="G24" s="29">
        <v>4807508</v>
      </c>
      <c r="H24" s="29">
        <v>1578082</v>
      </c>
      <c r="I24" s="29">
        <v>242998</v>
      </c>
      <c r="J24" s="29">
        <v>229284</v>
      </c>
      <c r="K24" s="29">
        <v>12877</v>
      </c>
      <c r="L24" s="29">
        <v>13972981</v>
      </c>
      <c r="M24" s="29">
        <v>281</v>
      </c>
      <c r="N24" s="29">
        <v>2196174</v>
      </c>
      <c r="O24" s="29">
        <v>5450996</v>
      </c>
      <c r="P24" s="29">
        <v>1138789</v>
      </c>
      <c r="Q24" s="29">
        <v>27352392</v>
      </c>
      <c r="R24" s="29">
        <v>0</v>
      </c>
      <c r="S24" s="29">
        <v>0</v>
      </c>
      <c r="T24" s="29">
        <v>0</v>
      </c>
      <c r="V24">
        <v>9836</v>
      </c>
      <c r="W24" s="26"/>
      <c r="X24" s="17"/>
      <c r="Y24" s="1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</row>
    <row r="25" spans="1:40" x14ac:dyDescent="0.25">
      <c r="A25">
        <v>54</v>
      </c>
      <c r="B25" t="s">
        <v>78</v>
      </c>
      <c r="C25">
        <v>8610</v>
      </c>
      <c r="D25">
        <v>2013</v>
      </c>
      <c r="E25" s="31">
        <v>14.100000000000003</v>
      </c>
      <c r="F25" s="29">
        <v>0</v>
      </c>
      <c r="G25" s="29">
        <v>948205</v>
      </c>
      <c r="H25" s="29">
        <v>290389</v>
      </c>
      <c r="I25" s="29">
        <v>78104</v>
      </c>
      <c r="J25" s="29">
        <v>23268</v>
      </c>
      <c r="K25" s="29">
        <v>56322</v>
      </c>
      <c r="L25" s="29">
        <v>254155</v>
      </c>
      <c r="M25" s="29">
        <v>5917</v>
      </c>
      <c r="N25" s="29">
        <v>103469</v>
      </c>
      <c r="O25" s="29">
        <v>100102</v>
      </c>
      <c r="P25" s="29">
        <v>0</v>
      </c>
      <c r="Q25" s="29">
        <v>1859931</v>
      </c>
      <c r="R25" s="29">
        <v>0</v>
      </c>
      <c r="S25" s="29">
        <v>0</v>
      </c>
      <c r="T25" s="29">
        <v>0</v>
      </c>
      <c r="V25">
        <v>1672</v>
      </c>
      <c r="W25" s="26"/>
      <c r="X25" s="17"/>
      <c r="Y25" s="1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</row>
    <row r="26" spans="1:40" x14ac:dyDescent="0.25">
      <c r="A26">
        <v>56</v>
      </c>
      <c r="B26" t="s">
        <v>102</v>
      </c>
      <c r="C26">
        <v>8610</v>
      </c>
      <c r="D26">
        <v>2013</v>
      </c>
      <c r="E26" s="31">
        <v>14.68</v>
      </c>
      <c r="F26" s="29">
        <v>0</v>
      </c>
      <c r="G26" s="29">
        <v>1244939</v>
      </c>
      <c r="H26" s="29">
        <v>354288</v>
      </c>
      <c r="I26" s="29">
        <v>7306</v>
      </c>
      <c r="J26" s="29">
        <v>17786</v>
      </c>
      <c r="K26" s="29">
        <v>0</v>
      </c>
      <c r="L26" s="29">
        <v>145518</v>
      </c>
      <c r="M26" s="29">
        <v>4650</v>
      </c>
      <c r="N26" s="29">
        <v>40218</v>
      </c>
      <c r="O26" s="29">
        <v>114702</v>
      </c>
      <c r="P26" s="29">
        <v>134523</v>
      </c>
      <c r="Q26" s="29">
        <v>1794884</v>
      </c>
      <c r="R26" s="29">
        <v>0</v>
      </c>
      <c r="S26" s="29">
        <v>0</v>
      </c>
      <c r="T26" s="29">
        <v>0</v>
      </c>
      <c r="V26">
        <v>1010</v>
      </c>
      <c r="W26" s="26"/>
      <c r="X26" s="17"/>
      <c r="Y26" s="1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</row>
    <row r="27" spans="1:40" x14ac:dyDescent="0.25">
      <c r="A27">
        <v>58</v>
      </c>
      <c r="B27" t="s">
        <v>103</v>
      </c>
      <c r="C27">
        <v>8610</v>
      </c>
      <c r="D27">
        <v>2013</v>
      </c>
      <c r="E27" s="31">
        <v>234.58999999999997</v>
      </c>
      <c r="F27" s="29">
        <v>0</v>
      </c>
      <c r="G27" s="29">
        <v>15443745</v>
      </c>
      <c r="H27" s="29">
        <v>4429147</v>
      </c>
      <c r="I27" s="29">
        <v>3138498</v>
      </c>
      <c r="J27" s="29">
        <v>357567</v>
      </c>
      <c r="K27" s="29">
        <v>136729</v>
      </c>
      <c r="L27" s="29">
        <v>8047297</v>
      </c>
      <c r="M27" s="29">
        <v>188444</v>
      </c>
      <c r="N27" s="29">
        <v>1105298</v>
      </c>
      <c r="O27" s="29">
        <v>1468843</v>
      </c>
      <c r="P27" s="29">
        <v>5759142</v>
      </c>
      <c r="Q27" s="29">
        <v>28556426</v>
      </c>
      <c r="R27" s="29">
        <v>0</v>
      </c>
      <c r="S27" s="29">
        <v>0</v>
      </c>
      <c r="T27" s="29">
        <v>0</v>
      </c>
      <c r="V27">
        <v>33150</v>
      </c>
      <c r="W27" s="26"/>
      <c r="X27" s="17"/>
      <c r="Y27" s="1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</row>
    <row r="28" spans="1:40" x14ac:dyDescent="0.25">
      <c r="A28">
        <v>63</v>
      </c>
      <c r="B28" t="s">
        <v>80</v>
      </c>
      <c r="C28">
        <v>8610</v>
      </c>
      <c r="D28">
        <v>2013</v>
      </c>
      <c r="E28" s="31">
        <v>64</v>
      </c>
      <c r="F28" s="29">
        <v>0</v>
      </c>
      <c r="G28" s="29">
        <v>4362327</v>
      </c>
      <c r="H28" s="29">
        <v>1760174</v>
      </c>
      <c r="I28" s="29">
        <v>346121</v>
      </c>
      <c r="J28" s="29">
        <v>142940</v>
      </c>
      <c r="K28" s="29">
        <v>0</v>
      </c>
      <c r="L28" s="29">
        <v>732044</v>
      </c>
      <c r="M28" s="29">
        <v>14411</v>
      </c>
      <c r="N28" s="29">
        <v>658074</v>
      </c>
      <c r="O28" s="29">
        <v>590103</v>
      </c>
      <c r="P28" s="29">
        <v>0</v>
      </c>
      <c r="Q28" s="29">
        <v>8606194</v>
      </c>
      <c r="R28" s="29">
        <v>0</v>
      </c>
      <c r="S28" s="29">
        <v>0</v>
      </c>
      <c r="T28" s="29">
        <v>0</v>
      </c>
      <c r="V28">
        <v>10592</v>
      </c>
      <c r="W28" s="26"/>
      <c r="X28" s="17"/>
      <c r="Y28" s="1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</row>
    <row r="29" spans="1:40" x14ac:dyDescent="0.25">
      <c r="A29">
        <v>78</v>
      </c>
      <c r="B29" t="s">
        <v>138</v>
      </c>
      <c r="C29">
        <v>8610</v>
      </c>
      <c r="D29">
        <v>2013</v>
      </c>
      <c r="E29" s="31">
        <v>41.440000000000005</v>
      </c>
      <c r="F29" s="29">
        <v>0</v>
      </c>
      <c r="G29" s="29">
        <v>3093367</v>
      </c>
      <c r="H29" s="29">
        <v>787984</v>
      </c>
      <c r="I29" s="29">
        <v>238639</v>
      </c>
      <c r="J29" s="29">
        <v>141659</v>
      </c>
      <c r="K29" s="29">
        <v>0</v>
      </c>
      <c r="L29" s="29">
        <v>736944</v>
      </c>
      <c r="M29" s="29">
        <v>6962</v>
      </c>
      <c r="N29" s="29">
        <v>893936</v>
      </c>
      <c r="O29" s="29">
        <v>500000</v>
      </c>
      <c r="P29" s="29">
        <v>84597</v>
      </c>
      <c r="Q29" s="29">
        <v>6314894</v>
      </c>
      <c r="R29" s="29">
        <v>0</v>
      </c>
      <c r="S29" s="29">
        <v>0</v>
      </c>
      <c r="T29" s="29">
        <v>0</v>
      </c>
      <c r="V29">
        <v>5653</v>
      </c>
      <c r="W29" s="26"/>
      <c r="X29" s="17"/>
      <c r="Y29" s="1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</row>
    <row r="30" spans="1:40" x14ac:dyDescent="0.25">
      <c r="A30">
        <v>79</v>
      </c>
      <c r="B30" t="s">
        <v>90</v>
      </c>
      <c r="C30">
        <v>8610</v>
      </c>
      <c r="D30">
        <v>2013</v>
      </c>
      <c r="E30" s="31">
        <v>10.92</v>
      </c>
      <c r="F30" s="29">
        <v>0</v>
      </c>
      <c r="G30" s="29">
        <v>760360</v>
      </c>
      <c r="H30" s="29">
        <v>330227</v>
      </c>
      <c r="I30" s="29">
        <v>431789</v>
      </c>
      <c r="J30" s="29">
        <v>18525</v>
      </c>
      <c r="K30" s="29">
        <v>0</v>
      </c>
      <c r="L30" s="29">
        <v>118472</v>
      </c>
      <c r="M30" s="29">
        <v>-23179</v>
      </c>
      <c r="N30" s="29">
        <v>609735</v>
      </c>
      <c r="O30" s="29">
        <v>124404</v>
      </c>
      <c r="P30" s="29">
        <v>0</v>
      </c>
      <c r="Q30" s="29">
        <v>2370333</v>
      </c>
      <c r="R30" s="29">
        <v>0</v>
      </c>
      <c r="S30" s="29">
        <v>0</v>
      </c>
      <c r="T30" s="29">
        <v>0</v>
      </c>
      <c r="V30">
        <v>1211</v>
      </c>
      <c r="W30" s="26"/>
      <c r="X30" s="17"/>
      <c r="Y30" s="1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</row>
    <row r="31" spans="1:40" x14ac:dyDescent="0.25">
      <c r="A31">
        <v>80</v>
      </c>
      <c r="B31" t="s">
        <v>139</v>
      </c>
      <c r="C31">
        <v>8610</v>
      </c>
      <c r="D31">
        <v>2013</v>
      </c>
      <c r="E31" s="31">
        <v>5.38</v>
      </c>
      <c r="F31" s="29">
        <v>0</v>
      </c>
      <c r="G31" s="29">
        <v>389387</v>
      </c>
      <c r="H31" s="29">
        <v>100978</v>
      </c>
      <c r="I31" s="29">
        <v>26959</v>
      </c>
      <c r="J31" s="29">
        <v>19415</v>
      </c>
      <c r="K31" s="29">
        <v>9121</v>
      </c>
      <c r="L31" s="29">
        <v>25690</v>
      </c>
      <c r="M31" s="29">
        <v>0</v>
      </c>
      <c r="N31" s="29">
        <v>9268</v>
      </c>
      <c r="O31" s="29">
        <v>100509</v>
      </c>
      <c r="P31" s="29">
        <v>16706</v>
      </c>
      <c r="Q31" s="29">
        <v>664621</v>
      </c>
      <c r="R31" s="29">
        <v>0</v>
      </c>
      <c r="S31" s="29">
        <v>0</v>
      </c>
      <c r="T31" s="29">
        <v>0</v>
      </c>
      <c r="V31">
        <v>103</v>
      </c>
      <c r="W31" s="26"/>
      <c r="X31" s="17"/>
      <c r="Y31" s="1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</row>
    <row r="32" spans="1:40" x14ac:dyDescent="0.25">
      <c r="A32">
        <v>81</v>
      </c>
      <c r="B32" t="s">
        <v>140</v>
      </c>
      <c r="C32">
        <v>8610</v>
      </c>
      <c r="D32">
        <v>2013</v>
      </c>
      <c r="E32" s="31">
        <v>150.76999999999998</v>
      </c>
      <c r="F32" s="29">
        <v>0</v>
      </c>
      <c r="G32" s="29">
        <v>14798093</v>
      </c>
      <c r="H32" s="29">
        <v>4201791</v>
      </c>
      <c r="I32" s="29">
        <v>7653732</v>
      </c>
      <c r="J32" s="29">
        <v>435787</v>
      </c>
      <c r="K32" s="29">
        <v>374434</v>
      </c>
      <c r="L32" s="29">
        <v>67136761</v>
      </c>
      <c r="M32" s="29">
        <v>961831</v>
      </c>
      <c r="N32" s="29">
        <v>375392</v>
      </c>
      <c r="O32" s="29">
        <v>4214235</v>
      </c>
      <c r="P32" s="29">
        <v>4018091</v>
      </c>
      <c r="Q32" s="29">
        <v>96133965</v>
      </c>
      <c r="R32" s="29">
        <v>0</v>
      </c>
      <c r="S32" s="29">
        <v>0</v>
      </c>
      <c r="T32" s="29">
        <v>0</v>
      </c>
      <c r="V32">
        <v>30512</v>
      </c>
      <c r="W32" s="26"/>
      <c r="X32" s="17"/>
      <c r="Y32" s="1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</row>
    <row r="33" spans="1:40" x14ac:dyDescent="0.25">
      <c r="A33">
        <v>82</v>
      </c>
      <c r="B33" t="s">
        <v>79</v>
      </c>
      <c r="C33">
        <v>8610</v>
      </c>
      <c r="D33">
        <v>2013</v>
      </c>
      <c r="E33" s="31">
        <v>7.84</v>
      </c>
      <c r="F33" s="29">
        <v>0</v>
      </c>
      <c r="G33" s="29">
        <v>441872</v>
      </c>
      <c r="H33" s="29">
        <v>136207</v>
      </c>
      <c r="I33" s="29">
        <v>47234</v>
      </c>
      <c r="J33" s="29">
        <v>37022</v>
      </c>
      <c r="K33" s="29">
        <v>2648</v>
      </c>
      <c r="L33" s="29">
        <v>1111</v>
      </c>
      <c r="M33" s="29">
        <v>3386</v>
      </c>
      <c r="N33" s="29">
        <v>18893</v>
      </c>
      <c r="O33" s="29">
        <v>91351</v>
      </c>
      <c r="P33" s="29">
        <v>156562</v>
      </c>
      <c r="Q33" s="29">
        <v>623162</v>
      </c>
      <c r="R33" s="29">
        <v>0</v>
      </c>
      <c r="S33" s="29">
        <v>0</v>
      </c>
      <c r="T33" s="29">
        <v>0</v>
      </c>
      <c r="V33">
        <v>131</v>
      </c>
      <c r="W33" s="26"/>
      <c r="X33" s="17"/>
      <c r="Y33" s="1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</row>
    <row r="34" spans="1:40" x14ac:dyDescent="0.25">
      <c r="A34">
        <v>84</v>
      </c>
      <c r="B34" t="s">
        <v>118</v>
      </c>
      <c r="C34">
        <v>8610</v>
      </c>
      <c r="D34">
        <v>2013</v>
      </c>
      <c r="E34" s="31">
        <v>169.39</v>
      </c>
      <c r="F34" s="29">
        <v>0</v>
      </c>
      <c r="G34" s="29">
        <v>14989304</v>
      </c>
      <c r="H34" s="29">
        <v>4609804</v>
      </c>
      <c r="I34" s="29">
        <v>3605633</v>
      </c>
      <c r="J34" s="29">
        <v>582229</v>
      </c>
      <c r="K34" s="29">
        <v>301550</v>
      </c>
      <c r="L34" s="29">
        <v>43055973</v>
      </c>
      <c r="M34" s="29">
        <v>-954424</v>
      </c>
      <c r="N34" s="29">
        <v>1646857</v>
      </c>
      <c r="O34" s="29">
        <v>3123093</v>
      </c>
      <c r="P34" s="29">
        <v>1325715</v>
      </c>
      <c r="Q34" s="29">
        <v>69634304</v>
      </c>
      <c r="R34" s="29">
        <v>0</v>
      </c>
      <c r="S34" s="29">
        <v>0</v>
      </c>
      <c r="T34" s="29">
        <v>0</v>
      </c>
      <c r="V34">
        <v>49191</v>
      </c>
      <c r="W34" s="26"/>
      <c r="X34" s="17"/>
      <c r="Y34" s="1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</row>
    <row r="35" spans="1:40" x14ac:dyDescent="0.25">
      <c r="A35">
        <v>85</v>
      </c>
      <c r="B35" t="s">
        <v>141</v>
      </c>
      <c r="C35">
        <v>8610</v>
      </c>
      <c r="D35">
        <v>2013</v>
      </c>
      <c r="E35" s="31">
        <v>49.589999999999996</v>
      </c>
      <c r="F35" s="29">
        <v>0</v>
      </c>
      <c r="G35" s="29">
        <v>4361137</v>
      </c>
      <c r="H35" s="29">
        <v>1099862</v>
      </c>
      <c r="I35" s="29">
        <v>202555</v>
      </c>
      <c r="J35" s="29">
        <v>221469</v>
      </c>
      <c r="K35" s="29">
        <v>-654</v>
      </c>
      <c r="L35" s="29">
        <v>338498</v>
      </c>
      <c r="M35" s="29">
        <v>41439</v>
      </c>
      <c r="N35" s="29">
        <v>434999</v>
      </c>
      <c r="O35" s="29">
        <v>3048008</v>
      </c>
      <c r="P35" s="29">
        <v>14463</v>
      </c>
      <c r="Q35" s="29">
        <v>9732850</v>
      </c>
      <c r="R35" s="29">
        <v>0</v>
      </c>
      <c r="S35" s="29">
        <v>0</v>
      </c>
      <c r="T35" s="29">
        <v>0</v>
      </c>
      <c r="V35">
        <v>4845</v>
      </c>
      <c r="W35" s="26"/>
      <c r="X35" s="17"/>
      <c r="Y35" s="1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</row>
    <row r="36" spans="1:40" x14ac:dyDescent="0.25">
      <c r="A36">
        <v>96</v>
      </c>
      <c r="B36" t="s">
        <v>94</v>
      </c>
      <c r="C36">
        <v>8610</v>
      </c>
      <c r="D36">
        <v>2013</v>
      </c>
      <c r="E36" s="31">
        <v>14.179999999999998</v>
      </c>
      <c r="F36" s="29">
        <v>0</v>
      </c>
      <c r="G36" s="29">
        <v>1145371</v>
      </c>
      <c r="H36" s="29">
        <v>301420</v>
      </c>
      <c r="I36" s="29">
        <v>0</v>
      </c>
      <c r="J36" s="29">
        <v>19695</v>
      </c>
      <c r="K36" s="29">
        <v>40930</v>
      </c>
      <c r="L36" s="29">
        <v>57048</v>
      </c>
      <c r="M36" s="29">
        <v>5398</v>
      </c>
      <c r="N36" s="29">
        <v>407233</v>
      </c>
      <c r="O36" s="29">
        <v>183987</v>
      </c>
      <c r="P36" s="29">
        <v>0</v>
      </c>
      <c r="Q36" s="29">
        <v>2161082</v>
      </c>
      <c r="R36" s="29">
        <v>0</v>
      </c>
      <c r="S36" s="29">
        <v>0</v>
      </c>
      <c r="T36" s="29">
        <v>0</v>
      </c>
      <c r="V36">
        <v>1213</v>
      </c>
      <c r="W36" s="26"/>
      <c r="X36" s="17"/>
      <c r="Y36" s="1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</row>
    <row r="37" spans="1:40" x14ac:dyDescent="0.25">
      <c r="A37">
        <v>102</v>
      </c>
      <c r="B37" t="s">
        <v>122</v>
      </c>
      <c r="C37">
        <v>8610</v>
      </c>
      <c r="D37">
        <v>2013</v>
      </c>
      <c r="E37" s="31">
        <v>27.4</v>
      </c>
      <c r="F37" s="29">
        <v>0</v>
      </c>
      <c r="G37" s="29">
        <v>3433173</v>
      </c>
      <c r="H37" s="29">
        <v>842155</v>
      </c>
      <c r="I37" s="29">
        <v>5220</v>
      </c>
      <c r="J37" s="29">
        <v>515132</v>
      </c>
      <c r="K37" s="29">
        <v>0</v>
      </c>
      <c r="L37" s="29">
        <v>2731856</v>
      </c>
      <c r="M37" s="29">
        <v>163830</v>
      </c>
      <c r="N37" s="29">
        <v>339888</v>
      </c>
      <c r="O37" s="29">
        <v>3274863</v>
      </c>
      <c r="P37" s="29">
        <v>0</v>
      </c>
      <c r="Q37" s="29">
        <v>11306117</v>
      </c>
      <c r="R37" s="29">
        <v>0</v>
      </c>
      <c r="S37" s="29">
        <v>0</v>
      </c>
      <c r="T37" s="29">
        <v>0</v>
      </c>
      <c r="V37">
        <v>12486</v>
      </c>
      <c r="W37" s="26"/>
      <c r="X37" s="17"/>
      <c r="Y37" s="1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</row>
    <row r="38" spans="1:40" x14ac:dyDescent="0.25">
      <c r="A38">
        <v>104</v>
      </c>
      <c r="B38" t="s">
        <v>97</v>
      </c>
      <c r="C38">
        <v>8610</v>
      </c>
      <c r="D38">
        <v>2013</v>
      </c>
      <c r="E38" s="31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V38"/>
      <c r="W38" s="26"/>
      <c r="X38" s="17"/>
      <c r="Y38" s="1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</row>
    <row r="39" spans="1:40" x14ac:dyDescent="0.25">
      <c r="A39">
        <v>106</v>
      </c>
      <c r="B39" t="s">
        <v>73</v>
      </c>
      <c r="C39">
        <v>8610</v>
      </c>
      <c r="D39">
        <v>2013</v>
      </c>
      <c r="E39" s="31">
        <v>47.5</v>
      </c>
      <c r="F39" s="29">
        <v>0</v>
      </c>
      <c r="G39" s="29">
        <v>3597511</v>
      </c>
      <c r="H39" s="29">
        <v>845277</v>
      </c>
      <c r="I39" s="29">
        <v>131282</v>
      </c>
      <c r="J39" s="29">
        <v>167457</v>
      </c>
      <c r="K39" s="29">
        <v>0</v>
      </c>
      <c r="L39" s="29">
        <v>872886</v>
      </c>
      <c r="M39" s="29">
        <v>50923</v>
      </c>
      <c r="N39" s="29">
        <v>1122622</v>
      </c>
      <c r="O39" s="29">
        <v>192108</v>
      </c>
      <c r="P39" s="29">
        <v>0</v>
      </c>
      <c r="Q39" s="29">
        <v>6980066</v>
      </c>
      <c r="R39" s="29">
        <v>0</v>
      </c>
      <c r="S39" s="29">
        <v>0</v>
      </c>
      <c r="T39" s="29">
        <v>0</v>
      </c>
      <c r="V39">
        <v>3957</v>
      </c>
      <c r="W39" s="26"/>
      <c r="X39" s="17"/>
      <c r="Y39" s="1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</row>
    <row r="40" spans="1:40" x14ac:dyDescent="0.25">
      <c r="A40">
        <v>107</v>
      </c>
      <c r="B40" t="s">
        <v>89</v>
      </c>
      <c r="C40">
        <v>8610</v>
      </c>
      <c r="D40">
        <v>2013</v>
      </c>
      <c r="E40" s="31">
        <v>18.57</v>
      </c>
      <c r="F40" s="29">
        <v>0</v>
      </c>
      <c r="G40" s="29">
        <v>1247907</v>
      </c>
      <c r="H40" s="29">
        <v>303387</v>
      </c>
      <c r="I40" s="29">
        <v>60685</v>
      </c>
      <c r="J40" s="29">
        <v>16066</v>
      </c>
      <c r="K40" s="29">
        <v>10100</v>
      </c>
      <c r="L40" s="29">
        <v>233213</v>
      </c>
      <c r="M40" s="29">
        <v>210652</v>
      </c>
      <c r="N40" s="29">
        <v>59460</v>
      </c>
      <c r="O40" s="29">
        <v>234376</v>
      </c>
      <c r="P40" s="29">
        <v>0</v>
      </c>
      <c r="Q40" s="29">
        <v>2375846</v>
      </c>
      <c r="R40" s="29">
        <v>0</v>
      </c>
      <c r="S40" s="29">
        <v>0</v>
      </c>
      <c r="T40" s="29">
        <v>0</v>
      </c>
      <c r="V40">
        <v>2549</v>
      </c>
      <c r="W40" s="26"/>
      <c r="X40" s="17"/>
      <c r="Y40" s="1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</row>
    <row r="41" spans="1:40" x14ac:dyDescent="0.25">
      <c r="A41">
        <v>108</v>
      </c>
      <c r="B41" t="s">
        <v>96</v>
      </c>
      <c r="C41">
        <v>8610</v>
      </c>
      <c r="D41">
        <v>2013</v>
      </c>
      <c r="E41" s="31">
        <v>44.379999999999995</v>
      </c>
      <c r="F41" s="29">
        <v>0</v>
      </c>
      <c r="G41" s="29">
        <v>2663276</v>
      </c>
      <c r="H41" s="29">
        <v>514223</v>
      </c>
      <c r="I41" s="29">
        <v>232349</v>
      </c>
      <c r="J41" s="29">
        <v>56432</v>
      </c>
      <c r="K41" s="29">
        <v>7936</v>
      </c>
      <c r="L41" s="29">
        <v>577621</v>
      </c>
      <c r="M41" s="29">
        <v>117047</v>
      </c>
      <c r="N41" s="29">
        <v>572545</v>
      </c>
      <c r="O41" s="29">
        <v>845976</v>
      </c>
      <c r="P41" s="29">
        <v>0</v>
      </c>
      <c r="Q41" s="29">
        <v>5587405</v>
      </c>
      <c r="R41" s="29">
        <v>0</v>
      </c>
      <c r="S41" s="29">
        <v>0</v>
      </c>
      <c r="T41" s="29">
        <v>0</v>
      </c>
      <c r="V41">
        <v>5633</v>
      </c>
      <c r="W41" s="26"/>
      <c r="X41" s="17"/>
      <c r="Y41" s="1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</row>
    <row r="42" spans="1:40" x14ac:dyDescent="0.25">
      <c r="A42">
        <v>111</v>
      </c>
      <c r="B42" t="s">
        <v>142</v>
      </c>
      <c r="C42">
        <v>8610</v>
      </c>
      <c r="D42">
        <v>2013</v>
      </c>
      <c r="E42" s="31">
        <v>3.84</v>
      </c>
      <c r="F42" s="29">
        <v>0</v>
      </c>
      <c r="G42" s="29">
        <v>372693</v>
      </c>
      <c r="H42" s="29">
        <v>72988</v>
      </c>
      <c r="I42" s="29">
        <v>26014</v>
      </c>
      <c r="J42" s="29">
        <v>13185</v>
      </c>
      <c r="K42" s="29">
        <v>45832</v>
      </c>
      <c r="L42" s="29">
        <v>95900</v>
      </c>
      <c r="M42" s="29">
        <v>0</v>
      </c>
      <c r="N42" s="29">
        <v>19377</v>
      </c>
      <c r="O42" s="29">
        <v>123845</v>
      </c>
      <c r="P42" s="29">
        <v>0</v>
      </c>
      <c r="Q42" s="29">
        <v>769834</v>
      </c>
      <c r="R42" s="29">
        <v>0</v>
      </c>
      <c r="S42" s="29">
        <v>0</v>
      </c>
      <c r="T42" s="29">
        <v>0</v>
      </c>
      <c r="V42">
        <v>318</v>
      </c>
      <c r="W42" s="26"/>
      <c r="X42" s="17"/>
      <c r="Y42" s="1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</row>
    <row r="43" spans="1:40" x14ac:dyDescent="0.25">
      <c r="A43">
        <v>125</v>
      </c>
      <c r="B43" t="s">
        <v>91</v>
      </c>
      <c r="C43">
        <v>8610</v>
      </c>
      <c r="D43">
        <v>2013</v>
      </c>
      <c r="E43" s="31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V43"/>
      <c r="W43" s="26"/>
      <c r="X43" s="17"/>
      <c r="Y43" s="1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</row>
    <row r="44" spans="1:40" x14ac:dyDescent="0.25">
      <c r="A44">
        <v>126</v>
      </c>
      <c r="B44" t="s">
        <v>109</v>
      </c>
      <c r="C44">
        <v>8610</v>
      </c>
      <c r="D44">
        <v>2013</v>
      </c>
      <c r="E44" s="31">
        <v>78.679999999999993</v>
      </c>
      <c r="F44" s="29">
        <v>0</v>
      </c>
      <c r="G44" s="29">
        <v>4124829</v>
      </c>
      <c r="H44" s="29">
        <v>1414794</v>
      </c>
      <c r="I44" s="29">
        <v>3041766</v>
      </c>
      <c r="J44" s="29">
        <v>168142</v>
      </c>
      <c r="K44" s="29">
        <v>33928</v>
      </c>
      <c r="L44" s="29">
        <v>1500738</v>
      </c>
      <c r="M44" s="29">
        <v>28580</v>
      </c>
      <c r="N44" s="29">
        <v>239940</v>
      </c>
      <c r="O44" s="29">
        <v>586768</v>
      </c>
      <c r="P44" s="29">
        <v>442746</v>
      </c>
      <c r="Q44" s="29">
        <v>10696739</v>
      </c>
      <c r="R44" s="29">
        <v>0</v>
      </c>
      <c r="S44" s="29">
        <v>0</v>
      </c>
      <c r="T44" s="29">
        <v>0</v>
      </c>
      <c r="V44">
        <v>9121</v>
      </c>
      <c r="W44" s="26"/>
      <c r="X44" s="17"/>
      <c r="Y44" s="1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</row>
    <row r="45" spans="1:40" x14ac:dyDescent="0.25">
      <c r="A45">
        <v>128</v>
      </c>
      <c r="B45" t="s">
        <v>114</v>
      </c>
      <c r="C45">
        <v>8610</v>
      </c>
      <c r="D45">
        <v>2013</v>
      </c>
      <c r="E45" s="31">
        <v>385.23</v>
      </c>
      <c r="F45" s="29">
        <v>0</v>
      </c>
      <c r="G45" s="29">
        <v>29622148</v>
      </c>
      <c r="H45" s="29">
        <v>9120546</v>
      </c>
      <c r="I45" s="29">
        <v>47683186</v>
      </c>
      <c r="J45" s="29">
        <v>732448</v>
      </c>
      <c r="K45" s="29">
        <v>29519</v>
      </c>
      <c r="L45" s="29">
        <v>23949411</v>
      </c>
      <c r="M45" s="29">
        <v>1133968</v>
      </c>
      <c r="N45" s="29">
        <v>602817</v>
      </c>
      <c r="O45" s="29">
        <v>2469894</v>
      </c>
      <c r="P45" s="29">
        <v>1326140</v>
      </c>
      <c r="Q45" s="29">
        <v>114017797</v>
      </c>
      <c r="R45" s="29">
        <v>0</v>
      </c>
      <c r="S45" s="29">
        <v>0</v>
      </c>
      <c r="T45" s="29">
        <v>0</v>
      </c>
      <c r="V45">
        <v>51747</v>
      </c>
      <c r="W45" s="26"/>
      <c r="X45" s="17"/>
      <c r="Y45" s="1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</row>
    <row r="46" spans="1:40" x14ac:dyDescent="0.25">
      <c r="A46">
        <v>129</v>
      </c>
      <c r="B46" t="s">
        <v>120</v>
      </c>
      <c r="C46">
        <v>8610</v>
      </c>
      <c r="D46">
        <v>2013</v>
      </c>
      <c r="E46" s="31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V46"/>
      <c r="W46" s="26"/>
      <c r="X46" s="17"/>
      <c r="Y46" s="1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</row>
    <row r="47" spans="1:40" x14ac:dyDescent="0.25">
      <c r="A47">
        <v>130</v>
      </c>
      <c r="B47" t="s">
        <v>143</v>
      </c>
      <c r="C47">
        <v>8610</v>
      </c>
      <c r="D47">
        <v>2013</v>
      </c>
      <c r="E47" s="31">
        <v>150.46999999999997</v>
      </c>
      <c r="F47" s="29">
        <v>0</v>
      </c>
      <c r="G47" s="29">
        <v>12325610</v>
      </c>
      <c r="H47" s="29">
        <v>4908170</v>
      </c>
      <c r="I47" s="29">
        <v>1551295</v>
      </c>
      <c r="J47" s="29">
        <v>-443214</v>
      </c>
      <c r="K47" s="29">
        <v>695770</v>
      </c>
      <c r="L47" s="29">
        <v>10382040</v>
      </c>
      <c r="M47" s="29">
        <v>-898391</v>
      </c>
      <c r="N47" s="29">
        <v>5744386</v>
      </c>
      <c r="O47" s="29">
        <v>1240349</v>
      </c>
      <c r="P47" s="29">
        <v>12107371</v>
      </c>
      <c r="Q47" s="29">
        <v>23398644</v>
      </c>
      <c r="R47" s="29">
        <v>0</v>
      </c>
      <c r="S47" s="29">
        <v>0</v>
      </c>
      <c r="T47" s="29">
        <v>0</v>
      </c>
      <c r="V47">
        <v>23935</v>
      </c>
      <c r="W47" s="26"/>
      <c r="X47" s="17"/>
      <c r="Y47" s="1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</row>
    <row r="48" spans="1:40" x14ac:dyDescent="0.25">
      <c r="A48">
        <v>131</v>
      </c>
      <c r="B48" t="s">
        <v>92</v>
      </c>
      <c r="C48">
        <v>8610</v>
      </c>
      <c r="D48">
        <v>2013</v>
      </c>
      <c r="E48" s="31">
        <v>197.22</v>
      </c>
      <c r="F48" s="29">
        <v>0</v>
      </c>
      <c r="G48" s="29">
        <v>18308510</v>
      </c>
      <c r="H48" s="29">
        <v>5286659</v>
      </c>
      <c r="I48" s="29">
        <v>2648317</v>
      </c>
      <c r="J48" s="29">
        <v>372736</v>
      </c>
      <c r="K48" s="29">
        <v>17704</v>
      </c>
      <c r="L48" s="29">
        <v>5166259</v>
      </c>
      <c r="M48" s="29">
        <v>3730671</v>
      </c>
      <c r="N48" s="29">
        <v>697208</v>
      </c>
      <c r="O48" s="29">
        <v>4807729</v>
      </c>
      <c r="P48" s="29">
        <v>2803808</v>
      </c>
      <c r="Q48" s="29">
        <v>38231985</v>
      </c>
      <c r="R48" s="29">
        <v>0</v>
      </c>
      <c r="S48" s="29">
        <v>0</v>
      </c>
      <c r="T48" s="29">
        <v>0</v>
      </c>
      <c r="V48">
        <v>36167</v>
      </c>
      <c r="W48" s="26"/>
      <c r="X48" s="17"/>
      <c r="Y48" s="1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</row>
    <row r="49" spans="1:40" x14ac:dyDescent="0.25">
      <c r="A49">
        <v>132</v>
      </c>
      <c r="B49" t="s">
        <v>144</v>
      </c>
      <c r="C49">
        <v>8610</v>
      </c>
      <c r="D49">
        <v>2013</v>
      </c>
      <c r="E49" s="31">
        <v>79.810000000000016</v>
      </c>
      <c r="F49" s="29">
        <v>0</v>
      </c>
      <c r="G49" s="29">
        <v>5873432</v>
      </c>
      <c r="H49" s="29">
        <v>1385571</v>
      </c>
      <c r="I49" s="29">
        <v>5627</v>
      </c>
      <c r="J49" s="29">
        <v>135949</v>
      </c>
      <c r="K49" s="29">
        <v>10778</v>
      </c>
      <c r="L49" s="29">
        <v>9344399</v>
      </c>
      <c r="M49" s="29">
        <v>297098</v>
      </c>
      <c r="N49" s="29">
        <v>166063</v>
      </c>
      <c r="O49" s="29">
        <v>1301601</v>
      </c>
      <c r="P49" s="29">
        <v>123334</v>
      </c>
      <c r="Q49" s="29">
        <v>18397184</v>
      </c>
      <c r="R49" s="29">
        <v>0</v>
      </c>
      <c r="S49" s="29">
        <v>0</v>
      </c>
      <c r="T49" s="29">
        <v>0</v>
      </c>
      <c r="V49">
        <v>11781</v>
      </c>
      <c r="W49" s="26"/>
      <c r="X49" s="17"/>
      <c r="Y49" s="1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</row>
    <row r="50" spans="1:40" x14ac:dyDescent="0.25">
      <c r="A50">
        <v>134</v>
      </c>
      <c r="B50" t="s">
        <v>82</v>
      </c>
      <c r="C50">
        <v>8610</v>
      </c>
      <c r="D50">
        <v>2013</v>
      </c>
      <c r="E50" s="31">
        <v>33.33</v>
      </c>
      <c r="F50" s="29">
        <v>0</v>
      </c>
      <c r="G50" s="29">
        <v>2605184</v>
      </c>
      <c r="H50" s="29">
        <v>720494</v>
      </c>
      <c r="I50" s="29">
        <v>1691917</v>
      </c>
      <c r="J50" s="29">
        <v>192409</v>
      </c>
      <c r="K50" s="29">
        <v>115260</v>
      </c>
      <c r="L50" s="29">
        <v>1254525</v>
      </c>
      <c r="M50" s="29">
        <v>26168</v>
      </c>
      <c r="N50" s="29">
        <v>659997</v>
      </c>
      <c r="O50" s="29">
        <v>1738357</v>
      </c>
      <c r="P50" s="29">
        <v>283979</v>
      </c>
      <c r="Q50" s="29">
        <v>8720332</v>
      </c>
      <c r="R50" s="29">
        <v>0</v>
      </c>
      <c r="S50" s="29">
        <v>0</v>
      </c>
      <c r="T50" s="29">
        <v>0</v>
      </c>
      <c r="V50">
        <v>9429</v>
      </c>
      <c r="W50" s="26"/>
      <c r="X50" s="17"/>
      <c r="Y50" s="1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</row>
    <row r="51" spans="1:40" x14ac:dyDescent="0.25">
      <c r="A51">
        <v>137</v>
      </c>
      <c r="B51" t="s">
        <v>84</v>
      </c>
      <c r="C51">
        <v>8610</v>
      </c>
      <c r="D51">
        <v>2013</v>
      </c>
      <c r="E51" s="31">
        <v>13.670000000000002</v>
      </c>
      <c r="F51" s="29">
        <v>0</v>
      </c>
      <c r="G51" s="29">
        <v>1080396</v>
      </c>
      <c r="H51" s="29">
        <v>384631</v>
      </c>
      <c r="I51" s="29">
        <v>194379</v>
      </c>
      <c r="J51" s="29">
        <v>51633</v>
      </c>
      <c r="K51" s="29">
        <v>34806</v>
      </c>
      <c r="L51" s="29">
        <v>516668</v>
      </c>
      <c r="M51" s="29">
        <v>3506</v>
      </c>
      <c r="N51" s="29">
        <v>133404</v>
      </c>
      <c r="O51" s="29">
        <v>220278</v>
      </c>
      <c r="P51" s="29">
        <v>0</v>
      </c>
      <c r="Q51" s="29">
        <v>2619701</v>
      </c>
      <c r="R51" s="29">
        <v>0</v>
      </c>
      <c r="S51" s="29">
        <v>0</v>
      </c>
      <c r="T51" s="29">
        <v>0</v>
      </c>
      <c r="V51">
        <v>1029</v>
      </c>
      <c r="W51" s="26"/>
      <c r="X51" s="17"/>
      <c r="Y51" s="1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</row>
    <row r="52" spans="1:40" x14ac:dyDescent="0.25">
      <c r="A52">
        <v>138</v>
      </c>
      <c r="B52" t="s">
        <v>145</v>
      </c>
      <c r="C52">
        <v>8610</v>
      </c>
      <c r="D52">
        <v>2013</v>
      </c>
      <c r="E52" s="31">
        <v>120</v>
      </c>
      <c r="F52" s="29">
        <v>0</v>
      </c>
      <c r="G52" s="29">
        <v>9894791</v>
      </c>
      <c r="H52" s="29">
        <v>6757508</v>
      </c>
      <c r="I52" s="29">
        <v>2059620</v>
      </c>
      <c r="J52" s="29">
        <v>946342</v>
      </c>
      <c r="K52" s="29">
        <v>770</v>
      </c>
      <c r="L52" s="29">
        <v>13389010</v>
      </c>
      <c r="M52" s="29">
        <v>9060763</v>
      </c>
      <c r="N52" s="29">
        <v>3703525</v>
      </c>
      <c r="O52" s="29">
        <v>7639910</v>
      </c>
      <c r="P52" s="29">
        <v>274519</v>
      </c>
      <c r="Q52" s="29">
        <v>53177720</v>
      </c>
      <c r="R52" s="29">
        <v>0</v>
      </c>
      <c r="S52" s="29">
        <v>0</v>
      </c>
      <c r="T52" s="29">
        <v>0</v>
      </c>
      <c r="V52">
        <v>17222</v>
      </c>
      <c r="W52" s="26"/>
      <c r="X52" s="17"/>
      <c r="Y52" s="1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</row>
    <row r="53" spans="1:40" x14ac:dyDescent="0.25">
      <c r="A53">
        <v>139</v>
      </c>
      <c r="B53" t="s">
        <v>116</v>
      </c>
      <c r="C53">
        <v>8610</v>
      </c>
      <c r="D53">
        <v>2013</v>
      </c>
      <c r="E53" s="31">
        <v>67.960000000000008</v>
      </c>
      <c r="F53" s="29">
        <v>0</v>
      </c>
      <c r="G53" s="29">
        <v>4399453</v>
      </c>
      <c r="H53" s="29">
        <v>1473809</v>
      </c>
      <c r="I53" s="29">
        <v>2216146</v>
      </c>
      <c r="J53" s="29">
        <v>78652</v>
      </c>
      <c r="K53" s="29">
        <v>295109</v>
      </c>
      <c r="L53" s="29">
        <v>20069863</v>
      </c>
      <c r="M53" s="29">
        <v>3305</v>
      </c>
      <c r="N53" s="29">
        <v>1960665</v>
      </c>
      <c r="O53" s="29">
        <v>843468</v>
      </c>
      <c r="P53" s="29">
        <v>4779261</v>
      </c>
      <c r="Q53" s="29">
        <v>26561209</v>
      </c>
      <c r="R53" s="29">
        <v>0</v>
      </c>
      <c r="S53" s="29">
        <v>0</v>
      </c>
      <c r="T53" s="29">
        <v>0</v>
      </c>
      <c r="V53">
        <v>18640</v>
      </c>
      <c r="W53" s="26"/>
      <c r="X53" s="17"/>
      <c r="Y53" s="1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</row>
    <row r="54" spans="1:40" x14ac:dyDescent="0.25">
      <c r="A54">
        <v>140</v>
      </c>
      <c r="B54" t="s">
        <v>146</v>
      </c>
      <c r="C54">
        <v>8610</v>
      </c>
      <c r="D54">
        <v>2013</v>
      </c>
      <c r="E54" s="31">
        <v>46.15</v>
      </c>
      <c r="F54" s="29">
        <v>0</v>
      </c>
      <c r="G54" s="29">
        <v>3672331</v>
      </c>
      <c r="H54" s="29">
        <v>871392</v>
      </c>
      <c r="I54" s="29">
        <v>248250</v>
      </c>
      <c r="J54" s="29">
        <v>94778</v>
      </c>
      <c r="K54" s="29">
        <v>2160</v>
      </c>
      <c r="L54" s="29">
        <v>439102</v>
      </c>
      <c r="M54" s="29">
        <v>0</v>
      </c>
      <c r="N54" s="29">
        <v>140664</v>
      </c>
      <c r="O54" s="29">
        <v>966726</v>
      </c>
      <c r="P54" s="29">
        <v>58445</v>
      </c>
      <c r="Q54" s="29">
        <v>6376958</v>
      </c>
      <c r="R54" s="29">
        <v>0</v>
      </c>
      <c r="S54" s="29">
        <v>0</v>
      </c>
      <c r="T54" s="29">
        <v>0</v>
      </c>
      <c r="V54">
        <v>5064</v>
      </c>
      <c r="W54" s="26"/>
      <c r="X54" s="17"/>
      <c r="Y54" s="1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</row>
    <row r="55" spans="1:40" x14ac:dyDescent="0.25">
      <c r="A55">
        <v>141</v>
      </c>
      <c r="B55" t="s">
        <v>76</v>
      </c>
      <c r="C55">
        <v>8610</v>
      </c>
      <c r="D55">
        <v>2013</v>
      </c>
      <c r="E55" s="31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V55"/>
      <c r="W55" s="26"/>
      <c r="X55" s="17"/>
      <c r="Y55" s="1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</row>
    <row r="56" spans="1:40" x14ac:dyDescent="0.25">
      <c r="A56">
        <v>142</v>
      </c>
      <c r="B56" t="s">
        <v>108</v>
      </c>
      <c r="C56">
        <v>8610</v>
      </c>
      <c r="D56">
        <v>2013</v>
      </c>
      <c r="E56" s="31">
        <v>173.3</v>
      </c>
      <c r="F56" s="29">
        <v>0</v>
      </c>
      <c r="G56" s="29">
        <v>13805834</v>
      </c>
      <c r="H56" s="29">
        <v>3755262</v>
      </c>
      <c r="I56" s="29">
        <v>7603950</v>
      </c>
      <c r="J56" s="29">
        <v>472342</v>
      </c>
      <c r="K56" s="29">
        <v>0</v>
      </c>
      <c r="L56" s="29">
        <v>4508625</v>
      </c>
      <c r="M56" s="29">
        <v>194649</v>
      </c>
      <c r="N56" s="29">
        <v>576359</v>
      </c>
      <c r="O56" s="29">
        <v>3133226</v>
      </c>
      <c r="P56" s="29">
        <v>938591</v>
      </c>
      <c r="Q56" s="29">
        <v>33111656</v>
      </c>
      <c r="R56" s="29">
        <v>0</v>
      </c>
      <c r="S56" s="29">
        <v>0</v>
      </c>
      <c r="T56" s="29">
        <v>0</v>
      </c>
      <c r="V56">
        <v>27923</v>
      </c>
      <c r="W56" s="26"/>
      <c r="X56" s="17"/>
      <c r="Y56" s="1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</row>
    <row r="57" spans="1:40" x14ac:dyDescent="0.25">
      <c r="A57">
        <v>145</v>
      </c>
      <c r="B57" t="s">
        <v>147</v>
      </c>
      <c r="C57">
        <v>8610</v>
      </c>
      <c r="D57">
        <v>2013</v>
      </c>
      <c r="E57" s="31">
        <v>148.71000000000004</v>
      </c>
      <c r="F57" s="29">
        <v>0</v>
      </c>
      <c r="G57" s="29">
        <v>13564782</v>
      </c>
      <c r="H57" s="29">
        <v>4738903</v>
      </c>
      <c r="I57" s="29">
        <v>8545</v>
      </c>
      <c r="J57" s="29">
        <v>552833</v>
      </c>
      <c r="K57" s="29">
        <v>68376</v>
      </c>
      <c r="L57" s="29">
        <v>38612204</v>
      </c>
      <c r="M57" s="29">
        <v>253910</v>
      </c>
      <c r="N57" s="29">
        <v>1411250</v>
      </c>
      <c r="O57" s="29">
        <v>1583914</v>
      </c>
      <c r="P57" s="29">
        <v>954753</v>
      </c>
      <c r="Q57" s="29">
        <v>59839964</v>
      </c>
      <c r="R57" s="29">
        <v>0</v>
      </c>
      <c r="S57" s="29">
        <v>0</v>
      </c>
      <c r="T57" s="29">
        <v>0</v>
      </c>
      <c r="V57">
        <v>32561</v>
      </c>
      <c r="W57" s="26"/>
      <c r="X57" s="17"/>
      <c r="Y57" s="1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</row>
    <row r="58" spans="1:40" x14ac:dyDescent="0.25">
      <c r="A58">
        <v>147</v>
      </c>
      <c r="B58" t="s">
        <v>111</v>
      </c>
      <c r="C58">
        <v>8610</v>
      </c>
      <c r="D58">
        <v>2013</v>
      </c>
      <c r="E58" s="31">
        <v>16.52</v>
      </c>
      <c r="F58" s="29">
        <v>0</v>
      </c>
      <c r="G58" s="29">
        <v>982513</v>
      </c>
      <c r="H58" s="29">
        <v>304721</v>
      </c>
      <c r="I58" s="29">
        <v>273685</v>
      </c>
      <c r="J58" s="29">
        <v>37566</v>
      </c>
      <c r="K58" s="29">
        <v>0</v>
      </c>
      <c r="L58" s="29">
        <v>165982</v>
      </c>
      <c r="M58" s="29">
        <v>10102</v>
      </c>
      <c r="N58" s="29">
        <v>30884</v>
      </c>
      <c r="O58" s="29">
        <v>212854</v>
      </c>
      <c r="P58" s="29">
        <v>19867</v>
      </c>
      <c r="Q58" s="29">
        <v>1998440</v>
      </c>
      <c r="R58" s="29">
        <v>0</v>
      </c>
      <c r="S58" s="29">
        <v>0</v>
      </c>
      <c r="T58" s="29">
        <v>0</v>
      </c>
      <c r="V58">
        <v>2557</v>
      </c>
      <c r="W58" s="26"/>
      <c r="X58" s="17"/>
      <c r="Y58" s="1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</row>
    <row r="59" spans="1:40" x14ac:dyDescent="0.25">
      <c r="A59">
        <v>148</v>
      </c>
      <c r="B59" t="s">
        <v>148</v>
      </c>
      <c r="C59">
        <v>8610</v>
      </c>
      <c r="D59">
        <v>2013</v>
      </c>
      <c r="E59" s="31">
        <v>39.099999999999994</v>
      </c>
      <c r="F59" s="29">
        <v>0</v>
      </c>
      <c r="G59" s="29">
        <v>3944037</v>
      </c>
      <c r="H59" s="29">
        <v>743141</v>
      </c>
      <c r="I59" s="29">
        <v>147382</v>
      </c>
      <c r="J59" s="29">
        <v>61745</v>
      </c>
      <c r="K59" s="29">
        <v>98536</v>
      </c>
      <c r="L59" s="29">
        <v>129141</v>
      </c>
      <c r="M59" s="29">
        <v>-238031</v>
      </c>
      <c r="N59" s="29">
        <v>1338474</v>
      </c>
      <c r="O59" s="29">
        <v>2301298</v>
      </c>
      <c r="P59" s="29">
        <v>-55170</v>
      </c>
      <c r="Q59" s="29">
        <v>8580893</v>
      </c>
      <c r="R59" s="29">
        <v>0</v>
      </c>
      <c r="S59" s="29">
        <v>0</v>
      </c>
      <c r="T59" s="29">
        <v>0</v>
      </c>
      <c r="V59">
        <v>898</v>
      </c>
      <c r="W59" s="26"/>
      <c r="X59" s="17"/>
      <c r="Y59" s="1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</row>
    <row r="60" spans="1:40" x14ac:dyDescent="0.25">
      <c r="A60">
        <v>150</v>
      </c>
      <c r="B60" t="s">
        <v>149</v>
      </c>
      <c r="C60">
        <v>8610</v>
      </c>
      <c r="D60">
        <v>2013</v>
      </c>
      <c r="E60" s="31">
        <v>20.149999999999999</v>
      </c>
      <c r="F60" s="29">
        <v>0</v>
      </c>
      <c r="G60" s="29">
        <v>1415549</v>
      </c>
      <c r="H60" s="29">
        <v>25925</v>
      </c>
      <c r="I60" s="29">
        <v>136725</v>
      </c>
      <c r="J60" s="29">
        <v>78587</v>
      </c>
      <c r="K60" s="29">
        <v>9227</v>
      </c>
      <c r="L60" s="29">
        <v>234174</v>
      </c>
      <c r="M60" s="29">
        <v>2238465</v>
      </c>
      <c r="N60" s="29">
        <v>79112</v>
      </c>
      <c r="O60" s="29">
        <v>112146</v>
      </c>
      <c r="P60" s="29">
        <v>0</v>
      </c>
      <c r="Q60" s="29">
        <v>4329910</v>
      </c>
      <c r="R60" s="29">
        <v>0</v>
      </c>
      <c r="S60" s="29">
        <v>0</v>
      </c>
      <c r="T60" s="29">
        <v>0</v>
      </c>
      <c r="V60">
        <v>1288</v>
      </c>
      <c r="W60" s="26"/>
      <c r="X60" s="17"/>
      <c r="Y60" s="1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</row>
    <row r="61" spans="1:40" x14ac:dyDescent="0.25">
      <c r="A61">
        <v>152</v>
      </c>
      <c r="B61" t="s">
        <v>87</v>
      </c>
      <c r="C61">
        <v>8610</v>
      </c>
      <c r="D61">
        <v>2013</v>
      </c>
      <c r="E61" s="31">
        <v>55.649999999999991</v>
      </c>
      <c r="F61" s="29">
        <v>0</v>
      </c>
      <c r="G61" s="29">
        <v>4164936</v>
      </c>
      <c r="H61" s="29">
        <v>2040021</v>
      </c>
      <c r="I61" s="29">
        <v>136292</v>
      </c>
      <c r="J61" s="29">
        <v>134702</v>
      </c>
      <c r="K61" s="29">
        <v>12658</v>
      </c>
      <c r="L61" s="29">
        <v>2145351</v>
      </c>
      <c r="M61" s="29">
        <v>68687</v>
      </c>
      <c r="N61" s="29">
        <v>430525</v>
      </c>
      <c r="O61" s="29">
        <v>669431</v>
      </c>
      <c r="P61" s="29">
        <v>17833</v>
      </c>
      <c r="Q61" s="29">
        <v>9784770</v>
      </c>
      <c r="R61" s="29">
        <v>0</v>
      </c>
      <c r="S61" s="29">
        <v>0</v>
      </c>
      <c r="T61" s="29">
        <v>0</v>
      </c>
      <c r="V61">
        <v>4287</v>
      </c>
      <c r="W61" s="26"/>
      <c r="X61" s="17"/>
      <c r="Y61" s="1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</row>
    <row r="62" spans="1:40" x14ac:dyDescent="0.25">
      <c r="A62">
        <v>153</v>
      </c>
      <c r="B62" t="s">
        <v>101</v>
      </c>
      <c r="C62">
        <v>8610</v>
      </c>
      <c r="D62">
        <v>2013</v>
      </c>
      <c r="E62" s="31">
        <v>12.979999999999999</v>
      </c>
      <c r="F62" s="29">
        <v>0</v>
      </c>
      <c r="G62" s="29">
        <v>899898</v>
      </c>
      <c r="H62" s="29">
        <v>238702</v>
      </c>
      <c r="I62" s="29">
        <v>349293</v>
      </c>
      <c r="J62" s="29">
        <v>70436</v>
      </c>
      <c r="K62" s="29">
        <v>0</v>
      </c>
      <c r="L62" s="29">
        <v>310517</v>
      </c>
      <c r="M62" s="29">
        <v>39665</v>
      </c>
      <c r="N62" s="29">
        <v>69314</v>
      </c>
      <c r="O62" s="29">
        <v>150630</v>
      </c>
      <c r="P62" s="29">
        <v>2850</v>
      </c>
      <c r="Q62" s="29">
        <v>2125605</v>
      </c>
      <c r="R62" s="29">
        <v>0</v>
      </c>
      <c r="S62" s="29">
        <v>0</v>
      </c>
      <c r="T62" s="29">
        <v>0</v>
      </c>
      <c r="V62">
        <v>1377</v>
      </c>
      <c r="W62" s="26"/>
      <c r="X62" s="17"/>
      <c r="Y62" s="1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</row>
    <row r="63" spans="1:40" x14ac:dyDescent="0.25">
      <c r="A63">
        <v>155</v>
      </c>
      <c r="B63" t="s">
        <v>150</v>
      </c>
      <c r="C63">
        <v>8610</v>
      </c>
      <c r="D63">
        <v>2013</v>
      </c>
      <c r="E63">
        <v>215.3</v>
      </c>
      <c r="F63">
        <v>0</v>
      </c>
      <c r="G63">
        <v>19118272</v>
      </c>
      <c r="H63">
        <v>4337282</v>
      </c>
      <c r="I63">
        <v>1749675</v>
      </c>
      <c r="J63">
        <v>280129</v>
      </c>
      <c r="K63">
        <v>21329</v>
      </c>
      <c r="L63">
        <v>5375049</v>
      </c>
      <c r="M63">
        <v>1883748</v>
      </c>
      <c r="N63">
        <v>2168044</v>
      </c>
      <c r="O63">
        <v>3147194</v>
      </c>
      <c r="P63">
        <v>843084</v>
      </c>
      <c r="Q63">
        <v>37237638</v>
      </c>
      <c r="R63">
        <v>0</v>
      </c>
      <c r="S63">
        <v>0</v>
      </c>
      <c r="T63">
        <v>0</v>
      </c>
      <c r="V63">
        <v>37373</v>
      </c>
      <c r="W63" s="26"/>
      <c r="X63" s="17"/>
      <c r="Y63" s="1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</row>
    <row r="64" spans="1:40" x14ac:dyDescent="0.25">
      <c r="A64">
        <v>156</v>
      </c>
      <c r="B64" t="s">
        <v>100</v>
      </c>
      <c r="C64">
        <v>8610</v>
      </c>
      <c r="D64">
        <v>2013</v>
      </c>
      <c r="E64" s="31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V64"/>
      <c r="W64" s="26"/>
      <c r="X64" s="17"/>
      <c r="Y64" s="1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</row>
    <row r="65" spans="1:40" x14ac:dyDescent="0.25">
      <c r="A65">
        <v>157</v>
      </c>
      <c r="B65" t="s">
        <v>151</v>
      </c>
      <c r="C65">
        <v>8610</v>
      </c>
      <c r="D65">
        <v>2013</v>
      </c>
      <c r="E65" s="31">
        <v>33.520000000000003</v>
      </c>
      <c r="F65" s="29">
        <v>0</v>
      </c>
      <c r="G65" s="29">
        <v>2290887</v>
      </c>
      <c r="H65" s="29">
        <v>655529</v>
      </c>
      <c r="I65" s="29">
        <v>122579</v>
      </c>
      <c r="J65" s="29">
        <v>76958</v>
      </c>
      <c r="K65" s="29">
        <v>92141</v>
      </c>
      <c r="L65" s="29">
        <v>2699761</v>
      </c>
      <c r="M65" s="29">
        <v>6100</v>
      </c>
      <c r="N65" s="29">
        <v>88680</v>
      </c>
      <c r="O65" s="29">
        <v>197109</v>
      </c>
      <c r="P65" s="29">
        <v>79020</v>
      </c>
      <c r="Q65" s="29">
        <v>6150724</v>
      </c>
      <c r="R65" s="29">
        <v>0</v>
      </c>
      <c r="S65" s="29">
        <v>0</v>
      </c>
      <c r="T65" s="29">
        <v>0</v>
      </c>
      <c r="V65">
        <v>2467</v>
      </c>
      <c r="W65" s="26"/>
      <c r="X65" s="17"/>
      <c r="Y65" s="1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</row>
    <row r="66" spans="1:40" x14ac:dyDescent="0.25">
      <c r="A66">
        <v>158</v>
      </c>
      <c r="B66" t="s">
        <v>72</v>
      </c>
      <c r="C66">
        <v>8610</v>
      </c>
      <c r="D66">
        <v>2013</v>
      </c>
      <c r="E66" s="31">
        <v>8.59</v>
      </c>
      <c r="F66" s="29">
        <v>0</v>
      </c>
      <c r="G66" s="29">
        <v>700158</v>
      </c>
      <c r="H66" s="29">
        <v>158990</v>
      </c>
      <c r="I66" s="29">
        <v>0</v>
      </c>
      <c r="J66" s="29">
        <v>20028</v>
      </c>
      <c r="K66" s="29">
        <v>2209</v>
      </c>
      <c r="L66" s="29">
        <v>327447</v>
      </c>
      <c r="M66" s="29">
        <v>3299</v>
      </c>
      <c r="N66" s="29">
        <v>154698</v>
      </c>
      <c r="O66" s="29">
        <v>100776</v>
      </c>
      <c r="P66" s="29">
        <v>0</v>
      </c>
      <c r="Q66" s="29">
        <v>1467605</v>
      </c>
      <c r="R66" s="29">
        <v>0</v>
      </c>
      <c r="S66" s="29">
        <v>0</v>
      </c>
      <c r="T66" s="29">
        <v>0</v>
      </c>
      <c r="V66">
        <v>573</v>
      </c>
      <c r="W66" s="26"/>
      <c r="X66" s="17"/>
      <c r="Y66" s="1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</row>
    <row r="67" spans="1:40" x14ac:dyDescent="0.25">
      <c r="A67">
        <v>159</v>
      </c>
      <c r="B67" t="s">
        <v>152</v>
      </c>
      <c r="C67">
        <v>8610</v>
      </c>
      <c r="D67">
        <v>2013</v>
      </c>
      <c r="E67" s="31">
        <v>184</v>
      </c>
      <c r="F67" s="29">
        <v>0</v>
      </c>
      <c r="G67" s="29">
        <v>16663368</v>
      </c>
      <c r="H67" s="29">
        <v>5015348</v>
      </c>
      <c r="I67" s="29">
        <v>991081</v>
      </c>
      <c r="J67" s="29">
        <v>531498</v>
      </c>
      <c r="K67" s="29">
        <v>19698</v>
      </c>
      <c r="L67" s="29">
        <v>54852376</v>
      </c>
      <c r="M67" s="29">
        <v>60347</v>
      </c>
      <c r="N67" s="29">
        <v>1058926</v>
      </c>
      <c r="O67" s="29">
        <v>4250050</v>
      </c>
      <c r="P67" s="29">
        <v>4312697</v>
      </c>
      <c r="Q67" s="29">
        <v>79129995</v>
      </c>
      <c r="R67" s="29">
        <v>0</v>
      </c>
      <c r="S67" s="29">
        <v>0</v>
      </c>
      <c r="T67" s="29">
        <v>0</v>
      </c>
      <c r="V67">
        <v>33274</v>
      </c>
      <c r="W67" s="26"/>
      <c r="X67" s="17"/>
      <c r="Y67" s="1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</row>
    <row r="68" spans="1:40" x14ac:dyDescent="0.25">
      <c r="A68">
        <v>161</v>
      </c>
      <c r="B68" t="s">
        <v>123</v>
      </c>
      <c r="C68">
        <v>8610</v>
      </c>
      <c r="D68">
        <v>2013</v>
      </c>
      <c r="E68" s="31">
        <v>211.58</v>
      </c>
      <c r="F68" s="29">
        <v>0</v>
      </c>
      <c r="G68" s="29">
        <v>17011670</v>
      </c>
      <c r="H68" s="29">
        <v>3688971</v>
      </c>
      <c r="I68" s="29">
        <v>6714466</v>
      </c>
      <c r="J68" s="29">
        <v>1082560</v>
      </c>
      <c r="K68" s="29">
        <v>2986335</v>
      </c>
      <c r="L68" s="29">
        <v>3428045</v>
      </c>
      <c r="M68" s="29">
        <v>789163</v>
      </c>
      <c r="N68" s="29">
        <v>261820</v>
      </c>
      <c r="O68" s="29">
        <v>3392527</v>
      </c>
      <c r="P68" s="29">
        <v>322157</v>
      </c>
      <c r="Q68" s="29">
        <v>39033400</v>
      </c>
      <c r="R68" s="29">
        <v>0</v>
      </c>
      <c r="S68" s="29">
        <v>0</v>
      </c>
      <c r="T68" s="29">
        <v>0</v>
      </c>
      <c r="V68">
        <v>35689</v>
      </c>
      <c r="W68" s="26"/>
      <c r="X68" s="17"/>
      <c r="Y68" s="1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</row>
    <row r="69" spans="1:40" x14ac:dyDescent="0.25">
      <c r="A69">
        <v>162</v>
      </c>
      <c r="B69" t="s">
        <v>119</v>
      </c>
      <c r="C69">
        <v>8610</v>
      </c>
      <c r="D69">
        <v>2013</v>
      </c>
      <c r="E69" s="31">
        <v>300.58999999999997</v>
      </c>
      <c r="F69" s="29">
        <v>0</v>
      </c>
      <c r="G69" s="29">
        <v>23167410</v>
      </c>
      <c r="H69" s="29">
        <v>6600675</v>
      </c>
      <c r="I69" s="29">
        <v>3626786</v>
      </c>
      <c r="J69" s="29">
        <v>838852</v>
      </c>
      <c r="K69" s="29">
        <v>1451137</v>
      </c>
      <c r="L69" s="29">
        <v>84711091</v>
      </c>
      <c r="M69" s="29">
        <v>450256</v>
      </c>
      <c r="N69" s="29">
        <v>8439715</v>
      </c>
      <c r="O69" s="29">
        <v>4236558</v>
      </c>
      <c r="P69" s="29">
        <v>14913327</v>
      </c>
      <c r="Q69" s="29">
        <v>118609153</v>
      </c>
      <c r="R69" s="29">
        <v>0</v>
      </c>
      <c r="S69" s="29">
        <v>0</v>
      </c>
      <c r="T69" s="29">
        <v>0</v>
      </c>
      <c r="V69">
        <v>61703</v>
      </c>
      <c r="W69" s="26"/>
      <c r="X69" s="17"/>
      <c r="Y69" s="1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</row>
    <row r="70" spans="1:40" x14ac:dyDescent="0.25">
      <c r="A70">
        <v>164</v>
      </c>
      <c r="B70" t="s">
        <v>153</v>
      </c>
      <c r="C70">
        <v>8610</v>
      </c>
      <c r="D70">
        <v>2013</v>
      </c>
      <c r="E70" s="31">
        <v>302.5</v>
      </c>
      <c r="F70" s="29">
        <v>0</v>
      </c>
      <c r="G70" s="29">
        <v>26928374</v>
      </c>
      <c r="H70" s="29">
        <v>7092186</v>
      </c>
      <c r="I70" s="29">
        <v>6527732</v>
      </c>
      <c r="J70" s="29">
        <v>3886</v>
      </c>
      <c r="K70" s="29">
        <v>83391</v>
      </c>
      <c r="L70" s="29">
        <v>8019340</v>
      </c>
      <c r="M70" s="29">
        <v>240205</v>
      </c>
      <c r="N70" s="29">
        <v>1590748</v>
      </c>
      <c r="O70" s="29">
        <v>782437</v>
      </c>
      <c r="P70" s="29">
        <v>7754295</v>
      </c>
      <c r="Q70" s="29">
        <v>43514004</v>
      </c>
      <c r="R70" s="29">
        <v>0</v>
      </c>
      <c r="S70" s="29">
        <v>0</v>
      </c>
      <c r="T70" s="29">
        <v>0</v>
      </c>
      <c r="V70">
        <v>33213</v>
      </c>
      <c r="W70" s="26"/>
      <c r="X70" s="17"/>
      <c r="Y70" s="1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</row>
    <row r="71" spans="1:40" x14ac:dyDescent="0.25">
      <c r="A71">
        <v>165</v>
      </c>
      <c r="B71" t="s">
        <v>83</v>
      </c>
      <c r="C71">
        <v>8610</v>
      </c>
      <c r="D71">
        <v>2013</v>
      </c>
      <c r="E71" s="31">
        <v>23.09</v>
      </c>
      <c r="F71" s="29">
        <v>0</v>
      </c>
      <c r="G71" s="29">
        <v>1697653</v>
      </c>
      <c r="H71" s="29">
        <v>375397</v>
      </c>
      <c r="I71" s="29">
        <v>0</v>
      </c>
      <c r="J71" s="29">
        <v>96158</v>
      </c>
      <c r="K71" s="29">
        <v>62506</v>
      </c>
      <c r="L71" s="29">
        <v>192775</v>
      </c>
      <c r="M71" s="29">
        <v>31158</v>
      </c>
      <c r="N71" s="29">
        <v>101202</v>
      </c>
      <c r="O71" s="29">
        <v>379287</v>
      </c>
      <c r="P71" s="29">
        <v>566103</v>
      </c>
      <c r="Q71" s="29">
        <v>2370033</v>
      </c>
      <c r="R71" s="29">
        <v>0</v>
      </c>
      <c r="S71" s="29">
        <v>0</v>
      </c>
      <c r="T71" s="29">
        <v>0</v>
      </c>
      <c r="V71">
        <v>1122</v>
      </c>
      <c r="W71" s="26"/>
      <c r="X71" s="17"/>
      <c r="Y71" s="1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</row>
    <row r="72" spans="1:40" x14ac:dyDescent="0.25">
      <c r="A72">
        <v>167</v>
      </c>
      <c r="B72" t="s">
        <v>77</v>
      </c>
      <c r="C72">
        <v>8610</v>
      </c>
      <c r="D72">
        <v>2013</v>
      </c>
      <c r="E72" s="31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V72"/>
      <c r="W72" s="26"/>
      <c r="X72" s="17"/>
      <c r="Y72" s="1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</row>
    <row r="73" spans="1:40" x14ac:dyDescent="0.25">
      <c r="A73">
        <v>168</v>
      </c>
      <c r="B73" t="s">
        <v>74</v>
      </c>
      <c r="C73">
        <v>8610</v>
      </c>
      <c r="D73">
        <v>2013</v>
      </c>
      <c r="E73" s="31">
        <v>66.81</v>
      </c>
      <c r="F73" s="29">
        <v>0</v>
      </c>
      <c r="G73" s="29">
        <v>5199808</v>
      </c>
      <c r="H73" s="29">
        <v>1270682</v>
      </c>
      <c r="I73" s="29">
        <v>26466343</v>
      </c>
      <c r="J73" s="29">
        <v>153940</v>
      </c>
      <c r="K73" s="29">
        <v>2213</v>
      </c>
      <c r="L73" s="29">
        <v>1412311</v>
      </c>
      <c r="M73" s="29">
        <v>313331</v>
      </c>
      <c r="N73" s="29">
        <v>494356</v>
      </c>
      <c r="O73" s="29">
        <v>1491733</v>
      </c>
      <c r="P73" s="29">
        <v>54481</v>
      </c>
      <c r="Q73" s="29">
        <v>36750236</v>
      </c>
      <c r="R73" s="29">
        <v>0</v>
      </c>
      <c r="S73" s="29">
        <v>0</v>
      </c>
      <c r="T73" s="29">
        <v>0</v>
      </c>
      <c r="V73">
        <v>20242</v>
      </c>
      <c r="W73" s="26"/>
      <c r="X73" s="17"/>
      <c r="Y73" s="1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</row>
    <row r="74" spans="1:40" x14ac:dyDescent="0.25">
      <c r="A74">
        <v>170</v>
      </c>
      <c r="B74" t="s">
        <v>154</v>
      </c>
      <c r="C74">
        <v>8610</v>
      </c>
      <c r="D74">
        <v>2013</v>
      </c>
      <c r="E74" s="31">
        <v>296.53999999999996</v>
      </c>
      <c r="F74" s="29">
        <v>0</v>
      </c>
      <c r="G74" s="29">
        <v>25621770</v>
      </c>
      <c r="H74" s="29">
        <v>8359390</v>
      </c>
      <c r="I74" s="29">
        <v>705418</v>
      </c>
      <c r="J74" s="29">
        <v>823025</v>
      </c>
      <c r="K74" s="29">
        <v>136758</v>
      </c>
      <c r="L74" s="29">
        <v>19004268</v>
      </c>
      <c r="M74" s="29">
        <v>6815387</v>
      </c>
      <c r="N74" s="29">
        <v>2066360</v>
      </c>
      <c r="O74" s="29">
        <v>2940196</v>
      </c>
      <c r="P74" s="29">
        <v>6944185</v>
      </c>
      <c r="Q74" s="29">
        <v>59528387</v>
      </c>
      <c r="R74" s="29">
        <v>0</v>
      </c>
      <c r="S74" s="29">
        <v>0</v>
      </c>
      <c r="T74" s="29">
        <v>0</v>
      </c>
      <c r="V74">
        <v>48533</v>
      </c>
      <c r="W74" s="26"/>
      <c r="X74" s="17"/>
      <c r="Y74" s="1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</row>
    <row r="75" spans="1:40" x14ac:dyDescent="0.25">
      <c r="A75">
        <v>172</v>
      </c>
      <c r="B75" t="s">
        <v>113</v>
      </c>
      <c r="C75">
        <v>8610</v>
      </c>
      <c r="D75">
        <v>2013</v>
      </c>
      <c r="E75" s="31">
        <v>30.19</v>
      </c>
      <c r="F75" s="29">
        <v>0</v>
      </c>
      <c r="G75" s="29">
        <v>2739589</v>
      </c>
      <c r="H75" s="29">
        <v>570941</v>
      </c>
      <c r="I75" s="29">
        <v>878807</v>
      </c>
      <c r="J75" s="29">
        <v>88852</v>
      </c>
      <c r="K75" s="29">
        <v>4871</v>
      </c>
      <c r="L75" s="29">
        <v>85735</v>
      </c>
      <c r="M75" s="29">
        <v>24665</v>
      </c>
      <c r="N75" s="29">
        <v>601083</v>
      </c>
      <c r="O75" s="29">
        <v>454524</v>
      </c>
      <c r="P75" s="29">
        <v>11890</v>
      </c>
      <c r="Q75" s="29">
        <v>5437177</v>
      </c>
      <c r="R75" s="29">
        <v>0</v>
      </c>
      <c r="S75" s="29">
        <v>0</v>
      </c>
      <c r="T75" s="29">
        <v>0</v>
      </c>
      <c r="V75">
        <v>3914</v>
      </c>
      <c r="W75" s="26"/>
      <c r="X75" s="17"/>
      <c r="Y75" s="1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</row>
    <row r="76" spans="1:40" x14ac:dyDescent="0.25">
      <c r="A76">
        <v>173</v>
      </c>
      <c r="B76" t="s">
        <v>88</v>
      </c>
      <c r="C76">
        <v>8610</v>
      </c>
      <c r="D76">
        <v>2013</v>
      </c>
      <c r="E76" s="31">
        <v>13.02</v>
      </c>
      <c r="F76" s="29">
        <v>0</v>
      </c>
      <c r="G76" s="29">
        <v>1070277</v>
      </c>
      <c r="H76" s="29">
        <v>298606</v>
      </c>
      <c r="I76" s="29">
        <v>115174</v>
      </c>
      <c r="J76" s="29">
        <v>23384</v>
      </c>
      <c r="K76" s="29">
        <v>270</v>
      </c>
      <c r="L76" s="29">
        <v>201284</v>
      </c>
      <c r="M76" s="29">
        <v>36862</v>
      </c>
      <c r="N76" s="29">
        <v>63767</v>
      </c>
      <c r="O76" s="29">
        <v>128249</v>
      </c>
      <c r="P76" s="29">
        <v>6923</v>
      </c>
      <c r="Q76" s="29">
        <v>1930950</v>
      </c>
      <c r="R76" s="29">
        <v>0</v>
      </c>
      <c r="S76" s="29">
        <v>0</v>
      </c>
      <c r="T76" s="29">
        <v>0</v>
      </c>
      <c r="V76">
        <v>1070</v>
      </c>
      <c r="W76" s="26"/>
      <c r="X76" s="17"/>
      <c r="Y76" s="1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</row>
    <row r="77" spans="1:40" x14ac:dyDescent="0.25">
      <c r="A77">
        <v>175</v>
      </c>
      <c r="B77" t="s">
        <v>115</v>
      </c>
      <c r="C77">
        <v>8610</v>
      </c>
      <c r="D77">
        <v>2013</v>
      </c>
      <c r="E77" s="31">
        <v>20.72</v>
      </c>
      <c r="F77" s="29">
        <v>0</v>
      </c>
      <c r="G77" s="29">
        <v>3489245</v>
      </c>
      <c r="H77" s="29">
        <v>785235</v>
      </c>
      <c r="I77" s="29">
        <v>0</v>
      </c>
      <c r="J77" s="29">
        <v>212702</v>
      </c>
      <c r="K77" s="29">
        <v>465938</v>
      </c>
      <c r="L77" s="29">
        <v>34870400</v>
      </c>
      <c r="M77" s="29">
        <v>25741</v>
      </c>
      <c r="N77" s="29">
        <v>129532</v>
      </c>
      <c r="O77" s="29">
        <v>3803355</v>
      </c>
      <c r="P77" s="29">
        <v>1862871</v>
      </c>
      <c r="Q77" s="29">
        <v>41919277</v>
      </c>
      <c r="R77" s="29">
        <v>0</v>
      </c>
      <c r="S77" s="29">
        <v>0</v>
      </c>
      <c r="T77" s="29">
        <v>0</v>
      </c>
      <c r="V77">
        <v>10786</v>
      </c>
      <c r="W77" s="26"/>
      <c r="X77" s="17"/>
      <c r="Y77" s="1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</row>
    <row r="78" spans="1:40" x14ac:dyDescent="0.25">
      <c r="A78">
        <v>176</v>
      </c>
      <c r="B78" t="s">
        <v>155</v>
      </c>
      <c r="C78">
        <v>8610</v>
      </c>
      <c r="D78">
        <v>2013</v>
      </c>
      <c r="E78" s="31">
        <v>75.11</v>
      </c>
      <c r="F78" s="29">
        <v>0</v>
      </c>
      <c r="G78" s="29">
        <v>17691401</v>
      </c>
      <c r="H78" s="29">
        <v>3060273</v>
      </c>
      <c r="I78" s="29">
        <v>535565</v>
      </c>
      <c r="J78" s="29">
        <v>363702</v>
      </c>
      <c r="K78" s="29">
        <v>1853378</v>
      </c>
      <c r="L78" s="29">
        <v>144667805</v>
      </c>
      <c r="M78" s="29">
        <v>23195</v>
      </c>
      <c r="N78" s="29">
        <v>399726</v>
      </c>
      <c r="O78" s="29">
        <v>4271785</v>
      </c>
      <c r="P78" s="29">
        <v>181356</v>
      </c>
      <c r="Q78" s="29">
        <v>172685474</v>
      </c>
      <c r="R78" s="29">
        <v>0</v>
      </c>
      <c r="S78" s="29">
        <v>0</v>
      </c>
      <c r="T78" s="29">
        <v>0</v>
      </c>
      <c r="V78">
        <v>41823</v>
      </c>
      <c r="W78" s="26"/>
      <c r="X78" s="17"/>
      <c r="Y78" s="1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</row>
    <row r="79" spans="1:40" x14ac:dyDescent="0.25">
      <c r="A79">
        <v>180</v>
      </c>
      <c r="B79" t="s">
        <v>156</v>
      </c>
      <c r="C79">
        <v>8610</v>
      </c>
      <c r="D79">
        <v>2013</v>
      </c>
      <c r="E79" s="31">
        <v>60.279999999999994</v>
      </c>
      <c r="F79" s="29">
        <v>0</v>
      </c>
      <c r="G79" s="29">
        <v>5242027</v>
      </c>
      <c r="H79" s="29">
        <v>1400252</v>
      </c>
      <c r="I79" s="29">
        <v>281915</v>
      </c>
      <c r="J79" s="29">
        <v>64508</v>
      </c>
      <c r="K79" s="29">
        <v>0</v>
      </c>
      <c r="L79" s="29">
        <v>2970880</v>
      </c>
      <c r="M79" s="29">
        <v>26764</v>
      </c>
      <c r="N79" s="29">
        <v>351621</v>
      </c>
      <c r="O79" s="29">
        <v>2097499</v>
      </c>
      <c r="P79" s="29">
        <v>45572</v>
      </c>
      <c r="Q79" s="29">
        <v>12389894</v>
      </c>
      <c r="R79" s="29">
        <v>0</v>
      </c>
      <c r="S79" s="29">
        <v>0</v>
      </c>
      <c r="T79" s="29">
        <v>0</v>
      </c>
      <c r="V79">
        <v>11479</v>
      </c>
      <c r="W79" s="26"/>
      <c r="X79" s="17"/>
      <c r="Y79" s="1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</row>
    <row r="80" spans="1:40" x14ac:dyDescent="0.25">
      <c r="A80">
        <v>183</v>
      </c>
      <c r="B80" t="s">
        <v>157</v>
      </c>
      <c r="C80">
        <v>8610</v>
      </c>
      <c r="D80">
        <v>2013</v>
      </c>
      <c r="E80" s="31">
        <v>33.99</v>
      </c>
      <c r="F80" s="29">
        <v>0</v>
      </c>
      <c r="G80" s="29">
        <v>6352617</v>
      </c>
      <c r="H80" s="29">
        <v>1178730</v>
      </c>
      <c r="I80" s="29">
        <v>2255756</v>
      </c>
      <c r="J80" s="29">
        <v>87697</v>
      </c>
      <c r="K80" s="29">
        <v>734491</v>
      </c>
      <c r="L80" s="29">
        <v>29951453</v>
      </c>
      <c r="M80" s="29">
        <v>109</v>
      </c>
      <c r="N80" s="29">
        <v>4620195</v>
      </c>
      <c r="O80" s="29">
        <v>1640159</v>
      </c>
      <c r="P80" s="29">
        <v>214927</v>
      </c>
      <c r="Q80" s="29">
        <v>46606280</v>
      </c>
      <c r="R80" s="29">
        <v>0</v>
      </c>
      <c r="S80" s="29">
        <v>0</v>
      </c>
      <c r="T80" s="29">
        <v>0</v>
      </c>
      <c r="V80">
        <v>10417</v>
      </c>
      <c r="W80" s="26"/>
      <c r="X80" s="17"/>
      <c r="Y80" s="1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</row>
    <row r="81" spans="1:40" x14ac:dyDescent="0.25">
      <c r="A81">
        <v>186</v>
      </c>
      <c r="B81" t="s">
        <v>158</v>
      </c>
      <c r="C81">
        <v>8610</v>
      </c>
      <c r="D81">
        <v>2013</v>
      </c>
      <c r="E81" s="31">
        <v>11.98</v>
      </c>
      <c r="F81" s="29">
        <v>0</v>
      </c>
      <c r="G81" s="29">
        <v>1028239</v>
      </c>
      <c r="H81" s="29">
        <v>220821</v>
      </c>
      <c r="I81" s="29">
        <v>22541</v>
      </c>
      <c r="J81" s="29">
        <v>21922</v>
      </c>
      <c r="K81" s="29">
        <v>0</v>
      </c>
      <c r="L81" s="29">
        <v>64572</v>
      </c>
      <c r="M81" s="29">
        <v>138</v>
      </c>
      <c r="N81" s="29">
        <v>278014</v>
      </c>
      <c r="O81" s="29">
        <v>0</v>
      </c>
      <c r="P81" s="29">
        <v>118664</v>
      </c>
      <c r="Q81" s="29">
        <v>1517583</v>
      </c>
      <c r="R81" s="29">
        <v>0</v>
      </c>
      <c r="S81" s="29">
        <v>0</v>
      </c>
      <c r="T81" s="29">
        <v>0</v>
      </c>
      <c r="V81">
        <v>1042</v>
      </c>
      <c r="W81" s="26"/>
      <c r="X81" s="17"/>
      <c r="Y81" s="1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</row>
    <row r="82" spans="1:40" x14ac:dyDescent="0.25">
      <c r="A82">
        <v>191</v>
      </c>
      <c r="B82" t="s">
        <v>93</v>
      </c>
      <c r="C82">
        <v>8610</v>
      </c>
      <c r="D82">
        <v>2013</v>
      </c>
      <c r="E82" s="31">
        <v>55</v>
      </c>
      <c r="F82" s="29">
        <v>0</v>
      </c>
      <c r="G82" s="29">
        <v>5347579</v>
      </c>
      <c r="H82" s="29">
        <v>1556220</v>
      </c>
      <c r="I82" s="29">
        <v>421500</v>
      </c>
      <c r="J82" s="29">
        <v>115787</v>
      </c>
      <c r="K82" s="29">
        <v>7531</v>
      </c>
      <c r="L82" s="29">
        <v>17242246</v>
      </c>
      <c r="M82" s="29">
        <v>0</v>
      </c>
      <c r="N82" s="29">
        <v>304463</v>
      </c>
      <c r="O82" s="29">
        <v>1206812</v>
      </c>
      <c r="P82" s="29">
        <v>280354</v>
      </c>
      <c r="Q82" s="29">
        <v>25921784</v>
      </c>
      <c r="R82" s="29">
        <v>0</v>
      </c>
      <c r="S82" s="29">
        <v>0</v>
      </c>
      <c r="T82" s="29">
        <v>0</v>
      </c>
      <c r="V82">
        <v>12339</v>
      </c>
      <c r="W82" s="26"/>
      <c r="X82" s="17"/>
      <c r="Y82" s="1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</row>
    <row r="83" spans="1:40" x14ac:dyDescent="0.25">
      <c r="A83">
        <v>193</v>
      </c>
      <c r="B83" t="s">
        <v>117</v>
      </c>
      <c r="C83">
        <v>8610</v>
      </c>
      <c r="D83">
        <v>2013</v>
      </c>
      <c r="E83" s="31">
        <v>23.61</v>
      </c>
      <c r="F83" s="29">
        <v>0</v>
      </c>
      <c r="G83" s="29">
        <v>1471153</v>
      </c>
      <c r="H83" s="29">
        <v>432549</v>
      </c>
      <c r="I83" s="29">
        <v>0</v>
      </c>
      <c r="J83" s="29">
        <v>37523</v>
      </c>
      <c r="K83" s="29">
        <v>8352</v>
      </c>
      <c r="L83" s="29">
        <v>4310994</v>
      </c>
      <c r="M83" s="29">
        <v>9467</v>
      </c>
      <c r="N83" s="29">
        <v>169139</v>
      </c>
      <c r="O83" s="29">
        <v>288948</v>
      </c>
      <c r="P83" s="29">
        <v>277013</v>
      </c>
      <c r="Q83" s="29">
        <v>6451112</v>
      </c>
      <c r="R83" s="29">
        <v>0</v>
      </c>
      <c r="S83" s="29">
        <v>0</v>
      </c>
      <c r="T83" s="29">
        <v>0</v>
      </c>
      <c r="V83">
        <v>3543</v>
      </c>
      <c r="W83" s="26"/>
      <c r="X83" s="17"/>
      <c r="Y83" s="1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</row>
    <row r="84" spans="1:40" x14ac:dyDescent="0.25">
      <c r="A84">
        <v>194</v>
      </c>
      <c r="B84" t="s">
        <v>159</v>
      </c>
      <c r="C84">
        <v>8610</v>
      </c>
      <c r="D84">
        <v>2013</v>
      </c>
      <c r="E84" s="31">
        <v>18.05</v>
      </c>
      <c r="F84" s="29">
        <v>0</v>
      </c>
      <c r="G84" s="29">
        <v>1662673</v>
      </c>
      <c r="H84" s="29">
        <v>464210</v>
      </c>
      <c r="I84" s="29">
        <v>41392</v>
      </c>
      <c r="J84" s="29">
        <v>20406</v>
      </c>
      <c r="K84" s="29">
        <v>11128</v>
      </c>
      <c r="L84" s="29">
        <v>2366283</v>
      </c>
      <c r="M84" s="29">
        <v>9046</v>
      </c>
      <c r="N84" s="29">
        <v>71494</v>
      </c>
      <c r="O84" s="29">
        <v>445472</v>
      </c>
      <c r="P84" s="29">
        <v>22599</v>
      </c>
      <c r="Q84" s="29">
        <v>5069505</v>
      </c>
      <c r="R84" s="29">
        <v>0</v>
      </c>
      <c r="S84" s="29">
        <v>0</v>
      </c>
      <c r="T84" s="29">
        <v>0</v>
      </c>
      <c r="V84">
        <v>1316</v>
      </c>
      <c r="W84" s="26"/>
      <c r="X84" s="17"/>
      <c r="Y84" s="1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</row>
    <row r="85" spans="1:40" x14ac:dyDescent="0.25">
      <c r="A85">
        <v>195</v>
      </c>
      <c r="B85" t="s">
        <v>106</v>
      </c>
      <c r="C85">
        <v>8610</v>
      </c>
      <c r="D85">
        <v>2013</v>
      </c>
      <c r="E85" s="31">
        <v>19.900000000000002</v>
      </c>
      <c r="F85" s="29">
        <v>0</v>
      </c>
      <c r="G85" s="29">
        <v>1875152</v>
      </c>
      <c r="H85" s="29">
        <v>757914</v>
      </c>
      <c r="I85" s="29">
        <v>178249</v>
      </c>
      <c r="J85" s="29">
        <v>25018</v>
      </c>
      <c r="K85" s="29">
        <v>30742</v>
      </c>
      <c r="L85" s="29">
        <v>360644</v>
      </c>
      <c r="M85" s="29">
        <v>153828</v>
      </c>
      <c r="N85" s="29">
        <v>75668</v>
      </c>
      <c r="O85" s="29">
        <v>643030</v>
      </c>
      <c r="P85" s="29">
        <v>0</v>
      </c>
      <c r="Q85" s="29">
        <v>4100245</v>
      </c>
      <c r="R85" s="29">
        <v>0</v>
      </c>
      <c r="S85" s="29">
        <v>0</v>
      </c>
      <c r="T85" s="29">
        <v>0</v>
      </c>
      <c r="V85">
        <v>1874</v>
      </c>
      <c r="W85" s="26"/>
      <c r="X85" s="17"/>
      <c r="Y85" s="1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</row>
    <row r="86" spans="1:40" x14ac:dyDescent="0.25">
      <c r="A86">
        <v>197</v>
      </c>
      <c r="B86" t="s">
        <v>71</v>
      </c>
      <c r="C86">
        <v>8610</v>
      </c>
      <c r="D86">
        <v>2013</v>
      </c>
      <c r="E86" s="31">
        <v>30.84</v>
      </c>
      <c r="F86" s="29">
        <v>0</v>
      </c>
      <c r="G86" s="29">
        <v>3110134</v>
      </c>
      <c r="H86" s="29">
        <v>2762148</v>
      </c>
      <c r="I86" s="29">
        <v>73341</v>
      </c>
      <c r="J86" s="29">
        <v>94790</v>
      </c>
      <c r="K86" s="29">
        <v>4490</v>
      </c>
      <c r="L86" s="29">
        <v>829946</v>
      </c>
      <c r="M86" s="29">
        <v>88875</v>
      </c>
      <c r="N86" s="29">
        <v>355478</v>
      </c>
      <c r="O86" s="29">
        <v>4069327</v>
      </c>
      <c r="P86" s="29">
        <v>0</v>
      </c>
      <c r="Q86" s="29">
        <v>11388529</v>
      </c>
      <c r="R86" s="29">
        <v>0</v>
      </c>
      <c r="S86" s="29">
        <v>0</v>
      </c>
      <c r="T86" s="29">
        <v>0</v>
      </c>
      <c r="V86">
        <v>10620</v>
      </c>
      <c r="W86" s="26"/>
      <c r="X86" s="17"/>
      <c r="Y86" s="1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</row>
    <row r="87" spans="1:40" x14ac:dyDescent="0.25">
      <c r="A87">
        <v>198</v>
      </c>
      <c r="B87" t="s">
        <v>95</v>
      </c>
      <c r="C87">
        <v>8610</v>
      </c>
      <c r="D87">
        <v>2013</v>
      </c>
      <c r="E87" s="31">
        <v>27.610000000000003</v>
      </c>
      <c r="F87" s="29">
        <v>0</v>
      </c>
      <c r="G87" s="29">
        <v>1511397</v>
      </c>
      <c r="H87" s="29">
        <v>448093</v>
      </c>
      <c r="I87" s="29">
        <v>501688</v>
      </c>
      <c r="J87" s="29">
        <v>38550</v>
      </c>
      <c r="K87" s="29">
        <v>2400</v>
      </c>
      <c r="L87" s="29">
        <v>1910275</v>
      </c>
      <c r="M87" s="29">
        <v>111553</v>
      </c>
      <c r="N87" s="29">
        <v>108280</v>
      </c>
      <c r="O87" s="29">
        <v>532005</v>
      </c>
      <c r="P87" s="29">
        <v>0</v>
      </c>
      <c r="Q87" s="29">
        <v>5164241</v>
      </c>
      <c r="R87" s="29">
        <v>0</v>
      </c>
      <c r="S87" s="29">
        <v>0</v>
      </c>
      <c r="T87" s="29">
        <v>0</v>
      </c>
      <c r="V87">
        <v>4161</v>
      </c>
      <c r="W87" s="26"/>
      <c r="X87" s="17"/>
      <c r="Y87" s="1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</row>
    <row r="88" spans="1:40" x14ac:dyDescent="0.25">
      <c r="A88">
        <v>199</v>
      </c>
      <c r="B88" t="s">
        <v>105</v>
      </c>
      <c r="C88">
        <v>8610</v>
      </c>
      <c r="D88">
        <v>2013</v>
      </c>
      <c r="E88" s="31">
        <v>8</v>
      </c>
      <c r="F88" s="29">
        <v>0</v>
      </c>
      <c r="G88" s="29">
        <v>1241065</v>
      </c>
      <c r="H88" s="29">
        <v>307811</v>
      </c>
      <c r="I88" s="29">
        <v>79</v>
      </c>
      <c r="J88" s="29">
        <v>14485</v>
      </c>
      <c r="K88" s="29">
        <v>0</v>
      </c>
      <c r="L88" s="29">
        <v>300098</v>
      </c>
      <c r="M88" s="29">
        <v>-2848</v>
      </c>
      <c r="N88" s="29">
        <v>178356</v>
      </c>
      <c r="O88" s="29">
        <v>757671</v>
      </c>
      <c r="P88" s="29">
        <v>0</v>
      </c>
      <c r="Q88" s="29">
        <v>2796717</v>
      </c>
      <c r="R88" s="29">
        <v>0</v>
      </c>
      <c r="S88" s="29">
        <v>0</v>
      </c>
      <c r="T88" s="29">
        <v>0</v>
      </c>
      <c r="V88">
        <v>2554</v>
      </c>
      <c r="W88" s="26"/>
      <c r="X88" s="17"/>
      <c r="Y88" s="1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</row>
    <row r="89" spans="1:40" x14ac:dyDescent="0.25">
      <c r="A89">
        <v>201</v>
      </c>
      <c r="B89" t="s">
        <v>160</v>
      </c>
      <c r="C89">
        <v>8610</v>
      </c>
      <c r="D89">
        <v>2013</v>
      </c>
      <c r="E89" s="31">
        <v>98.200000000000017</v>
      </c>
      <c r="F89" s="29">
        <v>0</v>
      </c>
      <c r="G89" s="29">
        <v>8954065</v>
      </c>
      <c r="H89" s="29">
        <v>2082249</v>
      </c>
      <c r="I89" s="29">
        <v>9380</v>
      </c>
      <c r="J89" s="29">
        <v>186988</v>
      </c>
      <c r="K89" s="29">
        <v>13896</v>
      </c>
      <c r="L89" s="29">
        <v>15768429</v>
      </c>
      <c r="M89" s="29">
        <v>396056</v>
      </c>
      <c r="N89" s="29">
        <v>282208</v>
      </c>
      <c r="O89" s="29">
        <v>2659359</v>
      </c>
      <c r="P89" s="29">
        <v>417994</v>
      </c>
      <c r="Q89" s="29">
        <v>29934636</v>
      </c>
      <c r="R89" s="29">
        <v>0</v>
      </c>
      <c r="S89" s="29">
        <v>0</v>
      </c>
      <c r="T89" s="29">
        <v>0</v>
      </c>
      <c r="V89">
        <v>15975</v>
      </c>
      <c r="W89" s="26"/>
      <c r="X89" s="17"/>
      <c r="Y89" s="1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</row>
    <row r="90" spans="1:40" x14ac:dyDescent="0.25">
      <c r="A90">
        <v>202</v>
      </c>
      <c r="B90" t="s">
        <v>161</v>
      </c>
      <c r="C90">
        <v>8610</v>
      </c>
      <c r="D90">
        <v>2013</v>
      </c>
      <c r="E90" s="31">
        <v>8.8000000000000007</v>
      </c>
      <c r="F90" s="29">
        <v>0</v>
      </c>
      <c r="G90" s="29">
        <v>1033828</v>
      </c>
      <c r="H90" s="29">
        <v>306969</v>
      </c>
      <c r="I90" s="29">
        <v>1028688</v>
      </c>
      <c r="J90" s="29">
        <v>19744</v>
      </c>
      <c r="K90" s="29">
        <v>11715</v>
      </c>
      <c r="L90" s="29">
        <v>170464</v>
      </c>
      <c r="M90" s="29">
        <v>589460</v>
      </c>
      <c r="N90" s="29">
        <v>32215</v>
      </c>
      <c r="O90" s="29">
        <v>104369</v>
      </c>
      <c r="P90" s="29">
        <v>322</v>
      </c>
      <c r="Q90" s="29">
        <v>3297130</v>
      </c>
      <c r="R90" s="29">
        <v>0</v>
      </c>
      <c r="S90" s="29">
        <v>0</v>
      </c>
      <c r="T90" s="29">
        <v>0</v>
      </c>
      <c r="V90">
        <v>707</v>
      </c>
      <c r="W90" s="26"/>
      <c r="X90" s="17"/>
      <c r="Y90" s="1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</row>
    <row r="91" spans="1:40" x14ac:dyDescent="0.25">
      <c r="A91">
        <v>204</v>
      </c>
      <c r="B91" t="s">
        <v>104</v>
      </c>
      <c r="C91">
        <v>8610</v>
      </c>
      <c r="D91">
        <v>2013</v>
      </c>
      <c r="E91" s="31">
        <v>227.59000000000003</v>
      </c>
      <c r="F91" s="29">
        <v>0</v>
      </c>
      <c r="G91" s="29">
        <v>18973508</v>
      </c>
      <c r="H91" s="29">
        <v>5325559</v>
      </c>
      <c r="I91" s="29">
        <v>6583584</v>
      </c>
      <c r="J91" s="29">
        <v>1161548</v>
      </c>
      <c r="K91" s="29">
        <v>678206</v>
      </c>
      <c r="L91" s="29">
        <v>25276278</v>
      </c>
      <c r="M91" s="29">
        <v>2872653</v>
      </c>
      <c r="N91" s="29">
        <v>2011232</v>
      </c>
      <c r="O91" s="29">
        <v>9204633</v>
      </c>
      <c r="P91" s="29">
        <v>0</v>
      </c>
      <c r="Q91" s="29">
        <v>72087201</v>
      </c>
      <c r="R91" s="29">
        <v>0</v>
      </c>
      <c r="S91" s="29">
        <v>0</v>
      </c>
      <c r="T91" s="29">
        <v>0</v>
      </c>
      <c r="V91">
        <v>13817</v>
      </c>
      <c r="W91" s="26"/>
      <c r="X91" s="17"/>
      <c r="Y91" s="1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</row>
    <row r="92" spans="1:40" x14ac:dyDescent="0.25">
      <c r="A92">
        <v>205</v>
      </c>
      <c r="B92" t="s">
        <v>162</v>
      </c>
      <c r="C92">
        <v>8610</v>
      </c>
      <c r="D92">
        <v>2013</v>
      </c>
      <c r="E92" s="31">
        <v>15.129999999999999</v>
      </c>
      <c r="F92" s="29">
        <v>0</v>
      </c>
      <c r="G92" s="29">
        <v>859785</v>
      </c>
      <c r="H92" s="29">
        <v>222111</v>
      </c>
      <c r="I92" s="29">
        <v>0</v>
      </c>
      <c r="J92" s="29">
        <v>229015</v>
      </c>
      <c r="K92" s="29">
        <v>461260</v>
      </c>
      <c r="L92" s="29">
        <v>286918</v>
      </c>
      <c r="M92" s="29">
        <v>0</v>
      </c>
      <c r="N92" s="29">
        <v>13579</v>
      </c>
      <c r="O92" s="29">
        <v>731382</v>
      </c>
      <c r="P92" s="29">
        <v>0</v>
      </c>
      <c r="Q92" s="29">
        <v>2804050</v>
      </c>
      <c r="R92" s="29">
        <v>0</v>
      </c>
      <c r="S92" s="29">
        <v>0</v>
      </c>
      <c r="T92" s="29">
        <v>0</v>
      </c>
      <c r="V92">
        <v>12549</v>
      </c>
      <c r="W92" s="26"/>
      <c r="X92" s="17"/>
      <c r="Y92" s="1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</row>
    <row r="93" spans="1:40" x14ac:dyDescent="0.25">
      <c r="A93">
        <v>206</v>
      </c>
      <c r="B93" t="s">
        <v>163</v>
      </c>
      <c r="C93">
        <v>8610</v>
      </c>
      <c r="D93">
        <v>2013</v>
      </c>
      <c r="E93" s="31">
        <v>46.960000000000008</v>
      </c>
      <c r="F93" s="29">
        <v>0</v>
      </c>
      <c r="G93" s="29">
        <v>3353345</v>
      </c>
      <c r="H93" s="29">
        <v>935605</v>
      </c>
      <c r="I93" s="29">
        <v>486938</v>
      </c>
      <c r="J93" s="29">
        <v>109021</v>
      </c>
      <c r="K93" s="29">
        <v>677702</v>
      </c>
      <c r="L93" s="29">
        <v>1209938</v>
      </c>
      <c r="M93" s="29">
        <v>128772</v>
      </c>
      <c r="N93" s="29">
        <v>165518</v>
      </c>
      <c r="O93" s="29">
        <v>357371</v>
      </c>
      <c r="P93" s="29">
        <v>181348</v>
      </c>
      <c r="Q93" s="29">
        <v>7242862</v>
      </c>
      <c r="R93" s="29">
        <v>0</v>
      </c>
      <c r="S93" s="29">
        <v>0</v>
      </c>
      <c r="T93" s="29">
        <v>0</v>
      </c>
      <c r="V93">
        <v>3615</v>
      </c>
      <c r="W93" s="26"/>
      <c r="X93" s="17"/>
      <c r="Y93" s="1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</row>
    <row r="94" spans="1:40" x14ac:dyDescent="0.25">
      <c r="A94">
        <v>207</v>
      </c>
      <c r="B94" t="s">
        <v>107</v>
      </c>
      <c r="C94">
        <v>8610</v>
      </c>
      <c r="D94">
        <v>2013</v>
      </c>
      <c r="E94" s="31">
        <v>168.45</v>
      </c>
      <c r="F94" s="29">
        <v>0</v>
      </c>
      <c r="G94" s="29">
        <v>13148286</v>
      </c>
      <c r="H94" s="29">
        <v>2969892</v>
      </c>
      <c r="I94" s="29">
        <v>2170430</v>
      </c>
      <c r="J94" s="29">
        <v>849750</v>
      </c>
      <c r="K94" s="29">
        <v>2486557</v>
      </c>
      <c r="L94" s="29">
        <v>4384375</v>
      </c>
      <c r="M94" s="29">
        <v>5453571</v>
      </c>
      <c r="N94" s="29">
        <v>1147667</v>
      </c>
      <c r="O94" s="29">
        <v>2756021</v>
      </c>
      <c r="P94" s="29">
        <v>0</v>
      </c>
      <c r="Q94" s="29">
        <v>35366549</v>
      </c>
      <c r="R94" s="29">
        <v>0</v>
      </c>
      <c r="S94" s="29">
        <v>0</v>
      </c>
      <c r="T94" s="29">
        <v>0</v>
      </c>
      <c r="V94">
        <v>20806</v>
      </c>
      <c r="W94" s="26"/>
      <c r="X94" s="17"/>
      <c r="Y94" s="1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</row>
    <row r="95" spans="1:40" x14ac:dyDescent="0.25">
      <c r="A95">
        <v>208</v>
      </c>
      <c r="B95" t="s">
        <v>110</v>
      </c>
      <c r="C95">
        <v>8610</v>
      </c>
      <c r="D95">
        <v>2013</v>
      </c>
      <c r="E95" s="31">
        <v>117.28999999999999</v>
      </c>
      <c r="F95" s="29">
        <v>0</v>
      </c>
      <c r="G95" s="29">
        <v>9313213</v>
      </c>
      <c r="H95" s="29">
        <v>2471047</v>
      </c>
      <c r="I95" s="29">
        <v>146074</v>
      </c>
      <c r="J95" s="29">
        <v>197576</v>
      </c>
      <c r="K95" s="29">
        <v>4227</v>
      </c>
      <c r="L95" s="29">
        <v>-8525029</v>
      </c>
      <c r="M95" s="29">
        <v>0</v>
      </c>
      <c r="N95" s="29">
        <v>812719</v>
      </c>
      <c r="O95" s="29">
        <v>490177</v>
      </c>
      <c r="P95" s="29">
        <v>172341</v>
      </c>
      <c r="Q95" s="29">
        <v>4737663</v>
      </c>
      <c r="R95" s="29">
        <v>0</v>
      </c>
      <c r="S95" s="29">
        <v>0</v>
      </c>
      <c r="T95" s="29">
        <v>0</v>
      </c>
      <c r="V95">
        <v>18334</v>
      </c>
      <c r="W95" s="26"/>
      <c r="X95" s="17"/>
      <c r="Y95" s="1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</row>
    <row r="96" spans="1:40" x14ac:dyDescent="0.25">
      <c r="A96">
        <v>209</v>
      </c>
      <c r="B96" t="s">
        <v>164</v>
      </c>
      <c r="C96">
        <v>8610</v>
      </c>
      <c r="D96">
        <v>2013</v>
      </c>
      <c r="E96" s="31">
        <v>40.309999999999995</v>
      </c>
      <c r="F96" s="29">
        <v>0</v>
      </c>
      <c r="G96" s="29">
        <v>4241340</v>
      </c>
      <c r="H96" s="29">
        <v>954815</v>
      </c>
      <c r="I96" s="29">
        <v>3415</v>
      </c>
      <c r="J96" s="29">
        <v>51804</v>
      </c>
      <c r="K96" s="29">
        <v>6368</v>
      </c>
      <c r="L96" s="29">
        <v>4959884</v>
      </c>
      <c r="M96" s="29">
        <v>149501</v>
      </c>
      <c r="N96" s="29">
        <v>1464715</v>
      </c>
      <c r="O96" s="29">
        <v>782101</v>
      </c>
      <c r="P96" s="29">
        <v>152927</v>
      </c>
      <c r="Q96" s="29">
        <v>12461016</v>
      </c>
      <c r="R96" s="29">
        <v>0</v>
      </c>
      <c r="S96" s="29">
        <v>0</v>
      </c>
      <c r="T96" s="29">
        <v>0</v>
      </c>
      <c r="V96">
        <v>9231</v>
      </c>
      <c r="W96" s="26"/>
      <c r="X96" s="17"/>
      <c r="Y96" s="1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</row>
    <row r="97" spans="1:40" x14ac:dyDescent="0.25">
      <c r="A97">
        <v>210</v>
      </c>
      <c r="B97" t="s">
        <v>165</v>
      </c>
      <c r="C97">
        <v>8610</v>
      </c>
      <c r="D97">
        <v>2013</v>
      </c>
      <c r="E97" s="31">
        <v>41.58</v>
      </c>
      <c r="F97" s="29">
        <v>0</v>
      </c>
      <c r="G97" s="29">
        <v>3513234</v>
      </c>
      <c r="H97" s="29">
        <v>5362070</v>
      </c>
      <c r="I97" s="29">
        <v>417790</v>
      </c>
      <c r="J97" s="29">
        <v>162091</v>
      </c>
      <c r="K97" s="29">
        <v>12373</v>
      </c>
      <c r="L97" s="29">
        <v>7138288</v>
      </c>
      <c r="M97" s="29">
        <v>1621305</v>
      </c>
      <c r="N97" s="29">
        <v>25806557</v>
      </c>
      <c r="O97" s="29">
        <v>9271978</v>
      </c>
      <c r="P97" s="29">
        <v>7580348</v>
      </c>
      <c r="Q97" s="29">
        <v>45725338</v>
      </c>
      <c r="R97" s="29">
        <v>0</v>
      </c>
      <c r="S97" s="29">
        <v>0</v>
      </c>
      <c r="T97" s="29">
        <v>0</v>
      </c>
      <c r="V97">
        <v>12277</v>
      </c>
      <c r="W97" s="26"/>
      <c r="X97" s="17"/>
      <c r="Y97" s="1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</row>
    <row r="98" spans="1:40" x14ac:dyDescent="0.25">
      <c r="A98">
        <v>211</v>
      </c>
      <c r="B98" s="12" t="s">
        <v>166</v>
      </c>
      <c r="C98">
        <v>8610</v>
      </c>
      <c r="D98">
        <v>2013</v>
      </c>
      <c r="E98" s="31">
        <v>2.0499999999999998</v>
      </c>
      <c r="F98" s="29">
        <v>0</v>
      </c>
      <c r="G98" s="29">
        <v>203879</v>
      </c>
      <c r="H98" s="29">
        <v>64595</v>
      </c>
      <c r="I98" s="29">
        <v>0</v>
      </c>
      <c r="J98" s="29">
        <v>28324</v>
      </c>
      <c r="K98" s="29">
        <v>461</v>
      </c>
      <c r="L98" s="29">
        <v>1080576</v>
      </c>
      <c r="M98" s="29">
        <v>9349</v>
      </c>
      <c r="N98" s="29">
        <v>129196</v>
      </c>
      <c r="O98" s="29">
        <v>140150</v>
      </c>
      <c r="P98" s="29">
        <v>0</v>
      </c>
      <c r="Q98" s="29">
        <v>1656530</v>
      </c>
      <c r="R98" s="29">
        <v>0</v>
      </c>
      <c r="S98" s="29">
        <v>0</v>
      </c>
      <c r="T98" s="29">
        <v>0</v>
      </c>
      <c r="V98">
        <v>433</v>
      </c>
      <c r="W98" s="26"/>
      <c r="X98" s="17"/>
      <c r="Y98" s="1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</row>
    <row r="99" spans="1:40" x14ac:dyDescent="0.25">
      <c r="A99">
        <v>904</v>
      </c>
      <c r="B99" t="s">
        <v>70</v>
      </c>
      <c r="C99">
        <v>8610</v>
      </c>
      <c r="D99">
        <v>2013</v>
      </c>
      <c r="E99" s="31">
        <v>34.32</v>
      </c>
      <c r="F99" s="29">
        <v>0</v>
      </c>
      <c r="G99" s="29">
        <v>2544986</v>
      </c>
      <c r="H99" s="29">
        <v>461230</v>
      </c>
      <c r="I99" s="29">
        <v>1744836</v>
      </c>
      <c r="J99" s="29">
        <v>106319</v>
      </c>
      <c r="K99" s="29">
        <v>-175</v>
      </c>
      <c r="L99" s="29">
        <v>379172</v>
      </c>
      <c r="M99" s="29">
        <v>86198</v>
      </c>
      <c r="N99" s="29">
        <v>61206</v>
      </c>
      <c r="O99" s="29">
        <v>252990</v>
      </c>
      <c r="P99" s="29">
        <v>0</v>
      </c>
      <c r="Q99" s="29">
        <v>5636762</v>
      </c>
      <c r="R99" s="29">
        <v>0</v>
      </c>
      <c r="S99" s="29">
        <v>0</v>
      </c>
      <c r="T99" s="29">
        <v>0</v>
      </c>
      <c r="V99">
        <v>2354</v>
      </c>
      <c r="W99" s="26"/>
      <c r="X99" s="17"/>
      <c r="Y99" s="1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</row>
    <row r="100" spans="1:40" x14ac:dyDescent="0.25">
      <c r="A100">
        <v>915</v>
      </c>
      <c r="B100" t="s">
        <v>85</v>
      </c>
      <c r="C100">
        <v>8610</v>
      </c>
      <c r="D100">
        <v>2013</v>
      </c>
      <c r="E100" s="31">
        <v>6.07</v>
      </c>
      <c r="F100" s="29">
        <v>0</v>
      </c>
      <c r="G100" s="29">
        <v>278042</v>
      </c>
      <c r="H100" s="29">
        <v>74331</v>
      </c>
      <c r="I100" s="29">
        <v>0</v>
      </c>
      <c r="J100" s="29">
        <v>1253</v>
      </c>
      <c r="K100" s="29">
        <v>0</v>
      </c>
      <c r="L100" s="29">
        <v>268363</v>
      </c>
      <c r="M100" s="29">
        <v>0</v>
      </c>
      <c r="N100" s="29">
        <v>40676</v>
      </c>
      <c r="O100" s="29">
        <v>1397823</v>
      </c>
      <c r="P100" s="29">
        <v>0</v>
      </c>
      <c r="Q100" s="29">
        <v>2060488</v>
      </c>
      <c r="R100" s="29">
        <v>0</v>
      </c>
      <c r="S100" s="29">
        <v>0</v>
      </c>
      <c r="T100" s="29">
        <v>0</v>
      </c>
      <c r="V100">
        <v>744</v>
      </c>
      <c r="W100" s="26"/>
      <c r="X100" s="17"/>
      <c r="Y100" s="1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</row>
    <row r="101" spans="1:40" x14ac:dyDescent="0.25">
      <c r="A101">
        <v>919</v>
      </c>
      <c r="B101" t="s">
        <v>124</v>
      </c>
      <c r="C101">
        <v>8610</v>
      </c>
      <c r="D101">
        <v>2013</v>
      </c>
      <c r="E101" s="31">
        <v>8.39</v>
      </c>
      <c r="F101" s="29">
        <v>0</v>
      </c>
      <c r="G101" s="29">
        <v>691664</v>
      </c>
      <c r="H101" s="29">
        <v>87275</v>
      </c>
      <c r="I101" s="29">
        <v>95966</v>
      </c>
      <c r="J101" s="29">
        <v>10845</v>
      </c>
      <c r="K101" s="29">
        <v>8107</v>
      </c>
      <c r="L101" s="29">
        <v>19532</v>
      </c>
      <c r="M101" s="29">
        <v>83</v>
      </c>
      <c r="N101" s="29">
        <v>146372</v>
      </c>
      <c r="O101" s="29">
        <v>269115</v>
      </c>
      <c r="P101" s="29">
        <v>6942</v>
      </c>
      <c r="Q101" s="29">
        <v>1322017</v>
      </c>
      <c r="R101" s="29">
        <v>0</v>
      </c>
      <c r="S101" s="29">
        <v>0</v>
      </c>
      <c r="T101" s="29">
        <v>0</v>
      </c>
      <c r="V101">
        <v>1090</v>
      </c>
      <c r="W101" s="26"/>
      <c r="X101" s="17"/>
      <c r="Y101" s="1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</row>
    <row r="102" spans="1:40" x14ac:dyDescent="0.25">
      <c r="A102">
        <v>921</v>
      </c>
      <c r="B102" t="s">
        <v>167</v>
      </c>
      <c r="C102">
        <v>8610</v>
      </c>
      <c r="D102">
        <v>2013</v>
      </c>
      <c r="E102" s="31">
        <v>10.73</v>
      </c>
      <c r="F102" s="29">
        <v>0</v>
      </c>
      <c r="G102" s="29">
        <v>100528</v>
      </c>
      <c r="H102" s="29">
        <v>22155</v>
      </c>
      <c r="I102" s="29">
        <v>4081</v>
      </c>
      <c r="J102" s="29">
        <v>1931</v>
      </c>
      <c r="K102" s="29">
        <v>2181</v>
      </c>
      <c r="L102" s="29">
        <v>16618</v>
      </c>
      <c r="M102" s="29">
        <v>610</v>
      </c>
      <c r="N102" s="29">
        <v>9271</v>
      </c>
      <c r="O102" s="29">
        <v>29449</v>
      </c>
      <c r="P102" s="29">
        <v>68355</v>
      </c>
      <c r="Q102" s="29">
        <v>118469</v>
      </c>
      <c r="R102" s="29">
        <v>0</v>
      </c>
      <c r="S102" s="29">
        <v>0</v>
      </c>
      <c r="T102" s="29">
        <v>0</v>
      </c>
      <c r="V102" s="43">
        <v>93</v>
      </c>
      <c r="W102" s="26"/>
      <c r="X102" s="17"/>
      <c r="Y102" s="1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</row>
    <row r="103" spans="1:40" x14ac:dyDescent="0.25">
      <c r="A103">
        <v>922</v>
      </c>
      <c r="B103" t="s">
        <v>168</v>
      </c>
      <c r="C103">
        <v>8610</v>
      </c>
      <c r="D103">
        <v>2013</v>
      </c>
      <c r="E103" s="31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V103" s="43" t="s">
        <v>68</v>
      </c>
      <c r="W103" s="26"/>
      <c r="X103" s="17"/>
      <c r="Y103" s="1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</row>
    <row r="104" spans="1:40" x14ac:dyDescent="0.25">
      <c r="A104"/>
      <c r="B104"/>
      <c r="C104"/>
      <c r="D104"/>
      <c r="E104" s="31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W104" s="26"/>
      <c r="X104" s="17"/>
      <c r="Y104" s="1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</row>
    <row r="105" spans="1:40" x14ac:dyDescent="0.25">
      <c r="A105"/>
      <c r="B105"/>
      <c r="C105"/>
      <c r="D105"/>
      <c r="E105" s="31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W105" s="26"/>
      <c r="X105" s="17"/>
      <c r="Y105" s="1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</row>
    <row r="106" spans="1:40" x14ac:dyDescent="0.25">
      <c r="A106" t="s">
        <v>41</v>
      </c>
      <c r="B106" t="s">
        <v>47</v>
      </c>
      <c r="C106" t="s">
        <v>48</v>
      </c>
      <c r="D106" t="s">
        <v>49</v>
      </c>
      <c r="E106" s="31" t="s">
        <v>50</v>
      </c>
      <c r="F106" s="29" t="s">
        <v>51</v>
      </c>
      <c r="G106" s="29" t="s">
        <v>52</v>
      </c>
      <c r="H106" s="29" t="s">
        <v>53</v>
      </c>
      <c r="I106" s="29" t="s">
        <v>54</v>
      </c>
      <c r="J106" s="29" t="s">
        <v>55</v>
      </c>
      <c r="K106" s="29" t="s">
        <v>56</v>
      </c>
      <c r="L106" s="29" t="s">
        <v>57</v>
      </c>
      <c r="M106" s="29" t="s">
        <v>58</v>
      </c>
      <c r="N106" s="29" t="s">
        <v>59</v>
      </c>
      <c r="O106" s="29" t="s">
        <v>60</v>
      </c>
      <c r="P106" s="29" t="s">
        <v>61</v>
      </c>
      <c r="Q106" s="29" t="s">
        <v>62</v>
      </c>
      <c r="R106" s="29" t="s">
        <v>63</v>
      </c>
      <c r="S106" s="29" t="s">
        <v>64</v>
      </c>
      <c r="T106" s="29" t="s">
        <v>65</v>
      </c>
      <c r="V106" s="42" t="s">
        <v>69</v>
      </c>
      <c r="W106" s="26"/>
      <c r="X106" s="17"/>
      <c r="Y106" s="1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</row>
    <row r="107" spans="1:40" x14ac:dyDescent="0.25">
      <c r="A107">
        <v>1</v>
      </c>
      <c r="B107" t="s">
        <v>125</v>
      </c>
      <c r="C107"/>
      <c r="D107"/>
      <c r="E107" s="31">
        <v>138.28000000000003</v>
      </c>
      <c r="F107" s="29">
        <v>0</v>
      </c>
      <c r="G107" s="29">
        <v>13305856</v>
      </c>
      <c r="H107" s="29">
        <v>21831466</v>
      </c>
      <c r="I107" s="29">
        <v>4564888</v>
      </c>
      <c r="J107" s="29">
        <v>2236</v>
      </c>
      <c r="K107" s="29">
        <v>99809</v>
      </c>
      <c r="L107" s="29">
        <v>3176644</v>
      </c>
      <c r="M107" s="29">
        <v>7838962</v>
      </c>
      <c r="N107" s="29">
        <v>853709</v>
      </c>
      <c r="O107" s="29">
        <v>299077161</v>
      </c>
      <c r="P107" s="29">
        <v>4445861</v>
      </c>
      <c r="Q107" s="29">
        <v>346304870</v>
      </c>
      <c r="R107" s="29">
        <v>0</v>
      </c>
      <c r="S107" s="29">
        <v>0</v>
      </c>
      <c r="T107" s="29">
        <v>0</v>
      </c>
      <c r="V107">
        <v>54386</v>
      </c>
      <c r="W107" s="26"/>
      <c r="X107" s="17"/>
      <c r="Y107" s="1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</row>
    <row r="108" spans="1:40" x14ac:dyDescent="0.25">
      <c r="A108">
        <v>3</v>
      </c>
      <c r="B108" t="s">
        <v>126</v>
      </c>
      <c r="C108"/>
      <c r="D108"/>
      <c r="E108" s="31">
        <v>90.44</v>
      </c>
      <c r="F108" s="29">
        <v>0</v>
      </c>
      <c r="G108" s="29">
        <v>7615415</v>
      </c>
      <c r="H108" s="29">
        <v>7460550</v>
      </c>
      <c r="I108" s="29">
        <v>3188557</v>
      </c>
      <c r="J108" s="29">
        <v>-120372</v>
      </c>
      <c r="K108" s="29">
        <v>14670</v>
      </c>
      <c r="L108" s="29">
        <v>6856394</v>
      </c>
      <c r="M108" s="29">
        <v>6164924</v>
      </c>
      <c r="N108" s="29">
        <v>214596</v>
      </c>
      <c r="O108" s="29">
        <v>115346456</v>
      </c>
      <c r="P108" s="29">
        <v>3480077</v>
      </c>
      <c r="Q108" s="29">
        <v>143261113</v>
      </c>
      <c r="R108" s="29">
        <v>0</v>
      </c>
      <c r="S108" s="29">
        <v>0</v>
      </c>
      <c r="T108" s="29">
        <v>0</v>
      </c>
      <c r="V108">
        <v>28590</v>
      </c>
      <c r="W108" s="26"/>
      <c r="X108" s="17"/>
      <c r="Y108" s="1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</row>
    <row r="109" spans="1:40" x14ac:dyDescent="0.25">
      <c r="A109">
        <v>8</v>
      </c>
      <c r="B109" t="s">
        <v>127</v>
      </c>
      <c r="C109"/>
      <c r="D109"/>
      <c r="E109" s="31">
        <v>12.870000000000001</v>
      </c>
      <c r="F109" s="29">
        <v>0</v>
      </c>
      <c r="G109" s="29">
        <v>894477</v>
      </c>
      <c r="H109" s="29">
        <v>296333</v>
      </c>
      <c r="I109" s="29">
        <v>0</v>
      </c>
      <c r="J109" s="29">
        <v>41238</v>
      </c>
      <c r="K109" s="29">
        <v>0</v>
      </c>
      <c r="L109" s="29">
        <v>128069</v>
      </c>
      <c r="M109" s="29">
        <v>11728</v>
      </c>
      <c r="N109" s="29">
        <v>1221555</v>
      </c>
      <c r="O109" s="29">
        <v>767410</v>
      </c>
      <c r="P109" s="29">
        <v>0</v>
      </c>
      <c r="Q109" s="29">
        <v>3360810</v>
      </c>
      <c r="R109" s="29">
        <v>0</v>
      </c>
      <c r="S109" s="29">
        <v>0</v>
      </c>
      <c r="T109" s="29">
        <v>0</v>
      </c>
      <c r="V109">
        <v>1141</v>
      </c>
      <c r="W109" s="26"/>
      <c r="X109" s="17"/>
      <c r="Y109" s="1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</row>
    <row r="110" spans="1:40" x14ac:dyDescent="0.25">
      <c r="A110">
        <v>10</v>
      </c>
      <c r="B110" t="s">
        <v>98</v>
      </c>
      <c r="C110"/>
      <c r="D110"/>
      <c r="E110" s="31">
        <v>370.72</v>
      </c>
      <c r="F110" s="29">
        <v>0</v>
      </c>
      <c r="G110" s="29">
        <v>42675827</v>
      </c>
      <c r="H110" s="29">
        <v>-2092804</v>
      </c>
      <c r="I110" s="29">
        <v>4689443</v>
      </c>
      <c r="J110" s="29">
        <v>1030887</v>
      </c>
      <c r="K110" s="29">
        <v>665033</v>
      </c>
      <c r="L110" s="29">
        <v>8669111</v>
      </c>
      <c r="M110" s="29">
        <v>2226563</v>
      </c>
      <c r="N110" s="29">
        <v>771377</v>
      </c>
      <c r="O110" s="29">
        <v>13757018</v>
      </c>
      <c r="P110" s="29">
        <v>30286045</v>
      </c>
      <c r="Q110" s="29">
        <v>42106410</v>
      </c>
      <c r="R110" s="29">
        <v>0</v>
      </c>
      <c r="S110" s="29">
        <v>0</v>
      </c>
      <c r="T110" s="29">
        <v>0</v>
      </c>
      <c r="V110">
        <v>36445</v>
      </c>
      <c r="W110" s="26"/>
      <c r="X110" s="17"/>
      <c r="Y110" s="1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</row>
    <row r="111" spans="1:40" x14ac:dyDescent="0.25">
      <c r="A111">
        <v>14</v>
      </c>
      <c r="B111" t="s">
        <v>121</v>
      </c>
      <c r="C111"/>
      <c r="D111"/>
      <c r="E111" s="31">
        <v>608.55999999999995</v>
      </c>
      <c r="F111" s="29">
        <v>0</v>
      </c>
      <c r="G111" s="29">
        <v>68562097</v>
      </c>
      <c r="H111" s="29">
        <v>19201655</v>
      </c>
      <c r="I111" s="29">
        <v>5863896</v>
      </c>
      <c r="J111" s="29">
        <v>1180298</v>
      </c>
      <c r="K111" s="29">
        <v>149636</v>
      </c>
      <c r="L111" s="29">
        <v>50826985</v>
      </c>
      <c r="M111" s="29">
        <v>3925583</v>
      </c>
      <c r="N111" s="29">
        <v>8024469</v>
      </c>
      <c r="O111" s="29">
        <v>5789022</v>
      </c>
      <c r="P111" s="29">
        <v>2256995</v>
      </c>
      <c r="Q111" s="29">
        <v>161266646</v>
      </c>
      <c r="R111" s="29">
        <v>0</v>
      </c>
      <c r="S111" s="29">
        <v>0</v>
      </c>
      <c r="T111" s="29">
        <v>0</v>
      </c>
      <c r="V111">
        <v>31607</v>
      </c>
      <c r="W111" s="26"/>
      <c r="X111" s="17"/>
      <c r="Y111" s="1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</row>
    <row r="112" spans="1:40" x14ac:dyDescent="0.25">
      <c r="A112">
        <v>20</v>
      </c>
      <c r="B112" t="s">
        <v>128</v>
      </c>
      <c r="C112"/>
      <c r="D112"/>
      <c r="E112" s="31">
        <v>15.43</v>
      </c>
      <c r="F112" s="29">
        <v>0</v>
      </c>
      <c r="G112" s="29">
        <v>2209920</v>
      </c>
      <c r="H112" s="29">
        <v>620111</v>
      </c>
      <c r="I112" s="29">
        <v>0</v>
      </c>
      <c r="J112" s="29">
        <v>7266</v>
      </c>
      <c r="K112" s="29">
        <v>20</v>
      </c>
      <c r="L112" s="29">
        <v>175639</v>
      </c>
      <c r="M112" s="29">
        <v>0</v>
      </c>
      <c r="N112" s="29">
        <v>5338</v>
      </c>
      <c r="O112" s="29">
        <v>56038</v>
      </c>
      <c r="P112" s="29">
        <v>0</v>
      </c>
      <c r="Q112" s="29">
        <v>3074332</v>
      </c>
      <c r="R112" s="29">
        <v>0</v>
      </c>
      <c r="S112" s="29">
        <v>0</v>
      </c>
      <c r="T112" s="29">
        <v>0</v>
      </c>
      <c r="V112">
        <v>980</v>
      </c>
      <c r="W112" s="26"/>
      <c r="X112" s="17"/>
      <c r="Y112" s="1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</row>
    <row r="113" spans="1:40" x14ac:dyDescent="0.25">
      <c r="A113">
        <v>21</v>
      </c>
      <c r="B113" t="s">
        <v>129</v>
      </c>
      <c r="C113"/>
      <c r="D113"/>
      <c r="E113" s="31">
        <v>14.81</v>
      </c>
      <c r="F113" s="29">
        <v>0</v>
      </c>
      <c r="G113" s="29">
        <v>1039861</v>
      </c>
      <c r="H113" s="29">
        <v>324967</v>
      </c>
      <c r="I113" s="29">
        <v>236210</v>
      </c>
      <c r="J113" s="29">
        <v>19681</v>
      </c>
      <c r="K113" s="29">
        <v>0</v>
      </c>
      <c r="L113" s="29">
        <v>266708</v>
      </c>
      <c r="M113" s="29">
        <v>0</v>
      </c>
      <c r="N113" s="29">
        <v>110684</v>
      </c>
      <c r="O113" s="29">
        <v>458807</v>
      </c>
      <c r="P113" s="29">
        <v>0</v>
      </c>
      <c r="Q113" s="29">
        <v>2456918</v>
      </c>
      <c r="R113" s="29">
        <v>0</v>
      </c>
      <c r="S113" s="29">
        <v>0</v>
      </c>
      <c r="T113" s="29">
        <v>0</v>
      </c>
      <c r="V113">
        <v>1785</v>
      </c>
      <c r="W113" s="26"/>
      <c r="X113" s="17"/>
      <c r="Y113" s="1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</row>
    <row r="114" spans="1:40" x14ac:dyDescent="0.25">
      <c r="A114">
        <v>22</v>
      </c>
      <c r="B114" t="s">
        <v>86</v>
      </c>
      <c r="C114"/>
      <c r="D114"/>
      <c r="E114" s="31">
        <v>99.7</v>
      </c>
      <c r="F114" s="29">
        <v>0</v>
      </c>
      <c r="G114" s="29">
        <v>1749893</v>
      </c>
      <c r="H114" s="29">
        <v>512931</v>
      </c>
      <c r="I114" s="29">
        <v>26454</v>
      </c>
      <c r="J114" s="29">
        <v>382314</v>
      </c>
      <c r="K114" s="29">
        <v>5015</v>
      </c>
      <c r="L114" s="29">
        <v>175032</v>
      </c>
      <c r="M114" s="29">
        <v>1353</v>
      </c>
      <c r="N114" s="29">
        <v>45684</v>
      </c>
      <c r="O114" s="29">
        <v>2372374</v>
      </c>
      <c r="P114" s="29">
        <v>544</v>
      </c>
      <c r="Q114" s="29">
        <v>5270506</v>
      </c>
      <c r="R114" s="29">
        <v>0</v>
      </c>
      <c r="S114" s="29">
        <v>0</v>
      </c>
      <c r="T114" s="29">
        <v>0</v>
      </c>
      <c r="V114">
        <v>5451</v>
      </c>
      <c r="W114" s="26"/>
      <c r="X114" s="17"/>
      <c r="Y114" s="1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</row>
    <row r="115" spans="1:40" x14ac:dyDescent="0.25">
      <c r="A115">
        <v>23</v>
      </c>
      <c r="B115" t="s">
        <v>130</v>
      </c>
      <c r="C115"/>
      <c r="D115"/>
      <c r="E115" s="31">
        <v>14.309999999999997</v>
      </c>
      <c r="F115" s="29">
        <v>0</v>
      </c>
      <c r="G115" s="29">
        <v>926583</v>
      </c>
      <c r="H115" s="29">
        <v>179208</v>
      </c>
      <c r="I115" s="29">
        <v>0</v>
      </c>
      <c r="J115" s="29">
        <v>14386</v>
      </c>
      <c r="K115" s="29">
        <v>20222</v>
      </c>
      <c r="L115" s="29">
        <v>51032</v>
      </c>
      <c r="M115" s="29">
        <v>18362</v>
      </c>
      <c r="N115" s="29">
        <v>79649</v>
      </c>
      <c r="O115" s="29">
        <v>257999</v>
      </c>
      <c r="P115" s="29">
        <v>0</v>
      </c>
      <c r="Q115" s="29">
        <v>1547441</v>
      </c>
      <c r="R115" s="29">
        <v>0</v>
      </c>
      <c r="S115" s="29">
        <v>0</v>
      </c>
      <c r="T115" s="29">
        <v>0</v>
      </c>
      <c r="V115">
        <v>954</v>
      </c>
      <c r="W115" s="26"/>
      <c r="X115" s="17"/>
      <c r="Y115" s="1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</row>
    <row r="116" spans="1:40" x14ac:dyDescent="0.25">
      <c r="A116">
        <v>26</v>
      </c>
      <c r="B116" t="s">
        <v>131</v>
      </c>
      <c r="C116"/>
      <c r="D116"/>
      <c r="E116" s="31">
        <v>87.660000000000011</v>
      </c>
      <c r="F116" s="29">
        <v>0</v>
      </c>
      <c r="G116" s="29">
        <v>10409985</v>
      </c>
      <c r="H116" s="29">
        <v>262608</v>
      </c>
      <c r="I116" s="29">
        <v>0</v>
      </c>
      <c r="J116" s="29">
        <v>922455</v>
      </c>
      <c r="K116" s="29">
        <v>3929</v>
      </c>
      <c r="L116" s="29">
        <v>45836713</v>
      </c>
      <c r="M116" s="29">
        <v>0</v>
      </c>
      <c r="N116" s="29">
        <v>1444519</v>
      </c>
      <c r="O116" s="29">
        <v>2049583</v>
      </c>
      <c r="P116" s="29">
        <v>821767</v>
      </c>
      <c r="Q116" s="29">
        <v>60108025</v>
      </c>
      <c r="R116" s="29">
        <v>0</v>
      </c>
      <c r="S116" s="29">
        <v>0</v>
      </c>
      <c r="T116" s="29">
        <v>0</v>
      </c>
      <c r="V116">
        <v>20321</v>
      </c>
      <c r="W116" s="26"/>
      <c r="X116" s="17"/>
      <c r="Y116" s="1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</row>
    <row r="117" spans="1:40" x14ac:dyDescent="0.25">
      <c r="A117">
        <v>29</v>
      </c>
      <c r="B117" t="s">
        <v>81</v>
      </c>
      <c r="C117"/>
      <c r="D117"/>
      <c r="E117" s="31">
        <v>491.96000000000004</v>
      </c>
      <c r="F117" s="29">
        <v>0</v>
      </c>
      <c r="G117" s="29">
        <v>44638530</v>
      </c>
      <c r="H117" s="29">
        <v>13513540</v>
      </c>
      <c r="I117" s="29">
        <v>19825448</v>
      </c>
      <c r="J117" s="29">
        <v>617016</v>
      </c>
      <c r="K117" s="29">
        <v>2355953</v>
      </c>
      <c r="L117" s="29">
        <v>23275108</v>
      </c>
      <c r="M117" s="29">
        <v>9134431</v>
      </c>
      <c r="N117" s="29">
        <v>10268681</v>
      </c>
      <c r="O117" s="29">
        <v>2456267</v>
      </c>
      <c r="P117" s="29">
        <v>7832175</v>
      </c>
      <c r="Q117" s="29">
        <v>118252799</v>
      </c>
      <c r="R117" s="29">
        <v>0</v>
      </c>
      <c r="S117" s="29">
        <v>0</v>
      </c>
      <c r="T117" s="29">
        <v>0</v>
      </c>
      <c r="V117">
        <v>43257</v>
      </c>
      <c r="W117" s="26"/>
      <c r="X117" s="17"/>
      <c r="Y117" s="1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</row>
    <row r="118" spans="1:40" x14ac:dyDescent="0.25">
      <c r="A118">
        <v>32</v>
      </c>
      <c r="B118" t="s">
        <v>132</v>
      </c>
      <c r="C118"/>
      <c r="D118"/>
      <c r="E118" s="31">
        <v>522.76</v>
      </c>
      <c r="F118" s="29">
        <v>0</v>
      </c>
      <c r="G118" s="29">
        <v>24849864</v>
      </c>
      <c r="H118" s="29">
        <v>5734190</v>
      </c>
      <c r="I118" s="29">
        <v>286937</v>
      </c>
      <c r="J118" s="29">
        <v>-189674</v>
      </c>
      <c r="K118" s="29">
        <v>39979</v>
      </c>
      <c r="L118" s="29">
        <v>50253916</v>
      </c>
      <c r="M118" s="29">
        <v>881288</v>
      </c>
      <c r="N118" s="29">
        <v>2428319</v>
      </c>
      <c r="O118" s="29">
        <v>8832874</v>
      </c>
      <c r="P118" s="29">
        <v>1612610</v>
      </c>
      <c r="Q118" s="29">
        <v>91505083</v>
      </c>
      <c r="R118" s="29">
        <v>0</v>
      </c>
      <c r="S118" s="29">
        <v>0</v>
      </c>
      <c r="T118" s="29">
        <v>0</v>
      </c>
      <c r="V118">
        <v>44012</v>
      </c>
      <c r="W118" s="26"/>
      <c r="X118" s="17"/>
      <c r="Y118" s="1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</row>
    <row r="119" spans="1:40" x14ac:dyDescent="0.25">
      <c r="A119">
        <v>35</v>
      </c>
      <c r="B119" t="s">
        <v>133</v>
      </c>
      <c r="C119"/>
      <c r="D119"/>
      <c r="E119" s="31">
        <v>69.55</v>
      </c>
      <c r="F119" s="29">
        <v>0</v>
      </c>
      <c r="G119" s="29">
        <v>3136184</v>
      </c>
      <c r="H119" s="29">
        <v>674847</v>
      </c>
      <c r="I119" s="29">
        <v>2835</v>
      </c>
      <c r="J119" s="29">
        <v>61146</v>
      </c>
      <c r="K119" s="29">
        <v>5557</v>
      </c>
      <c r="L119" s="29">
        <v>4212267</v>
      </c>
      <c r="M119" s="29">
        <v>81727</v>
      </c>
      <c r="N119" s="29">
        <v>790728</v>
      </c>
      <c r="O119" s="29">
        <v>819796</v>
      </c>
      <c r="P119" s="29">
        <v>58793</v>
      </c>
      <c r="Q119" s="29">
        <v>9726294</v>
      </c>
      <c r="R119" s="29">
        <v>0</v>
      </c>
      <c r="S119" s="29">
        <v>0</v>
      </c>
      <c r="T119" s="29">
        <v>0</v>
      </c>
      <c r="V119">
        <v>3194</v>
      </c>
      <c r="W119" s="26"/>
      <c r="X119" s="17"/>
      <c r="Y119" s="1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</row>
    <row r="120" spans="1:40" x14ac:dyDescent="0.25">
      <c r="A120">
        <v>37</v>
      </c>
      <c r="B120" t="s">
        <v>134</v>
      </c>
      <c r="C120"/>
      <c r="D120"/>
      <c r="E120" s="31">
        <v>93.350000000000009</v>
      </c>
      <c r="F120" s="29">
        <v>0</v>
      </c>
      <c r="G120" s="29">
        <v>7993833</v>
      </c>
      <c r="H120" s="29">
        <v>2215911</v>
      </c>
      <c r="I120" s="29">
        <v>46602</v>
      </c>
      <c r="J120" s="29">
        <v>77802</v>
      </c>
      <c r="K120" s="29">
        <v>0</v>
      </c>
      <c r="L120" s="29">
        <v>3593691</v>
      </c>
      <c r="M120" s="29">
        <v>-197955</v>
      </c>
      <c r="N120" s="29">
        <v>3306963</v>
      </c>
      <c r="O120" s="29">
        <v>6518695</v>
      </c>
      <c r="P120" s="29">
        <v>43946</v>
      </c>
      <c r="Q120" s="29">
        <v>23511596</v>
      </c>
      <c r="R120" s="29">
        <v>0</v>
      </c>
      <c r="S120" s="29">
        <v>0</v>
      </c>
      <c r="T120" s="29">
        <v>0</v>
      </c>
      <c r="V120">
        <v>24757</v>
      </c>
      <c r="W120" s="26"/>
      <c r="X120" s="17"/>
      <c r="Y120" s="1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</row>
    <row r="121" spans="1:40" x14ac:dyDescent="0.25">
      <c r="A121">
        <v>38</v>
      </c>
      <c r="B121" t="s">
        <v>112</v>
      </c>
      <c r="C121"/>
      <c r="D121"/>
      <c r="E121" s="31">
        <v>68.989999999999995</v>
      </c>
      <c r="F121" s="29">
        <v>0</v>
      </c>
      <c r="G121" s="29">
        <v>4579471</v>
      </c>
      <c r="H121" s="29">
        <v>1296791</v>
      </c>
      <c r="I121" s="29">
        <v>121279</v>
      </c>
      <c r="J121" s="29">
        <v>207871</v>
      </c>
      <c r="K121" s="29">
        <v>1389</v>
      </c>
      <c r="L121" s="29">
        <v>687943</v>
      </c>
      <c r="M121" s="29">
        <v>-1135696</v>
      </c>
      <c r="N121" s="29">
        <v>1217222</v>
      </c>
      <c r="O121" s="29">
        <v>1455109</v>
      </c>
      <c r="P121" s="29">
        <v>2523662</v>
      </c>
      <c r="Q121" s="29">
        <v>5907717</v>
      </c>
      <c r="R121" s="29">
        <v>0</v>
      </c>
      <c r="S121" s="29">
        <v>0</v>
      </c>
      <c r="T121" s="29">
        <v>0</v>
      </c>
      <c r="V121">
        <v>15106</v>
      </c>
      <c r="W121" s="26"/>
      <c r="X121" s="17"/>
      <c r="Y121" s="1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</row>
    <row r="122" spans="1:40" x14ac:dyDescent="0.25">
      <c r="A122">
        <v>39</v>
      </c>
      <c r="B122" t="s">
        <v>135</v>
      </c>
      <c r="C122"/>
      <c r="D122"/>
      <c r="E122" s="31">
        <v>67.150000000000006</v>
      </c>
      <c r="F122" s="29">
        <v>0</v>
      </c>
      <c r="G122" s="29">
        <v>6274143</v>
      </c>
      <c r="H122" s="29">
        <v>1531202</v>
      </c>
      <c r="I122" s="29">
        <v>2267814</v>
      </c>
      <c r="J122" s="29">
        <v>346877</v>
      </c>
      <c r="K122" s="29">
        <v>43734</v>
      </c>
      <c r="L122" s="29">
        <v>4903739</v>
      </c>
      <c r="M122" s="29">
        <v>966369</v>
      </c>
      <c r="N122" s="29">
        <v>2368374</v>
      </c>
      <c r="O122" s="29">
        <v>238450</v>
      </c>
      <c r="P122" s="29">
        <v>1249789</v>
      </c>
      <c r="Q122" s="29">
        <v>17690913</v>
      </c>
      <c r="R122" s="29">
        <v>0</v>
      </c>
      <c r="S122" s="29">
        <v>0</v>
      </c>
      <c r="T122" s="29">
        <v>0</v>
      </c>
      <c r="V122">
        <v>14697</v>
      </c>
      <c r="W122" s="26"/>
      <c r="X122" s="17"/>
      <c r="Y122" s="1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</row>
    <row r="123" spans="1:40" x14ac:dyDescent="0.25">
      <c r="A123">
        <v>43</v>
      </c>
      <c r="B123" t="s">
        <v>99</v>
      </c>
      <c r="C123"/>
      <c r="D123"/>
      <c r="E123" s="31">
        <v>29.119999999999997</v>
      </c>
      <c r="F123" s="29">
        <v>0</v>
      </c>
      <c r="G123" s="29">
        <v>2994573</v>
      </c>
      <c r="H123" s="29">
        <v>846549</v>
      </c>
      <c r="I123" s="29">
        <v>110246</v>
      </c>
      <c r="J123" s="29">
        <v>54195</v>
      </c>
      <c r="K123" s="29">
        <v>0</v>
      </c>
      <c r="L123" s="29">
        <v>2450715</v>
      </c>
      <c r="M123" s="29">
        <v>647</v>
      </c>
      <c r="N123" s="29">
        <v>312496</v>
      </c>
      <c r="O123" s="29">
        <v>726551</v>
      </c>
      <c r="P123" s="29">
        <v>780943</v>
      </c>
      <c r="Q123" s="29">
        <v>6715029</v>
      </c>
      <c r="R123" s="29">
        <v>0</v>
      </c>
      <c r="S123" s="29">
        <v>0</v>
      </c>
      <c r="T123" s="29">
        <v>0</v>
      </c>
      <c r="V123">
        <v>4733</v>
      </c>
      <c r="W123" s="26"/>
      <c r="X123" s="17"/>
      <c r="Y123" s="1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</row>
    <row r="124" spans="1:40" x14ac:dyDescent="0.25">
      <c r="A124">
        <v>45</v>
      </c>
      <c r="B124" t="s">
        <v>75</v>
      </c>
      <c r="C124"/>
      <c r="D124"/>
      <c r="E124" s="31">
        <v>12.419999999999998</v>
      </c>
      <c r="F124" s="29">
        <v>0</v>
      </c>
      <c r="G124" s="29">
        <v>670704</v>
      </c>
      <c r="H124" s="29">
        <v>149895</v>
      </c>
      <c r="I124" s="29">
        <v>78058</v>
      </c>
      <c r="J124" s="29">
        <v>13815</v>
      </c>
      <c r="K124" s="29">
        <v>0</v>
      </c>
      <c r="L124" s="29">
        <v>89158</v>
      </c>
      <c r="M124" s="29">
        <v>0</v>
      </c>
      <c r="N124" s="29">
        <v>126060</v>
      </c>
      <c r="O124" s="29">
        <v>78358</v>
      </c>
      <c r="P124" s="29">
        <v>5563</v>
      </c>
      <c r="Q124" s="29">
        <v>1200485</v>
      </c>
      <c r="R124" s="29">
        <v>0</v>
      </c>
      <c r="S124" s="29">
        <v>0</v>
      </c>
      <c r="T124" s="29">
        <v>0</v>
      </c>
      <c r="V124">
        <v>1095</v>
      </c>
      <c r="W124" s="26"/>
      <c r="X124" s="17"/>
      <c r="Y124" s="1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</row>
    <row r="125" spans="1:40" x14ac:dyDescent="0.25">
      <c r="A125">
        <v>46</v>
      </c>
      <c r="B125" s="12" t="s">
        <v>136</v>
      </c>
      <c r="C125"/>
      <c r="D125"/>
      <c r="E125" s="31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V125"/>
      <c r="W125" s="26"/>
      <c r="X125" s="17"/>
      <c r="Y125" s="1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</row>
    <row r="126" spans="1:40" x14ac:dyDescent="0.25">
      <c r="A126">
        <v>50</v>
      </c>
      <c r="B126" t="s">
        <v>137</v>
      </c>
      <c r="C126"/>
      <c r="D126"/>
      <c r="E126" s="31">
        <v>73.399999999999991</v>
      </c>
      <c r="F126" s="29">
        <v>0</v>
      </c>
      <c r="G126" s="29">
        <v>5715542</v>
      </c>
      <c r="H126" s="29">
        <v>599182</v>
      </c>
      <c r="I126" s="29">
        <v>166598</v>
      </c>
      <c r="J126" s="29">
        <v>220727</v>
      </c>
      <c r="K126" s="29">
        <v>13104</v>
      </c>
      <c r="L126" s="29">
        <v>37061990</v>
      </c>
      <c r="M126" s="29">
        <v>101219</v>
      </c>
      <c r="N126" s="29">
        <v>1862466</v>
      </c>
      <c r="O126" s="29">
        <v>3003030</v>
      </c>
      <c r="P126" s="29">
        <v>2124352</v>
      </c>
      <c r="Q126" s="29">
        <v>46619506</v>
      </c>
      <c r="R126" s="29">
        <v>0</v>
      </c>
      <c r="S126" s="29">
        <v>0</v>
      </c>
      <c r="T126" s="29">
        <v>0</v>
      </c>
      <c r="V126">
        <v>11987</v>
      </c>
      <c r="W126" s="26"/>
      <c r="X126" s="17"/>
      <c r="Y126" s="1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</row>
    <row r="127" spans="1:40" x14ac:dyDescent="0.25">
      <c r="A127">
        <v>54</v>
      </c>
      <c r="B127" t="s">
        <v>78</v>
      </c>
      <c r="C127"/>
      <c r="D127"/>
      <c r="E127" s="31">
        <v>14.06</v>
      </c>
      <c r="F127" s="29">
        <v>0</v>
      </c>
      <c r="G127" s="29">
        <v>974442</v>
      </c>
      <c r="H127" s="29">
        <v>294402</v>
      </c>
      <c r="I127" s="29">
        <v>64619</v>
      </c>
      <c r="J127" s="29">
        <v>26154</v>
      </c>
      <c r="K127" s="29">
        <v>54760</v>
      </c>
      <c r="L127" s="29">
        <v>296390</v>
      </c>
      <c r="M127" s="29">
        <v>6816</v>
      </c>
      <c r="N127" s="29">
        <v>105388</v>
      </c>
      <c r="O127" s="29">
        <v>60189</v>
      </c>
      <c r="P127" s="29">
        <v>0</v>
      </c>
      <c r="Q127" s="29">
        <v>1883160</v>
      </c>
      <c r="R127" s="29">
        <v>0</v>
      </c>
      <c r="S127" s="29">
        <v>0</v>
      </c>
      <c r="T127" s="29">
        <v>0</v>
      </c>
      <c r="V127">
        <v>1330</v>
      </c>
      <c r="W127" s="26"/>
      <c r="X127" s="17"/>
      <c r="Y127" s="1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</row>
    <row r="128" spans="1:40" x14ac:dyDescent="0.25">
      <c r="A128">
        <v>56</v>
      </c>
      <c r="B128" t="s">
        <v>102</v>
      </c>
      <c r="C128"/>
      <c r="D128"/>
      <c r="E128" s="31">
        <v>15.27</v>
      </c>
      <c r="F128" s="29">
        <v>0</v>
      </c>
      <c r="G128" s="29">
        <v>1306511</v>
      </c>
      <c r="H128" s="29">
        <v>345860</v>
      </c>
      <c r="I128" s="29">
        <v>4983</v>
      </c>
      <c r="J128" s="29">
        <v>26303</v>
      </c>
      <c r="K128" s="29">
        <v>512</v>
      </c>
      <c r="L128" s="29">
        <v>147165</v>
      </c>
      <c r="M128" s="29">
        <v>9455</v>
      </c>
      <c r="N128" s="29">
        <v>64490</v>
      </c>
      <c r="O128" s="29">
        <v>152230</v>
      </c>
      <c r="P128" s="29">
        <v>102286</v>
      </c>
      <c r="Q128" s="29">
        <v>1955223</v>
      </c>
      <c r="R128" s="29">
        <v>0</v>
      </c>
      <c r="S128" s="29">
        <v>0</v>
      </c>
      <c r="T128" s="29">
        <v>0</v>
      </c>
      <c r="V128">
        <v>1037</v>
      </c>
      <c r="W128" s="26"/>
      <c r="X128" s="17"/>
      <c r="Y128" s="1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</row>
    <row r="129" spans="1:40" x14ac:dyDescent="0.25">
      <c r="A129">
        <v>58</v>
      </c>
      <c r="B129" t="s">
        <v>103</v>
      </c>
      <c r="C129"/>
      <c r="D129"/>
      <c r="E129" s="31">
        <v>251.34</v>
      </c>
      <c r="F129" s="29">
        <v>0</v>
      </c>
      <c r="G129" s="29">
        <v>18090360</v>
      </c>
      <c r="H129" s="29">
        <v>4674517</v>
      </c>
      <c r="I129" s="29">
        <v>2945372</v>
      </c>
      <c r="J129" s="29">
        <v>347638</v>
      </c>
      <c r="K129" s="29">
        <v>156170</v>
      </c>
      <c r="L129" s="29">
        <v>10003394</v>
      </c>
      <c r="M129" s="29">
        <v>231310</v>
      </c>
      <c r="N129" s="29">
        <v>808546</v>
      </c>
      <c r="O129" s="29">
        <v>1655336</v>
      </c>
      <c r="P129" s="29">
        <v>4867790</v>
      </c>
      <c r="Q129" s="29">
        <v>34044853</v>
      </c>
      <c r="R129" s="29">
        <v>0</v>
      </c>
      <c r="S129" s="29">
        <v>0</v>
      </c>
      <c r="T129" s="29">
        <v>0</v>
      </c>
      <c r="V129">
        <v>34975</v>
      </c>
      <c r="W129" s="26"/>
      <c r="X129" s="17"/>
      <c r="Y129" s="1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</row>
    <row r="130" spans="1:40" x14ac:dyDescent="0.25">
      <c r="A130">
        <v>63</v>
      </c>
      <c r="B130" t="s">
        <v>80</v>
      </c>
      <c r="C130"/>
      <c r="D130"/>
      <c r="E130" s="31">
        <v>61.79</v>
      </c>
      <c r="F130" s="29">
        <v>0</v>
      </c>
      <c r="G130" s="29">
        <v>4364804</v>
      </c>
      <c r="H130" s="29">
        <v>1963309</v>
      </c>
      <c r="I130" s="29">
        <v>379757</v>
      </c>
      <c r="J130" s="29">
        <v>137802</v>
      </c>
      <c r="K130" s="29">
        <v>0</v>
      </c>
      <c r="L130" s="29">
        <v>823907</v>
      </c>
      <c r="M130" s="29">
        <v>15938</v>
      </c>
      <c r="N130" s="29">
        <v>677943</v>
      </c>
      <c r="O130" s="29">
        <v>460944</v>
      </c>
      <c r="P130" s="29">
        <v>0</v>
      </c>
      <c r="Q130" s="29">
        <v>8824404</v>
      </c>
      <c r="R130" s="29">
        <v>0</v>
      </c>
      <c r="S130" s="29">
        <v>0</v>
      </c>
      <c r="T130" s="29">
        <v>0</v>
      </c>
      <c r="V130">
        <v>10620</v>
      </c>
      <c r="W130" s="26"/>
      <c r="X130" s="17"/>
      <c r="Y130" s="1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</row>
    <row r="131" spans="1:40" x14ac:dyDescent="0.25">
      <c r="A131">
        <v>78</v>
      </c>
      <c r="B131" t="s">
        <v>138</v>
      </c>
      <c r="C131"/>
      <c r="D131"/>
      <c r="E131" s="31">
        <v>40.69</v>
      </c>
      <c r="F131" s="29">
        <v>0</v>
      </c>
      <c r="G131" s="29">
        <v>3187827</v>
      </c>
      <c r="H131" s="29">
        <v>775911</v>
      </c>
      <c r="I131" s="29">
        <v>206219</v>
      </c>
      <c r="J131" s="29">
        <v>121177</v>
      </c>
      <c r="K131" s="29">
        <v>0</v>
      </c>
      <c r="L131" s="29">
        <v>759181</v>
      </c>
      <c r="M131" s="29">
        <v>0</v>
      </c>
      <c r="N131" s="29">
        <v>754394</v>
      </c>
      <c r="O131" s="29">
        <v>530953</v>
      </c>
      <c r="P131" s="29">
        <v>150127</v>
      </c>
      <c r="Q131" s="29">
        <v>6185535</v>
      </c>
      <c r="R131" s="29">
        <v>0</v>
      </c>
      <c r="S131" s="29">
        <v>0</v>
      </c>
      <c r="T131" s="29">
        <v>0</v>
      </c>
      <c r="V131">
        <v>5534</v>
      </c>
      <c r="W131" s="26"/>
      <c r="X131" s="17"/>
      <c r="Y131" s="1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</row>
    <row r="132" spans="1:40" x14ac:dyDescent="0.25">
      <c r="A132">
        <v>79</v>
      </c>
      <c r="B132" t="s">
        <v>90</v>
      </c>
      <c r="C132"/>
      <c r="D132"/>
      <c r="E132" s="31">
        <v>5.01</v>
      </c>
      <c r="F132" s="29">
        <v>0</v>
      </c>
      <c r="G132" s="29">
        <v>307313</v>
      </c>
      <c r="H132" s="29">
        <v>96612</v>
      </c>
      <c r="I132" s="29">
        <v>16935</v>
      </c>
      <c r="J132" s="29">
        <v>2607</v>
      </c>
      <c r="K132" s="29">
        <v>0</v>
      </c>
      <c r="L132" s="29">
        <v>68926</v>
      </c>
      <c r="M132" s="29">
        <v>213</v>
      </c>
      <c r="N132" s="29">
        <v>57089</v>
      </c>
      <c r="O132" s="29">
        <v>11857</v>
      </c>
      <c r="P132" s="29">
        <v>0</v>
      </c>
      <c r="Q132" s="29">
        <v>561552</v>
      </c>
      <c r="R132" s="29">
        <v>0</v>
      </c>
      <c r="S132" s="29">
        <v>0</v>
      </c>
      <c r="T132" s="29">
        <v>0</v>
      </c>
      <c r="V132">
        <v>5958</v>
      </c>
      <c r="W132" s="26"/>
      <c r="X132" s="17"/>
      <c r="Y132" s="1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</row>
    <row r="133" spans="1:40" x14ac:dyDescent="0.25">
      <c r="A133">
        <v>80</v>
      </c>
      <c r="B133" t="s">
        <v>139</v>
      </c>
      <c r="C133"/>
      <c r="D133"/>
      <c r="E133" s="31">
        <v>5.79</v>
      </c>
      <c r="F133" s="29">
        <v>0</v>
      </c>
      <c r="G133" s="29">
        <v>418320</v>
      </c>
      <c r="H133" s="29">
        <v>108751</v>
      </c>
      <c r="I133" s="29">
        <v>48780</v>
      </c>
      <c r="J133" s="29">
        <v>13259</v>
      </c>
      <c r="K133" s="29">
        <v>17593</v>
      </c>
      <c r="L133" s="29">
        <v>49489</v>
      </c>
      <c r="M133" s="29">
        <v>0</v>
      </c>
      <c r="N133" s="29">
        <v>40336</v>
      </c>
      <c r="O133" s="29">
        <v>137189</v>
      </c>
      <c r="P133" s="29">
        <v>3071</v>
      </c>
      <c r="Q133" s="29">
        <v>830646</v>
      </c>
      <c r="R133" s="29">
        <v>0</v>
      </c>
      <c r="S133" s="29">
        <v>0</v>
      </c>
      <c r="T133" s="29">
        <v>0</v>
      </c>
      <c r="V133">
        <v>63</v>
      </c>
      <c r="W133" s="26"/>
      <c r="X133" s="17"/>
      <c r="Y133" s="1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</row>
    <row r="134" spans="1:40" x14ac:dyDescent="0.25">
      <c r="A134">
        <v>81</v>
      </c>
      <c r="B134" t="s">
        <v>140</v>
      </c>
      <c r="C134"/>
      <c r="D134"/>
      <c r="E134" s="31">
        <v>95.710000000000008</v>
      </c>
      <c r="F134" s="29">
        <v>0</v>
      </c>
      <c r="G134" s="29">
        <v>12487629</v>
      </c>
      <c r="H134" s="29">
        <v>3417280</v>
      </c>
      <c r="I134" s="29">
        <v>147041</v>
      </c>
      <c r="J134" s="29">
        <v>310538</v>
      </c>
      <c r="K134" s="29">
        <v>550422</v>
      </c>
      <c r="L134" s="29">
        <v>68665717</v>
      </c>
      <c r="M134" s="29">
        <v>1681293</v>
      </c>
      <c r="N134" s="29">
        <v>353166</v>
      </c>
      <c r="O134" s="29">
        <v>5669792</v>
      </c>
      <c r="P134" s="29">
        <v>2427737</v>
      </c>
      <c r="Q134" s="29">
        <v>90855141</v>
      </c>
      <c r="R134" s="29">
        <v>0</v>
      </c>
      <c r="S134" s="29">
        <v>0</v>
      </c>
      <c r="T134" s="29">
        <v>0</v>
      </c>
      <c r="V134">
        <v>25027</v>
      </c>
      <c r="W134" s="26"/>
      <c r="X134" s="17"/>
      <c r="Y134" s="1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</row>
    <row r="135" spans="1:40" x14ac:dyDescent="0.25">
      <c r="A135">
        <v>82</v>
      </c>
      <c r="B135" t="s">
        <v>79</v>
      </c>
      <c r="C135"/>
      <c r="D135"/>
      <c r="E135" s="31">
        <v>7.5200000000000005</v>
      </c>
      <c r="F135" s="29">
        <v>0</v>
      </c>
      <c r="G135" s="29">
        <v>410686</v>
      </c>
      <c r="H135" s="29">
        <v>188911</v>
      </c>
      <c r="I135" s="29">
        <v>45972</v>
      </c>
      <c r="J135" s="29">
        <v>8715</v>
      </c>
      <c r="K135" s="29">
        <v>8381</v>
      </c>
      <c r="L135" s="29">
        <v>0</v>
      </c>
      <c r="M135" s="29">
        <v>3232</v>
      </c>
      <c r="N135" s="29">
        <v>18899</v>
      </c>
      <c r="O135" s="29">
        <v>57595</v>
      </c>
      <c r="P135" s="29">
        <v>0</v>
      </c>
      <c r="Q135" s="29">
        <v>742391</v>
      </c>
      <c r="R135" s="29">
        <v>0</v>
      </c>
      <c r="S135" s="29">
        <v>0</v>
      </c>
      <c r="T135" s="29">
        <v>0</v>
      </c>
      <c r="V135">
        <v>137</v>
      </c>
      <c r="W135" s="26"/>
      <c r="X135" s="17"/>
      <c r="Y135" s="1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</row>
    <row r="136" spans="1:40" x14ac:dyDescent="0.25">
      <c r="A136">
        <v>84</v>
      </c>
      <c r="B136" t="s">
        <v>118</v>
      </c>
      <c r="C136"/>
      <c r="D136"/>
      <c r="E136" s="31">
        <v>166.37</v>
      </c>
      <c r="F136" s="29">
        <v>0</v>
      </c>
      <c r="G136" s="29">
        <v>15685796</v>
      </c>
      <c r="H136" s="29">
        <v>1440391</v>
      </c>
      <c r="I136" s="29">
        <v>6038187</v>
      </c>
      <c r="J136" s="29">
        <v>435566</v>
      </c>
      <c r="K136" s="29">
        <v>76756</v>
      </c>
      <c r="L136" s="29">
        <v>4452388</v>
      </c>
      <c r="M136" s="29">
        <v>1630977</v>
      </c>
      <c r="N136" s="29">
        <v>3832662</v>
      </c>
      <c r="O136" s="29">
        <v>137271339</v>
      </c>
      <c r="P136" s="29">
        <v>3922013</v>
      </c>
      <c r="Q136" s="29">
        <v>166942049</v>
      </c>
      <c r="R136" s="29">
        <v>0</v>
      </c>
      <c r="S136" s="29">
        <v>0</v>
      </c>
      <c r="T136" s="29">
        <v>0</v>
      </c>
      <c r="V136">
        <v>44491</v>
      </c>
      <c r="W136" s="26"/>
      <c r="X136" s="17"/>
      <c r="Y136" s="1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</row>
    <row r="137" spans="1:40" x14ac:dyDescent="0.25">
      <c r="A137">
        <v>85</v>
      </c>
      <c r="B137" t="s">
        <v>141</v>
      </c>
      <c r="C137"/>
      <c r="D137"/>
      <c r="E137" s="31">
        <v>46.26</v>
      </c>
      <c r="F137" s="29">
        <v>0</v>
      </c>
      <c r="G137" s="29">
        <v>4095641</v>
      </c>
      <c r="H137" s="29">
        <v>969764</v>
      </c>
      <c r="I137" s="29">
        <v>230810</v>
      </c>
      <c r="J137" s="29">
        <v>161562</v>
      </c>
      <c r="K137" s="29">
        <v>2042</v>
      </c>
      <c r="L137" s="29">
        <v>546639</v>
      </c>
      <c r="M137" s="29">
        <v>42127</v>
      </c>
      <c r="N137" s="29">
        <v>539436</v>
      </c>
      <c r="O137" s="29">
        <v>766110</v>
      </c>
      <c r="P137" s="29">
        <v>2398</v>
      </c>
      <c r="Q137" s="29">
        <v>7351733</v>
      </c>
      <c r="R137" s="29">
        <v>0</v>
      </c>
      <c r="S137" s="29">
        <v>0</v>
      </c>
      <c r="T137" s="29">
        <v>0</v>
      </c>
      <c r="V137">
        <v>5349</v>
      </c>
      <c r="W137" s="26"/>
      <c r="X137" s="17"/>
      <c r="Y137" s="1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</row>
    <row r="138" spans="1:40" x14ac:dyDescent="0.25">
      <c r="A138">
        <v>96</v>
      </c>
      <c r="B138" t="s">
        <v>94</v>
      </c>
      <c r="C138"/>
      <c r="D138"/>
      <c r="E138" s="31">
        <v>12.899999999999999</v>
      </c>
      <c r="F138" s="29">
        <v>0</v>
      </c>
      <c r="G138" s="29">
        <v>1096005</v>
      </c>
      <c r="H138" s="29">
        <v>244174</v>
      </c>
      <c r="I138" s="29">
        <v>0</v>
      </c>
      <c r="J138" s="29">
        <v>31121</v>
      </c>
      <c r="K138" s="29">
        <v>17274</v>
      </c>
      <c r="L138" s="29">
        <v>70908</v>
      </c>
      <c r="M138" s="29">
        <v>8893</v>
      </c>
      <c r="N138" s="29">
        <v>499530</v>
      </c>
      <c r="O138" s="29">
        <v>25420</v>
      </c>
      <c r="P138" s="29">
        <v>0</v>
      </c>
      <c r="Q138" s="29">
        <v>1993325</v>
      </c>
      <c r="R138" s="29">
        <v>0</v>
      </c>
      <c r="S138" s="29">
        <v>0</v>
      </c>
      <c r="T138" s="29">
        <v>0</v>
      </c>
      <c r="V138">
        <v>939</v>
      </c>
      <c r="W138" s="26"/>
      <c r="X138" s="17"/>
      <c r="Y138" s="1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</row>
    <row r="139" spans="1:40" x14ac:dyDescent="0.25">
      <c r="A139">
        <v>102</v>
      </c>
      <c r="B139" t="s">
        <v>122</v>
      </c>
      <c r="C139"/>
      <c r="D139"/>
      <c r="E139" s="31">
        <v>40.1</v>
      </c>
      <c r="F139" s="29">
        <v>0</v>
      </c>
      <c r="G139" s="29">
        <v>3615685</v>
      </c>
      <c r="H139" s="29">
        <v>941164</v>
      </c>
      <c r="I139" s="29">
        <v>605</v>
      </c>
      <c r="J139" s="29">
        <v>482190</v>
      </c>
      <c r="K139" s="29">
        <v>0</v>
      </c>
      <c r="L139" s="29">
        <v>3919126</v>
      </c>
      <c r="M139" s="29">
        <v>-13295</v>
      </c>
      <c r="N139" s="29">
        <v>343858</v>
      </c>
      <c r="O139" s="29">
        <v>1367414</v>
      </c>
      <c r="P139" s="29">
        <v>0</v>
      </c>
      <c r="Q139" s="29">
        <v>10656747</v>
      </c>
      <c r="R139" s="29">
        <v>0</v>
      </c>
      <c r="S139" s="29">
        <v>0</v>
      </c>
      <c r="T139" s="29">
        <v>0</v>
      </c>
      <c r="V139">
        <v>11248</v>
      </c>
      <c r="W139" s="26"/>
      <c r="X139" s="17"/>
      <c r="Y139" s="1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</row>
    <row r="140" spans="1:40" x14ac:dyDescent="0.25">
      <c r="A140">
        <v>104</v>
      </c>
      <c r="B140" t="s">
        <v>97</v>
      </c>
      <c r="C140"/>
      <c r="D140"/>
      <c r="E140" s="31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V140"/>
      <c r="W140" s="26"/>
      <c r="X140" s="17"/>
      <c r="Y140" s="1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</row>
    <row r="141" spans="1:40" x14ac:dyDescent="0.25">
      <c r="A141">
        <v>106</v>
      </c>
      <c r="B141" t="s">
        <v>73</v>
      </c>
      <c r="C141"/>
      <c r="D141"/>
      <c r="E141" s="31">
        <v>47.660000000000004</v>
      </c>
      <c r="F141" s="29">
        <v>0</v>
      </c>
      <c r="G141" s="29">
        <v>3630429</v>
      </c>
      <c r="H141" s="29">
        <v>797686</v>
      </c>
      <c r="I141" s="29">
        <v>365169</v>
      </c>
      <c r="J141" s="29">
        <v>125931</v>
      </c>
      <c r="K141" s="29">
        <v>485</v>
      </c>
      <c r="L141" s="29">
        <v>753593</v>
      </c>
      <c r="M141" s="29">
        <v>44728</v>
      </c>
      <c r="N141" s="29">
        <v>1107413</v>
      </c>
      <c r="O141" s="29">
        <v>159274</v>
      </c>
      <c r="P141" s="29">
        <v>0</v>
      </c>
      <c r="Q141" s="29">
        <v>6984708</v>
      </c>
      <c r="R141" s="29">
        <v>0</v>
      </c>
      <c r="S141" s="29">
        <v>0</v>
      </c>
      <c r="T141" s="29">
        <v>0</v>
      </c>
      <c r="V141">
        <v>3954</v>
      </c>
      <c r="W141" s="26"/>
      <c r="X141" s="17"/>
      <c r="Y141" s="1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</row>
    <row r="142" spans="1:40" x14ac:dyDescent="0.25">
      <c r="A142">
        <v>107</v>
      </c>
      <c r="B142" t="s">
        <v>89</v>
      </c>
      <c r="C142"/>
      <c r="D142"/>
      <c r="E142" s="31">
        <v>16.09</v>
      </c>
      <c r="F142" s="29">
        <v>0</v>
      </c>
      <c r="G142" s="29">
        <v>1079948</v>
      </c>
      <c r="H142" s="29">
        <v>329810</v>
      </c>
      <c r="I142" s="29">
        <v>25263</v>
      </c>
      <c r="J142" s="29">
        <v>18783</v>
      </c>
      <c r="K142" s="29">
        <v>0</v>
      </c>
      <c r="L142" s="29">
        <v>132690</v>
      </c>
      <c r="M142" s="29">
        <v>2360</v>
      </c>
      <c r="N142" s="29">
        <v>77341</v>
      </c>
      <c r="O142" s="29">
        <v>194248</v>
      </c>
      <c r="P142" s="29">
        <v>0</v>
      </c>
      <c r="Q142" s="29">
        <v>1860443</v>
      </c>
      <c r="R142" s="29">
        <v>0</v>
      </c>
      <c r="S142" s="29">
        <v>0</v>
      </c>
      <c r="T142" s="29">
        <v>0</v>
      </c>
      <c r="V142">
        <v>2386</v>
      </c>
      <c r="W142" s="26"/>
      <c r="X142" s="17"/>
      <c r="Y142" s="1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</row>
    <row r="143" spans="1:40" x14ac:dyDescent="0.25">
      <c r="A143">
        <v>108</v>
      </c>
      <c r="B143" t="s">
        <v>96</v>
      </c>
      <c r="C143"/>
      <c r="D143"/>
      <c r="E143" s="31">
        <v>42.519999999999996</v>
      </c>
      <c r="F143" s="29">
        <v>0</v>
      </c>
      <c r="G143" s="29">
        <v>2560275</v>
      </c>
      <c r="H143" s="29">
        <v>596725</v>
      </c>
      <c r="I143" s="29">
        <v>114776</v>
      </c>
      <c r="J143" s="29">
        <v>83873</v>
      </c>
      <c r="K143" s="29">
        <v>8661</v>
      </c>
      <c r="L143" s="29">
        <v>879133</v>
      </c>
      <c r="M143" s="29">
        <v>129774</v>
      </c>
      <c r="N143" s="29">
        <v>622425</v>
      </c>
      <c r="O143" s="29">
        <v>780999</v>
      </c>
      <c r="P143" s="29">
        <v>0</v>
      </c>
      <c r="Q143" s="29">
        <v>5776641</v>
      </c>
      <c r="R143" s="29">
        <v>0</v>
      </c>
      <c r="S143" s="29">
        <v>0</v>
      </c>
      <c r="T143" s="29">
        <v>0</v>
      </c>
      <c r="V143">
        <v>5563</v>
      </c>
      <c r="W143" s="26"/>
      <c r="X143" s="17"/>
      <c r="Y143" s="1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</row>
    <row r="144" spans="1:40" x14ac:dyDescent="0.25">
      <c r="A144">
        <v>111</v>
      </c>
      <c r="B144" t="s">
        <v>142</v>
      </c>
      <c r="C144"/>
      <c r="D144"/>
      <c r="E144" s="31">
        <v>4.9000000000000004</v>
      </c>
      <c r="F144" s="29">
        <v>0</v>
      </c>
      <c r="G144" s="29">
        <v>383764</v>
      </c>
      <c r="H144" s="29">
        <v>78840</v>
      </c>
      <c r="I144" s="29">
        <v>27412</v>
      </c>
      <c r="J144" s="29">
        <v>13371</v>
      </c>
      <c r="K144" s="29">
        <v>57718</v>
      </c>
      <c r="L144" s="29">
        <v>47269</v>
      </c>
      <c r="M144" s="29">
        <v>1334</v>
      </c>
      <c r="N144" s="29">
        <v>26442</v>
      </c>
      <c r="O144" s="29">
        <v>410469</v>
      </c>
      <c r="P144" s="29">
        <v>0</v>
      </c>
      <c r="Q144" s="29">
        <v>1046619</v>
      </c>
      <c r="R144" s="29">
        <v>0</v>
      </c>
      <c r="S144" s="29">
        <v>0</v>
      </c>
      <c r="T144" s="29">
        <v>0</v>
      </c>
      <c r="V144">
        <v>447</v>
      </c>
      <c r="W144" s="26"/>
      <c r="X144" s="17"/>
      <c r="Y144" s="1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</row>
    <row r="145" spans="1:40" x14ac:dyDescent="0.25">
      <c r="A145">
        <v>125</v>
      </c>
      <c r="B145" t="s">
        <v>91</v>
      </c>
      <c r="C145"/>
      <c r="D145"/>
      <c r="E145" s="31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V145"/>
      <c r="W145" s="26"/>
      <c r="X145" s="17"/>
      <c r="Y145" s="1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</row>
    <row r="146" spans="1:40" x14ac:dyDescent="0.25">
      <c r="A146">
        <v>126</v>
      </c>
      <c r="B146" t="s">
        <v>109</v>
      </c>
      <c r="C146"/>
      <c r="D146"/>
      <c r="E146" s="31">
        <v>72.38</v>
      </c>
      <c r="F146" s="29">
        <v>0</v>
      </c>
      <c r="G146" s="29">
        <v>5839143</v>
      </c>
      <c r="H146" s="29">
        <v>1808548</v>
      </c>
      <c r="I146" s="29">
        <v>723978</v>
      </c>
      <c r="J146" s="29">
        <v>252463</v>
      </c>
      <c r="K146" s="29">
        <v>90445</v>
      </c>
      <c r="L146" s="29">
        <v>1495811</v>
      </c>
      <c r="M146" s="29">
        <v>215613</v>
      </c>
      <c r="N146" s="29">
        <v>359598</v>
      </c>
      <c r="O146" s="29">
        <v>3927639</v>
      </c>
      <c r="P146" s="29">
        <v>10912549</v>
      </c>
      <c r="Q146" s="29">
        <v>3800689</v>
      </c>
      <c r="R146" s="29">
        <v>0</v>
      </c>
      <c r="S146" s="29">
        <v>0</v>
      </c>
      <c r="T146" s="29">
        <v>0</v>
      </c>
      <c r="V146">
        <v>17824</v>
      </c>
      <c r="W146" s="26"/>
      <c r="X146" s="17"/>
      <c r="Y146" s="1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</row>
    <row r="147" spans="1:40" x14ac:dyDescent="0.25">
      <c r="A147">
        <v>128</v>
      </c>
      <c r="B147" t="s">
        <v>114</v>
      </c>
      <c r="C147"/>
      <c r="D147"/>
      <c r="E147" s="31">
        <v>324.51</v>
      </c>
      <c r="F147" s="29">
        <v>0</v>
      </c>
      <c r="G147" s="29">
        <v>26719061</v>
      </c>
      <c r="H147" s="29">
        <v>7663253</v>
      </c>
      <c r="I147" s="29">
        <v>57049822</v>
      </c>
      <c r="J147" s="29">
        <v>606830</v>
      </c>
      <c r="K147" s="29">
        <v>20479</v>
      </c>
      <c r="L147" s="29">
        <v>24250938</v>
      </c>
      <c r="M147" s="29">
        <v>1085282</v>
      </c>
      <c r="N147" s="29">
        <v>744281</v>
      </c>
      <c r="O147" s="29">
        <v>2330560</v>
      </c>
      <c r="P147" s="29">
        <v>843856</v>
      </c>
      <c r="Q147" s="29">
        <v>119626650</v>
      </c>
      <c r="R147" s="29">
        <v>0</v>
      </c>
      <c r="S147" s="29">
        <v>0</v>
      </c>
      <c r="T147" s="29">
        <v>0</v>
      </c>
      <c r="V147">
        <v>53381</v>
      </c>
      <c r="W147" s="26"/>
      <c r="X147" s="17"/>
      <c r="Y147" s="1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</row>
    <row r="148" spans="1:40" x14ac:dyDescent="0.25">
      <c r="A148">
        <v>129</v>
      </c>
      <c r="B148" t="s">
        <v>120</v>
      </c>
      <c r="C148"/>
      <c r="D148"/>
      <c r="E148" s="31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V148"/>
      <c r="W148" s="26"/>
      <c r="X148" s="17"/>
      <c r="Y148" s="1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</row>
    <row r="149" spans="1:40" x14ac:dyDescent="0.25">
      <c r="A149">
        <v>130</v>
      </c>
      <c r="B149" t="s">
        <v>143</v>
      </c>
      <c r="C149"/>
      <c r="D149"/>
      <c r="E149" s="31">
        <v>164.12</v>
      </c>
      <c r="F149" s="29">
        <v>0</v>
      </c>
      <c r="G149" s="29">
        <v>12480020</v>
      </c>
      <c r="H149" s="29">
        <v>2991584</v>
      </c>
      <c r="I149" s="29">
        <v>1465561</v>
      </c>
      <c r="J149" s="29">
        <v>730800</v>
      </c>
      <c r="K149" s="29">
        <v>724167</v>
      </c>
      <c r="L149" s="29">
        <v>18050417</v>
      </c>
      <c r="M149" s="29">
        <v>-1400102</v>
      </c>
      <c r="N149" s="29">
        <v>3538044</v>
      </c>
      <c r="O149" s="29">
        <v>1032845</v>
      </c>
      <c r="P149" s="29">
        <v>7911431</v>
      </c>
      <c r="Q149" s="29">
        <v>31701905</v>
      </c>
      <c r="R149" s="29">
        <v>0</v>
      </c>
      <c r="S149" s="29">
        <v>0</v>
      </c>
      <c r="T149" s="29">
        <v>0</v>
      </c>
      <c r="V149">
        <v>23240</v>
      </c>
      <c r="W149" s="26"/>
      <c r="X149" s="17"/>
      <c r="Y149" s="1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</row>
    <row r="150" spans="1:40" x14ac:dyDescent="0.25">
      <c r="A150">
        <v>131</v>
      </c>
      <c r="B150" t="s">
        <v>92</v>
      </c>
      <c r="C150"/>
      <c r="D150"/>
      <c r="E150" s="31">
        <v>199.39</v>
      </c>
      <c r="F150" s="29">
        <v>0</v>
      </c>
      <c r="G150" s="29">
        <v>20010569</v>
      </c>
      <c r="H150" s="29">
        <v>5263326</v>
      </c>
      <c r="I150" s="29">
        <v>2502729</v>
      </c>
      <c r="J150" s="29">
        <v>-586623</v>
      </c>
      <c r="K150" s="29">
        <v>2129</v>
      </c>
      <c r="L150" s="29">
        <v>4460408</v>
      </c>
      <c r="M150" s="29">
        <v>3914996</v>
      </c>
      <c r="N150" s="29">
        <v>721677</v>
      </c>
      <c r="O150" s="29">
        <v>4981569</v>
      </c>
      <c r="P150" s="29">
        <v>2860806</v>
      </c>
      <c r="Q150" s="29">
        <v>38409974</v>
      </c>
      <c r="R150" s="29">
        <v>0</v>
      </c>
      <c r="S150" s="29">
        <v>0</v>
      </c>
      <c r="T150" s="29">
        <v>0</v>
      </c>
      <c r="V150">
        <v>34509</v>
      </c>
      <c r="W150" s="26"/>
      <c r="X150" s="17"/>
      <c r="Y150" s="1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</row>
    <row r="151" spans="1:40" x14ac:dyDescent="0.25">
      <c r="A151">
        <v>132</v>
      </c>
      <c r="B151" t="s">
        <v>144</v>
      </c>
      <c r="C151"/>
      <c r="D151"/>
      <c r="E151" s="31">
        <v>160.54000000000002</v>
      </c>
      <c r="F151" s="29">
        <v>0</v>
      </c>
      <c r="G151" s="29">
        <v>6380147</v>
      </c>
      <c r="H151" s="29">
        <v>1419316</v>
      </c>
      <c r="I151" s="29">
        <v>6804</v>
      </c>
      <c r="J151" s="29">
        <v>107189</v>
      </c>
      <c r="K151" s="29">
        <v>11725</v>
      </c>
      <c r="L151" s="29">
        <v>10987053</v>
      </c>
      <c r="M151" s="29">
        <v>374577</v>
      </c>
      <c r="N151" s="29">
        <v>318213</v>
      </c>
      <c r="O151" s="29">
        <v>1798326</v>
      </c>
      <c r="P151" s="29">
        <v>173723</v>
      </c>
      <c r="Q151" s="29">
        <v>21229627</v>
      </c>
      <c r="R151" s="29">
        <v>0</v>
      </c>
      <c r="S151" s="29">
        <v>0</v>
      </c>
      <c r="T151" s="29">
        <v>0</v>
      </c>
      <c r="V151">
        <v>12480</v>
      </c>
      <c r="W151" s="26"/>
      <c r="X151" s="17"/>
      <c r="Y151" s="1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</row>
    <row r="152" spans="1:40" x14ac:dyDescent="0.25">
      <c r="A152">
        <v>134</v>
      </c>
      <c r="B152" t="s">
        <v>82</v>
      </c>
      <c r="C152"/>
      <c r="D152"/>
      <c r="E152" s="31">
        <v>31.810000000000002</v>
      </c>
      <c r="F152" s="29">
        <v>0</v>
      </c>
      <c r="G152" s="29">
        <v>2754058</v>
      </c>
      <c r="H152" s="29">
        <v>686145</v>
      </c>
      <c r="I152" s="29">
        <v>1063443</v>
      </c>
      <c r="J152" s="29">
        <v>156238</v>
      </c>
      <c r="K152" s="29">
        <v>117050</v>
      </c>
      <c r="L152" s="29">
        <v>1218771</v>
      </c>
      <c r="M152" s="29">
        <v>8095</v>
      </c>
      <c r="N152" s="29">
        <v>885651</v>
      </c>
      <c r="O152" s="29">
        <v>1374069</v>
      </c>
      <c r="P152" s="29">
        <v>253433</v>
      </c>
      <c r="Q152" s="29">
        <v>8010087</v>
      </c>
      <c r="R152" s="29">
        <v>0</v>
      </c>
      <c r="S152" s="29">
        <v>0</v>
      </c>
      <c r="T152" s="29">
        <v>0</v>
      </c>
      <c r="V152">
        <v>9374</v>
      </c>
      <c r="W152" s="26"/>
      <c r="X152" s="17"/>
      <c r="Y152" s="1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</row>
    <row r="153" spans="1:40" x14ac:dyDescent="0.25">
      <c r="A153">
        <v>137</v>
      </c>
      <c r="B153" t="s">
        <v>84</v>
      </c>
      <c r="C153"/>
      <c r="D153"/>
      <c r="E153" s="31">
        <v>16.3</v>
      </c>
      <c r="F153" s="29">
        <v>0</v>
      </c>
      <c r="G153" s="29">
        <v>1131041</v>
      </c>
      <c r="H153" s="29">
        <v>360276</v>
      </c>
      <c r="I153" s="29">
        <v>132513</v>
      </c>
      <c r="J153" s="29">
        <v>42949</v>
      </c>
      <c r="K153" s="29">
        <v>1232</v>
      </c>
      <c r="L153" s="29">
        <v>81876</v>
      </c>
      <c r="M153" s="29">
        <v>0</v>
      </c>
      <c r="N153" s="29">
        <v>171032</v>
      </c>
      <c r="O153" s="29">
        <v>416717</v>
      </c>
      <c r="P153" s="29">
        <v>0</v>
      </c>
      <c r="Q153" s="29">
        <v>2337636</v>
      </c>
      <c r="R153" s="29">
        <v>0</v>
      </c>
      <c r="S153" s="29">
        <v>0</v>
      </c>
      <c r="T153" s="29">
        <v>0</v>
      </c>
      <c r="V153">
        <v>1159</v>
      </c>
      <c r="W153" s="26"/>
      <c r="X153" s="17"/>
      <c r="Y153" s="1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</row>
    <row r="154" spans="1:40" x14ac:dyDescent="0.25">
      <c r="A154">
        <v>138</v>
      </c>
      <c r="B154" t="s">
        <v>145</v>
      </c>
      <c r="C154"/>
      <c r="D154"/>
      <c r="E154" s="31">
        <v>119.77</v>
      </c>
      <c r="F154" s="29">
        <v>0</v>
      </c>
      <c r="G154" s="29">
        <v>9776297</v>
      </c>
      <c r="H154" s="29">
        <v>6374270</v>
      </c>
      <c r="I154" s="29">
        <v>1550568</v>
      </c>
      <c r="J154" s="29">
        <v>257347</v>
      </c>
      <c r="K154" s="29">
        <v>3875</v>
      </c>
      <c r="L154" s="29">
        <v>3540673</v>
      </c>
      <c r="M154" s="29">
        <v>9177819</v>
      </c>
      <c r="N154" s="29">
        <v>3770824</v>
      </c>
      <c r="O154" s="29">
        <v>16590238</v>
      </c>
      <c r="P154" s="29">
        <v>1603989</v>
      </c>
      <c r="Q154" s="29">
        <v>49437922</v>
      </c>
      <c r="R154" s="29">
        <v>0</v>
      </c>
      <c r="S154" s="29">
        <v>0</v>
      </c>
      <c r="T154" s="29">
        <v>0</v>
      </c>
      <c r="V154">
        <v>13638</v>
      </c>
      <c r="W154" s="26"/>
      <c r="X154" s="17"/>
      <c r="Y154" s="1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</row>
    <row r="155" spans="1:40" x14ac:dyDescent="0.25">
      <c r="A155">
        <v>139</v>
      </c>
      <c r="B155" t="s">
        <v>116</v>
      </c>
      <c r="C155"/>
      <c r="D155"/>
      <c r="E155" s="31">
        <v>81.300000000000011</v>
      </c>
      <c r="F155" s="29">
        <v>0</v>
      </c>
      <c r="G155" s="29">
        <v>3450646</v>
      </c>
      <c r="H155" s="29">
        <v>323026</v>
      </c>
      <c r="I155" s="29">
        <v>2052445</v>
      </c>
      <c r="J155" s="29">
        <v>149307</v>
      </c>
      <c r="K155" s="29">
        <v>192996</v>
      </c>
      <c r="L155" s="29">
        <v>54761695</v>
      </c>
      <c r="M155" s="29">
        <v>101946</v>
      </c>
      <c r="N155" s="29">
        <v>1953501</v>
      </c>
      <c r="O155" s="29">
        <v>861267</v>
      </c>
      <c r="P155" s="29">
        <v>399443</v>
      </c>
      <c r="Q155" s="29">
        <v>63447386</v>
      </c>
      <c r="R155" s="29">
        <v>0</v>
      </c>
      <c r="S155" s="29">
        <v>0</v>
      </c>
      <c r="T155" s="29">
        <v>0</v>
      </c>
      <c r="V155">
        <v>19071</v>
      </c>
      <c r="W155" s="26"/>
      <c r="X155" s="17"/>
      <c r="Y155" s="1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</row>
    <row r="156" spans="1:40" x14ac:dyDescent="0.25">
      <c r="A156">
        <v>140</v>
      </c>
      <c r="B156" t="s">
        <v>146</v>
      </c>
      <c r="C156"/>
      <c r="D156"/>
      <c r="E156" s="31">
        <v>49.410000000000004</v>
      </c>
      <c r="F156" s="29">
        <v>0</v>
      </c>
      <c r="G156" s="29">
        <v>4266881</v>
      </c>
      <c r="H156" s="29">
        <v>938402</v>
      </c>
      <c r="I156" s="29">
        <v>516061</v>
      </c>
      <c r="J156" s="29">
        <v>157535</v>
      </c>
      <c r="K156" s="29">
        <v>3510</v>
      </c>
      <c r="L156" s="29">
        <v>491364</v>
      </c>
      <c r="M156" s="29">
        <v>-160</v>
      </c>
      <c r="N156" s="29">
        <v>132241</v>
      </c>
      <c r="O156" s="29">
        <v>1104717</v>
      </c>
      <c r="P156" s="29">
        <v>133880</v>
      </c>
      <c r="Q156" s="29">
        <v>7476671</v>
      </c>
      <c r="R156" s="29">
        <v>0</v>
      </c>
      <c r="S156" s="29">
        <v>0</v>
      </c>
      <c r="T156" s="29">
        <v>0</v>
      </c>
      <c r="V156">
        <v>5359</v>
      </c>
      <c r="W156" s="26"/>
      <c r="X156" s="17"/>
      <c r="Y156" s="1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</row>
    <row r="157" spans="1:40" x14ac:dyDescent="0.25">
      <c r="A157">
        <v>141</v>
      </c>
      <c r="B157" t="s">
        <v>76</v>
      </c>
      <c r="C157"/>
      <c r="D157"/>
      <c r="E157" s="31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V157"/>
      <c r="W157" s="26"/>
      <c r="X157" s="17"/>
      <c r="Y157" s="1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</row>
    <row r="158" spans="1:40" x14ac:dyDescent="0.25">
      <c r="A158">
        <v>142</v>
      </c>
      <c r="B158" t="s">
        <v>108</v>
      </c>
      <c r="C158"/>
      <c r="D158"/>
      <c r="E158" s="31">
        <v>134.63</v>
      </c>
      <c r="F158" s="29">
        <v>0</v>
      </c>
      <c r="G158" s="29">
        <v>10310134</v>
      </c>
      <c r="H158" s="29">
        <v>2750105</v>
      </c>
      <c r="I158" s="29">
        <v>1512929</v>
      </c>
      <c r="J158" s="29">
        <v>562786</v>
      </c>
      <c r="K158" s="29">
        <v>36592</v>
      </c>
      <c r="L158" s="29">
        <v>4012392</v>
      </c>
      <c r="M158" s="29">
        <v>189084</v>
      </c>
      <c r="N158" s="29">
        <v>899507</v>
      </c>
      <c r="O158" s="29">
        <v>4949273</v>
      </c>
      <c r="P158" s="29">
        <v>1144145</v>
      </c>
      <c r="Q158" s="29">
        <v>24078657</v>
      </c>
      <c r="R158" s="29">
        <v>0</v>
      </c>
      <c r="S158" s="29">
        <v>0</v>
      </c>
      <c r="T158" s="29">
        <v>0</v>
      </c>
      <c r="V158">
        <v>29528</v>
      </c>
      <c r="W158" s="26"/>
      <c r="X158" s="17"/>
      <c r="Y158" s="1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</row>
    <row r="159" spans="1:40" x14ac:dyDescent="0.25">
      <c r="A159">
        <v>145</v>
      </c>
      <c r="B159" t="s">
        <v>147</v>
      </c>
      <c r="C159"/>
      <c r="D159"/>
      <c r="E159" s="31">
        <v>116.48</v>
      </c>
      <c r="F159" s="29">
        <v>0</v>
      </c>
      <c r="G159" s="29">
        <v>10887653</v>
      </c>
      <c r="H159" s="29">
        <v>-280082</v>
      </c>
      <c r="I159" s="29">
        <v>11400</v>
      </c>
      <c r="J159" s="29">
        <v>330116</v>
      </c>
      <c r="K159" s="29">
        <v>29216</v>
      </c>
      <c r="L159" s="29">
        <v>62012755</v>
      </c>
      <c r="M159" s="29">
        <v>757965</v>
      </c>
      <c r="N159" s="29">
        <v>1618572</v>
      </c>
      <c r="O159" s="29">
        <v>1519433</v>
      </c>
      <c r="P159" s="29">
        <v>674816</v>
      </c>
      <c r="Q159" s="29">
        <v>76212212</v>
      </c>
      <c r="R159" s="29">
        <v>0</v>
      </c>
      <c r="S159" s="29">
        <v>0</v>
      </c>
      <c r="T159" s="29">
        <v>0</v>
      </c>
      <c r="V159">
        <v>30721</v>
      </c>
      <c r="W159" s="26"/>
      <c r="X159" s="17"/>
      <c r="Y159" s="1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</row>
    <row r="160" spans="1:40" x14ac:dyDescent="0.25">
      <c r="A160">
        <v>147</v>
      </c>
      <c r="B160" t="s">
        <v>111</v>
      </c>
      <c r="C160"/>
      <c r="D160"/>
      <c r="E160" s="31">
        <v>16.899999999999999</v>
      </c>
      <c r="F160" s="29">
        <v>0</v>
      </c>
      <c r="G160" s="29">
        <v>971465</v>
      </c>
      <c r="H160" s="29">
        <v>276669</v>
      </c>
      <c r="I160" s="29">
        <v>341049</v>
      </c>
      <c r="J160" s="29">
        <v>37073</v>
      </c>
      <c r="K160" s="29">
        <v>0</v>
      </c>
      <c r="L160" s="29">
        <v>245328</v>
      </c>
      <c r="M160" s="29">
        <v>6879</v>
      </c>
      <c r="N160" s="29">
        <v>31962</v>
      </c>
      <c r="O160" s="29">
        <v>109538</v>
      </c>
      <c r="P160" s="29">
        <v>51250</v>
      </c>
      <c r="Q160" s="29">
        <v>1968713</v>
      </c>
      <c r="R160" s="29">
        <v>0</v>
      </c>
      <c r="S160" s="29">
        <v>0</v>
      </c>
      <c r="T160" s="29">
        <v>0</v>
      </c>
      <c r="V160">
        <v>2618</v>
      </c>
      <c r="W160" s="26"/>
      <c r="X160" s="17"/>
      <c r="Y160" s="1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</row>
    <row r="161" spans="1:40" x14ac:dyDescent="0.25">
      <c r="A161">
        <v>148</v>
      </c>
      <c r="B161" t="s">
        <v>148</v>
      </c>
      <c r="C161"/>
      <c r="D161"/>
      <c r="E161" s="31">
        <v>41.8</v>
      </c>
      <c r="F161" s="29">
        <v>0</v>
      </c>
      <c r="G161" s="29">
        <v>4110146</v>
      </c>
      <c r="H161" s="29">
        <v>877682</v>
      </c>
      <c r="I161" s="29">
        <v>232286</v>
      </c>
      <c r="J161" s="29">
        <v>52226</v>
      </c>
      <c r="K161" s="29">
        <v>0</v>
      </c>
      <c r="L161" s="29">
        <v>169808</v>
      </c>
      <c r="M161" s="29">
        <v>-207965</v>
      </c>
      <c r="N161" s="29">
        <v>753841</v>
      </c>
      <c r="O161" s="29">
        <v>2743844</v>
      </c>
      <c r="P161" s="29">
        <v>52966</v>
      </c>
      <c r="Q161" s="29">
        <v>8678902</v>
      </c>
      <c r="R161" s="29">
        <v>0</v>
      </c>
      <c r="S161" s="29">
        <v>0</v>
      </c>
      <c r="T161" s="29">
        <v>0</v>
      </c>
      <c r="V161">
        <v>1126</v>
      </c>
      <c r="W161" s="26"/>
      <c r="X161" s="17"/>
      <c r="Y161" s="1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</row>
    <row r="162" spans="1:40" x14ac:dyDescent="0.25">
      <c r="A162">
        <v>150</v>
      </c>
      <c r="B162" t="s">
        <v>149</v>
      </c>
      <c r="C162"/>
      <c r="D162"/>
      <c r="E162" s="31">
        <v>17.380000000000003</v>
      </c>
      <c r="F162" s="29">
        <v>0</v>
      </c>
      <c r="G162" s="29">
        <v>990829</v>
      </c>
      <c r="H162" s="29">
        <v>318459</v>
      </c>
      <c r="I162" s="29">
        <v>158792</v>
      </c>
      <c r="J162" s="29">
        <v>122272</v>
      </c>
      <c r="K162" s="29">
        <v>15506</v>
      </c>
      <c r="L162" s="29">
        <v>270621</v>
      </c>
      <c r="M162" s="29">
        <v>2251242</v>
      </c>
      <c r="N162" s="29">
        <v>131123</v>
      </c>
      <c r="O162" s="29">
        <v>0</v>
      </c>
      <c r="P162" s="29">
        <v>4382251</v>
      </c>
      <c r="Q162" s="29">
        <v>-123407</v>
      </c>
      <c r="R162" s="29">
        <v>0</v>
      </c>
      <c r="S162" s="29">
        <v>0</v>
      </c>
      <c r="T162" s="29">
        <v>0</v>
      </c>
      <c r="V162">
        <v>1247</v>
      </c>
      <c r="W162" s="26"/>
      <c r="X162" s="17"/>
      <c r="Y162" s="1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</row>
    <row r="163" spans="1:40" x14ac:dyDescent="0.25">
      <c r="A163">
        <v>152</v>
      </c>
      <c r="B163" t="s">
        <v>87</v>
      </c>
      <c r="C163"/>
      <c r="D163"/>
      <c r="E163" s="31">
        <v>66.2</v>
      </c>
      <c r="F163" s="29">
        <v>0</v>
      </c>
      <c r="G163" s="29">
        <v>4762797</v>
      </c>
      <c r="H163" s="29">
        <v>1806096</v>
      </c>
      <c r="I163" s="29">
        <v>95714</v>
      </c>
      <c r="J163" s="29">
        <v>111125</v>
      </c>
      <c r="K163" s="29">
        <v>14102</v>
      </c>
      <c r="L163" s="29">
        <v>1954675</v>
      </c>
      <c r="M163" s="29">
        <v>68067</v>
      </c>
      <c r="N163" s="29">
        <v>583053</v>
      </c>
      <c r="O163" s="29">
        <v>634815</v>
      </c>
      <c r="P163" s="29">
        <v>109962</v>
      </c>
      <c r="Q163" s="29">
        <v>9920482</v>
      </c>
      <c r="R163" s="29">
        <v>0</v>
      </c>
      <c r="S163" s="29">
        <v>0</v>
      </c>
      <c r="T163" s="29">
        <v>0</v>
      </c>
      <c r="V163">
        <v>4594</v>
      </c>
      <c r="W163" s="26"/>
      <c r="X163" s="17"/>
      <c r="Y163" s="1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</row>
    <row r="164" spans="1:40" x14ac:dyDescent="0.25">
      <c r="A164">
        <v>153</v>
      </c>
      <c r="B164" t="s">
        <v>101</v>
      </c>
      <c r="C164"/>
      <c r="D164"/>
      <c r="E164" s="31">
        <v>14.579999999999998</v>
      </c>
      <c r="F164" s="29">
        <v>0</v>
      </c>
      <c r="G164" s="29">
        <v>873636</v>
      </c>
      <c r="H164" s="29">
        <v>240541</v>
      </c>
      <c r="I164" s="29">
        <v>308246</v>
      </c>
      <c r="J164" s="29">
        <v>76487</v>
      </c>
      <c r="K164" s="29">
        <v>0</v>
      </c>
      <c r="L164" s="29">
        <v>514239</v>
      </c>
      <c r="M164" s="29">
        <v>49126</v>
      </c>
      <c r="N164" s="29">
        <v>66920</v>
      </c>
      <c r="O164" s="29">
        <v>125977</v>
      </c>
      <c r="P164" s="29">
        <v>2181</v>
      </c>
      <c r="Q164" s="29">
        <v>2252991</v>
      </c>
      <c r="R164" s="29">
        <v>0</v>
      </c>
      <c r="S164" s="29">
        <v>0</v>
      </c>
      <c r="T164" s="29">
        <v>0</v>
      </c>
      <c r="V164">
        <v>1291</v>
      </c>
      <c r="W164" s="26"/>
      <c r="X164" s="17"/>
      <c r="Y164" s="1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</row>
    <row r="165" spans="1:40" x14ac:dyDescent="0.25">
      <c r="A165">
        <v>155</v>
      </c>
      <c r="B165" t="s">
        <v>150</v>
      </c>
      <c r="C165"/>
      <c r="D165"/>
      <c r="E165" s="31">
        <v>232.5</v>
      </c>
      <c r="F165" s="29">
        <v>0</v>
      </c>
      <c r="G165" s="29">
        <v>20179084</v>
      </c>
      <c r="H165" s="29">
        <v>8156094</v>
      </c>
      <c r="I165" s="29">
        <v>1474680</v>
      </c>
      <c r="J165" s="29">
        <v>289223</v>
      </c>
      <c r="K165" s="29">
        <v>21411</v>
      </c>
      <c r="L165" s="29">
        <v>4754615</v>
      </c>
      <c r="M165" s="29">
        <v>1186613</v>
      </c>
      <c r="N165" s="29">
        <v>2095578</v>
      </c>
      <c r="O165" s="29">
        <v>2687360</v>
      </c>
      <c r="P165" s="29">
        <v>908416</v>
      </c>
      <c r="Q165" s="29">
        <v>39936242</v>
      </c>
      <c r="R165" s="29">
        <v>0</v>
      </c>
      <c r="S165" s="29">
        <v>0</v>
      </c>
      <c r="T165" s="29">
        <v>0</v>
      </c>
      <c r="V165">
        <v>40555</v>
      </c>
      <c r="W165" s="26"/>
      <c r="X165" s="17"/>
      <c r="Y165" s="1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</row>
    <row r="166" spans="1:40" x14ac:dyDescent="0.25">
      <c r="A166">
        <v>156</v>
      </c>
      <c r="B166" t="s">
        <v>100</v>
      </c>
      <c r="C166"/>
      <c r="D166"/>
      <c r="E166" s="31">
        <v>44.39</v>
      </c>
      <c r="F166" s="29">
        <v>0</v>
      </c>
      <c r="G166" s="29">
        <v>4030425</v>
      </c>
      <c r="H166" s="29">
        <v>1015638</v>
      </c>
      <c r="I166" s="29">
        <v>915356</v>
      </c>
      <c r="J166" s="29">
        <v>104047</v>
      </c>
      <c r="K166" s="29">
        <v>10667</v>
      </c>
      <c r="L166" s="29">
        <v>510469</v>
      </c>
      <c r="M166" s="29">
        <v>45608</v>
      </c>
      <c r="N166" s="29">
        <v>604446</v>
      </c>
      <c r="O166" s="29">
        <v>620761</v>
      </c>
      <c r="P166" s="29">
        <v>0</v>
      </c>
      <c r="Q166" s="29">
        <v>7857417</v>
      </c>
      <c r="R166" s="29">
        <v>0</v>
      </c>
      <c r="S166" s="29">
        <v>0</v>
      </c>
      <c r="T166" s="29">
        <v>0</v>
      </c>
      <c r="V166">
        <v>8340</v>
      </c>
      <c r="W166" s="26"/>
      <c r="X166" s="17"/>
      <c r="Y166" s="1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</row>
    <row r="167" spans="1:40" x14ac:dyDescent="0.25">
      <c r="A167">
        <v>157</v>
      </c>
      <c r="B167" t="s">
        <v>151</v>
      </c>
      <c r="C167"/>
      <c r="D167"/>
      <c r="E167" s="31">
        <v>36.11</v>
      </c>
      <c r="F167" s="29">
        <v>0</v>
      </c>
      <c r="G167" s="29">
        <v>2860830</v>
      </c>
      <c r="H167" s="29">
        <v>823477</v>
      </c>
      <c r="I167" s="29">
        <v>100990</v>
      </c>
      <c r="J167" s="29">
        <v>110409</v>
      </c>
      <c r="K167" s="29">
        <v>82923</v>
      </c>
      <c r="L167" s="29">
        <v>3377582</v>
      </c>
      <c r="M167" s="29">
        <v>-4116</v>
      </c>
      <c r="N167" s="29">
        <v>64819</v>
      </c>
      <c r="O167" s="29">
        <v>157400</v>
      </c>
      <c r="P167" s="29">
        <v>63451</v>
      </c>
      <c r="Q167" s="29">
        <v>7510863</v>
      </c>
      <c r="R167" s="29">
        <v>0</v>
      </c>
      <c r="S167" s="29">
        <v>0</v>
      </c>
      <c r="T167" s="29">
        <v>0</v>
      </c>
      <c r="V167">
        <v>2506</v>
      </c>
      <c r="W167" s="26"/>
      <c r="X167" s="17"/>
      <c r="Y167" s="1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</row>
    <row r="168" spans="1:40" x14ac:dyDescent="0.25">
      <c r="A168">
        <v>158</v>
      </c>
      <c r="B168" t="s">
        <v>72</v>
      </c>
      <c r="C168"/>
      <c r="D168"/>
      <c r="E168">
        <v>13.160000000000002</v>
      </c>
      <c r="F168">
        <v>0</v>
      </c>
      <c r="G168">
        <v>884775</v>
      </c>
      <c r="H168">
        <v>199435</v>
      </c>
      <c r="I168">
        <v>0</v>
      </c>
      <c r="J168">
        <v>34323</v>
      </c>
      <c r="K168">
        <v>1360</v>
      </c>
      <c r="L168">
        <v>287036</v>
      </c>
      <c r="M168">
        <v>3609</v>
      </c>
      <c r="N168">
        <v>171415</v>
      </c>
      <c r="O168">
        <v>139881</v>
      </c>
      <c r="P168">
        <v>0</v>
      </c>
      <c r="Q168">
        <v>1721834</v>
      </c>
      <c r="R168">
        <v>0</v>
      </c>
      <c r="S168">
        <v>0</v>
      </c>
      <c r="T168">
        <v>0</v>
      </c>
      <c r="V168">
        <v>453</v>
      </c>
      <c r="W168" s="26"/>
      <c r="X168" s="17"/>
      <c r="Y168" s="1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</row>
    <row r="169" spans="1:40" x14ac:dyDescent="0.25">
      <c r="A169">
        <v>159</v>
      </c>
      <c r="B169" t="s">
        <v>152</v>
      </c>
      <c r="C169"/>
      <c r="D169"/>
      <c r="E169" s="31">
        <v>181</v>
      </c>
      <c r="F169" s="29">
        <v>0</v>
      </c>
      <c r="G169" s="29">
        <v>14808925</v>
      </c>
      <c r="H169" s="29">
        <v>1458064</v>
      </c>
      <c r="I169" s="29">
        <v>578686</v>
      </c>
      <c r="J169" s="29">
        <v>348688</v>
      </c>
      <c r="K169" s="29">
        <v>23316</v>
      </c>
      <c r="L169" s="29">
        <v>3306359</v>
      </c>
      <c r="M169" s="29">
        <v>48744</v>
      </c>
      <c r="N169" s="29">
        <v>832769</v>
      </c>
      <c r="O169" s="29">
        <v>115915874</v>
      </c>
      <c r="P169" s="29">
        <v>2181330</v>
      </c>
      <c r="Q169" s="29">
        <v>135140095</v>
      </c>
      <c r="R169" s="29">
        <v>0</v>
      </c>
      <c r="S169" s="29">
        <v>0</v>
      </c>
      <c r="T169" s="29">
        <v>0</v>
      </c>
      <c r="V169">
        <v>32148</v>
      </c>
      <c r="W169" s="26"/>
      <c r="X169" s="17"/>
      <c r="Y169" s="1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</row>
    <row r="170" spans="1:40" x14ac:dyDescent="0.25">
      <c r="A170">
        <v>161</v>
      </c>
      <c r="B170" t="s">
        <v>123</v>
      </c>
      <c r="C170"/>
      <c r="D170"/>
      <c r="E170">
        <v>229.07999999999998</v>
      </c>
      <c r="F170">
        <v>0</v>
      </c>
      <c r="G170">
        <v>18958027</v>
      </c>
      <c r="H170">
        <v>4211522</v>
      </c>
      <c r="I170">
        <v>4592774</v>
      </c>
      <c r="J170">
        <v>983271</v>
      </c>
      <c r="K170">
        <v>3109910</v>
      </c>
      <c r="L170">
        <v>3862481</v>
      </c>
      <c r="M170">
        <v>700300</v>
      </c>
      <c r="N170">
        <v>273537</v>
      </c>
      <c r="O170">
        <v>3988215</v>
      </c>
      <c r="P170">
        <v>579592</v>
      </c>
      <c r="Q170">
        <v>40100445</v>
      </c>
      <c r="R170">
        <v>0</v>
      </c>
      <c r="S170">
        <v>0</v>
      </c>
      <c r="T170">
        <v>0</v>
      </c>
      <c r="V170">
        <v>38995</v>
      </c>
      <c r="W170" s="26"/>
      <c r="X170" s="17"/>
      <c r="Y170" s="1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</row>
    <row r="171" spans="1:40" x14ac:dyDescent="0.25">
      <c r="A171">
        <v>162</v>
      </c>
      <c r="B171" t="s">
        <v>119</v>
      </c>
      <c r="C171"/>
      <c r="D171"/>
      <c r="E171" s="31">
        <v>250.29000000000005</v>
      </c>
      <c r="F171" s="29">
        <v>0</v>
      </c>
      <c r="G171" s="29">
        <v>16502665</v>
      </c>
      <c r="H171" s="29">
        <v>1495292</v>
      </c>
      <c r="I171" s="29">
        <v>3150287</v>
      </c>
      <c r="J171" s="29">
        <v>1260522</v>
      </c>
      <c r="K171" s="29">
        <v>74317</v>
      </c>
      <c r="L171" s="29">
        <v>201784430</v>
      </c>
      <c r="M171" s="29">
        <v>310420</v>
      </c>
      <c r="N171" s="29">
        <v>2225233</v>
      </c>
      <c r="O171" s="29">
        <v>3910271</v>
      </c>
      <c r="P171" s="29">
        <v>6131797</v>
      </c>
      <c r="Q171" s="29">
        <v>224581640</v>
      </c>
      <c r="R171" s="29">
        <v>0</v>
      </c>
      <c r="S171" s="29">
        <v>0</v>
      </c>
      <c r="T171" s="29">
        <v>0</v>
      </c>
      <c r="V171">
        <v>62420</v>
      </c>
      <c r="W171" s="26"/>
      <c r="X171" s="17"/>
      <c r="Y171" s="1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</row>
    <row r="172" spans="1:40" x14ac:dyDescent="0.25">
      <c r="A172">
        <v>164</v>
      </c>
      <c r="B172" t="s">
        <v>153</v>
      </c>
      <c r="C172"/>
      <c r="D172"/>
      <c r="E172" s="31">
        <v>345.64000000000004</v>
      </c>
      <c r="F172" s="29">
        <v>0</v>
      </c>
      <c r="G172" s="29">
        <v>32049608</v>
      </c>
      <c r="H172" s="29">
        <v>11062626</v>
      </c>
      <c r="I172" s="29">
        <v>5680829</v>
      </c>
      <c r="J172" s="29">
        <v>995596</v>
      </c>
      <c r="K172" s="29">
        <v>92300</v>
      </c>
      <c r="L172" s="29">
        <v>8608004</v>
      </c>
      <c r="M172" s="29">
        <v>56839</v>
      </c>
      <c r="N172" s="29">
        <v>1266160</v>
      </c>
      <c r="O172" s="29">
        <v>3252100</v>
      </c>
      <c r="P172" s="29">
        <v>11016089</v>
      </c>
      <c r="Q172" s="29">
        <v>52047973</v>
      </c>
      <c r="R172" s="29">
        <v>0</v>
      </c>
      <c r="S172" s="29">
        <v>0</v>
      </c>
      <c r="T172" s="29">
        <v>0</v>
      </c>
      <c r="V172">
        <v>33452</v>
      </c>
      <c r="W172" s="26"/>
      <c r="X172" s="17"/>
      <c r="Y172" s="1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</row>
    <row r="173" spans="1:40" x14ac:dyDescent="0.25">
      <c r="A173">
        <v>165</v>
      </c>
      <c r="B173" t="s">
        <v>83</v>
      </c>
      <c r="C173"/>
      <c r="D173"/>
      <c r="E173" s="31">
        <v>23.650000000000002</v>
      </c>
      <c r="F173" s="29">
        <v>0</v>
      </c>
      <c r="G173" s="29">
        <v>1896430</v>
      </c>
      <c r="H173" s="29">
        <v>484552</v>
      </c>
      <c r="I173" s="29">
        <v>0</v>
      </c>
      <c r="J173" s="29">
        <v>78416</v>
      </c>
      <c r="K173" s="29">
        <v>52290</v>
      </c>
      <c r="L173" s="29">
        <v>340659</v>
      </c>
      <c r="M173" s="29">
        <v>33629</v>
      </c>
      <c r="N173" s="29">
        <v>163550</v>
      </c>
      <c r="O173" s="29">
        <v>335116</v>
      </c>
      <c r="P173" s="29">
        <v>299779</v>
      </c>
      <c r="Q173" s="29">
        <v>3084863</v>
      </c>
      <c r="R173" s="29">
        <v>0</v>
      </c>
      <c r="S173" s="29">
        <v>0</v>
      </c>
      <c r="T173" s="29">
        <v>0</v>
      </c>
      <c r="V173">
        <v>1169</v>
      </c>
      <c r="W173" s="26"/>
      <c r="X173" s="17"/>
      <c r="Y173" s="1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</row>
    <row r="174" spans="1:40" x14ac:dyDescent="0.25">
      <c r="A174">
        <v>167</v>
      </c>
      <c r="B174" t="s">
        <v>77</v>
      </c>
      <c r="C174"/>
      <c r="D174"/>
      <c r="E174" s="31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V174"/>
      <c r="W174" s="26"/>
      <c r="X174" s="17"/>
      <c r="Y174" s="1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</row>
    <row r="175" spans="1:40" x14ac:dyDescent="0.25">
      <c r="A175">
        <v>168</v>
      </c>
      <c r="B175" t="s">
        <v>74</v>
      </c>
      <c r="C175"/>
      <c r="D175"/>
      <c r="E175" s="31">
        <v>80.58</v>
      </c>
      <c r="F175" s="29">
        <v>0</v>
      </c>
      <c r="G175" s="29">
        <v>5529997</v>
      </c>
      <c r="H175" s="29">
        <v>1416340</v>
      </c>
      <c r="I175" s="29">
        <v>26653744</v>
      </c>
      <c r="J175" s="29">
        <v>293613</v>
      </c>
      <c r="K175" s="29">
        <v>1198</v>
      </c>
      <c r="L175" s="29">
        <v>1431047</v>
      </c>
      <c r="M175" s="29">
        <v>337285</v>
      </c>
      <c r="N175" s="29">
        <v>534684</v>
      </c>
      <c r="O175" s="29">
        <v>609927</v>
      </c>
      <c r="P175" s="29">
        <v>35822</v>
      </c>
      <c r="Q175" s="29">
        <v>36772013</v>
      </c>
      <c r="R175" s="29">
        <v>0</v>
      </c>
      <c r="S175" s="29">
        <v>0</v>
      </c>
      <c r="T175" s="29">
        <v>0</v>
      </c>
      <c r="V175">
        <v>21021</v>
      </c>
      <c r="W175" s="26"/>
      <c r="X175" s="17"/>
      <c r="Y175" s="1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</row>
    <row r="176" spans="1:40" x14ac:dyDescent="0.25">
      <c r="A176">
        <v>170</v>
      </c>
      <c r="B176" t="s">
        <v>154</v>
      </c>
      <c r="C176"/>
      <c r="D176"/>
      <c r="E176" s="31">
        <v>269.54999999999995</v>
      </c>
      <c r="F176" s="29">
        <v>0</v>
      </c>
      <c r="G176" s="29">
        <v>24992619</v>
      </c>
      <c r="H176" s="29">
        <v>7310097</v>
      </c>
      <c r="I176" s="29">
        <v>831393</v>
      </c>
      <c r="J176" s="29">
        <v>26366</v>
      </c>
      <c r="K176" s="29">
        <v>84698</v>
      </c>
      <c r="L176" s="29">
        <v>46397984</v>
      </c>
      <c r="M176" s="29">
        <v>3064067</v>
      </c>
      <c r="N176" s="29">
        <v>2304139</v>
      </c>
      <c r="O176" s="29">
        <v>16080193</v>
      </c>
      <c r="P176" s="29">
        <v>5422028</v>
      </c>
      <c r="Q176" s="29">
        <v>95669528</v>
      </c>
      <c r="R176" s="29">
        <v>0</v>
      </c>
      <c r="S176" s="29">
        <v>0</v>
      </c>
      <c r="T176" s="29">
        <v>0</v>
      </c>
      <c r="V176">
        <v>46775</v>
      </c>
      <c r="W176" s="26"/>
      <c r="X176" s="17"/>
      <c r="Y176" s="1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</row>
    <row r="177" spans="1:40" x14ac:dyDescent="0.25">
      <c r="A177">
        <v>172</v>
      </c>
      <c r="B177" t="s">
        <v>113</v>
      </c>
      <c r="C177"/>
      <c r="D177"/>
      <c r="E177" s="31">
        <v>30.26</v>
      </c>
      <c r="F177" s="29">
        <v>0</v>
      </c>
      <c r="G177" s="29">
        <v>2821655</v>
      </c>
      <c r="H177" s="29">
        <v>604242</v>
      </c>
      <c r="I177" s="29">
        <v>1083192</v>
      </c>
      <c r="J177" s="29">
        <v>81988</v>
      </c>
      <c r="K177" s="29">
        <v>3978</v>
      </c>
      <c r="L177" s="29">
        <v>60709</v>
      </c>
      <c r="M177" s="29">
        <v>23222</v>
      </c>
      <c r="N177" s="29">
        <v>621101</v>
      </c>
      <c r="O177" s="29">
        <v>461661</v>
      </c>
      <c r="P177" s="29">
        <v>20047</v>
      </c>
      <c r="Q177" s="29">
        <v>5741701</v>
      </c>
      <c r="R177" s="29">
        <v>0</v>
      </c>
      <c r="S177" s="29">
        <v>0</v>
      </c>
      <c r="T177" s="29">
        <v>0</v>
      </c>
      <c r="V177">
        <v>4071</v>
      </c>
      <c r="W177" s="26"/>
      <c r="X177" s="17"/>
      <c r="Y177" s="1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</row>
    <row r="178" spans="1:40" x14ac:dyDescent="0.25">
      <c r="A178">
        <v>173</v>
      </c>
      <c r="B178" t="s">
        <v>88</v>
      </c>
      <c r="C178"/>
      <c r="D178"/>
      <c r="E178" s="31">
        <v>16.23</v>
      </c>
      <c r="F178" s="29">
        <v>0</v>
      </c>
      <c r="G178" s="29">
        <v>1491322</v>
      </c>
      <c r="H178" s="29">
        <v>451901</v>
      </c>
      <c r="I178" s="29">
        <v>124810</v>
      </c>
      <c r="J178" s="29">
        <v>27517</v>
      </c>
      <c r="K178" s="29">
        <v>210</v>
      </c>
      <c r="L178" s="29">
        <v>156185</v>
      </c>
      <c r="M178" s="29">
        <v>37083</v>
      </c>
      <c r="N178" s="29">
        <v>70216</v>
      </c>
      <c r="O178" s="29">
        <v>228663</v>
      </c>
      <c r="P178" s="29">
        <v>7281</v>
      </c>
      <c r="Q178" s="29">
        <v>2580626</v>
      </c>
      <c r="R178" s="29">
        <v>0</v>
      </c>
      <c r="S178" s="29">
        <v>0</v>
      </c>
      <c r="T178" s="29">
        <v>0</v>
      </c>
      <c r="V178">
        <v>1208</v>
      </c>
      <c r="W178" s="26"/>
      <c r="X178" s="17"/>
      <c r="Y178" s="1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</row>
    <row r="179" spans="1:40" x14ac:dyDescent="0.25">
      <c r="A179">
        <v>175</v>
      </c>
      <c r="B179" t="s">
        <v>115</v>
      </c>
      <c r="C179"/>
      <c r="D179"/>
      <c r="E179" s="31">
        <v>6.05</v>
      </c>
      <c r="F179" s="29">
        <v>0</v>
      </c>
      <c r="G179" s="29">
        <v>3869610</v>
      </c>
      <c r="H179" s="29">
        <v>922127</v>
      </c>
      <c r="I179" s="29">
        <v>1844</v>
      </c>
      <c r="J179" s="29">
        <v>81275</v>
      </c>
      <c r="K179" s="29">
        <v>505660</v>
      </c>
      <c r="L179" s="29">
        <v>37689213</v>
      </c>
      <c r="M179" s="29">
        <v>28622</v>
      </c>
      <c r="N179" s="29">
        <v>120501</v>
      </c>
      <c r="O179" s="29">
        <v>5154848</v>
      </c>
      <c r="P179" s="29">
        <v>2450969</v>
      </c>
      <c r="Q179" s="29">
        <v>45922731</v>
      </c>
      <c r="R179" s="29">
        <v>0</v>
      </c>
      <c r="S179" s="29">
        <v>0</v>
      </c>
      <c r="T179" s="29">
        <v>0</v>
      </c>
      <c r="V179">
        <v>8765</v>
      </c>
      <c r="W179" s="26"/>
      <c r="X179" s="17"/>
      <c r="Y179" s="1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</row>
    <row r="180" spans="1:40" x14ac:dyDescent="0.25">
      <c r="A180">
        <v>176</v>
      </c>
      <c r="B180" t="s">
        <v>155</v>
      </c>
      <c r="C180"/>
      <c r="D180"/>
      <c r="E180" s="31">
        <v>10.5</v>
      </c>
      <c r="F180" s="29">
        <v>0</v>
      </c>
      <c r="G180" s="29">
        <v>11324381</v>
      </c>
      <c r="H180" s="29">
        <v>1988048</v>
      </c>
      <c r="I180" s="29">
        <v>205</v>
      </c>
      <c r="J180" s="29">
        <v>550710</v>
      </c>
      <c r="K180" s="29">
        <v>57695</v>
      </c>
      <c r="L180" s="29">
        <v>151076314</v>
      </c>
      <c r="M180" s="29">
        <v>142912</v>
      </c>
      <c r="N180" s="29">
        <v>-26641</v>
      </c>
      <c r="O180" s="29">
        <v>742974</v>
      </c>
      <c r="P180" s="29">
        <v>2511908</v>
      </c>
      <c r="Q180" s="29">
        <v>163344690</v>
      </c>
      <c r="R180" s="29">
        <v>0</v>
      </c>
      <c r="S180" s="29">
        <v>0</v>
      </c>
      <c r="T180" s="29">
        <v>0</v>
      </c>
      <c r="V180">
        <v>40195</v>
      </c>
      <c r="W180" s="26"/>
      <c r="X180" s="17"/>
      <c r="Y180" s="1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</row>
    <row r="181" spans="1:40" x14ac:dyDescent="0.25">
      <c r="A181">
        <v>180</v>
      </c>
      <c r="B181" t="s">
        <v>156</v>
      </c>
      <c r="C181"/>
      <c r="D181"/>
      <c r="E181" s="31">
        <v>51.11</v>
      </c>
      <c r="F181" s="29">
        <v>0</v>
      </c>
      <c r="G181" s="29">
        <v>4977188</v>
      </c>
      <c r="H181" s="29">
        <v>1318389</v>
      </c>
      <c r="I181" s="29">
        <v>178497</v>
      </c>
      <c r="J181" s="29">
        <v>53328</v>
      </c>
      <c r="K181" s="29">
        <v>0</v>
      </c>
      <c r="L181" s="29">
        <v>2382883</v>
      </c>
      <c r="M181" s="29">
        <v>17012</v>
      </c>
      <c r="N181" s="29">
        <v>306207</v>
      </c>
      <c r="O181" s="29">
        <v>2471654</v>
      </c>
      <c r="P181" s="29">
        <v>35210</v>
      </c>
      <c r="Q181" s="29">
        <v>11669948</v>
      </c>
      <c r="R181" s="29">
        <v>0</v>
      </c>
      <c r="S181" s="29">
        <v>0</v>
      </c>
      <c r="T181" s="29">
        <v>0</v>
      </c>
      <c r="V181">
        <v>11541</v>
      </c>
      <c r="W181" s="26"/>
      <c r="X181" s="17"/>
      <c r="Y181" s="1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</row>
    <row r="182" spans="1:40" x14ac:dyDescent="0.25">
      <c r="A182">
        <v>183</v>
      </c>
      <c r="B182" t="s">
        <v>157</v>
      </c>
      <c r="C182"/>
      <c r="D182"/>
      <c r="E182" s="31">
        <v>0</v>
      </c>
      <c r="F182" s="29">
        <v>0</v>
      </c>
      <c r="G182" s="29">
        <v>10854642</v>
      </c>
      <c r="H182" s="29">
        <v>2649124</v>
      </c>
      <c r="I182" s="29">
        <v>1827924</v>
      </c>
      <c r="J182" s="29">
        <v>246007</v>
      </c>
      <c r="K182" s="29">
        <v>854862</v>
      </c>
      <c r="L182" s="29">
        <v>29219815</v>
      </c>
      <c r="M182" s="29">
        <v>363098</v>
      </c>
      <c r="N182" s="29">
        <v>823592</v>
      </c>
      <c r="O182" s="29">
        <v>3028520</v>
      </c>
      <c r="P182" s="29">
        <v>2555213</v>
      </c>
      <c r="Q182" s="29">
        <v>47312371</v>
      </c>
      <c r="R182" s="29">
        <v>0</v>
      </c>
      <c r="S182" s="29">
        <v>0</v>
      </c>
      <c r="T182" s="29">
        <v>0</v>
      </c>
      <c r="V182">
        <v>10939</v>
      </c>
      <c r="W182" s="26"/>
      <c r="X182" s="17"/>
      <c r="Y182" s="1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</row>
    <row r="183" spans="1:40" x14ac:dyDescent="0.25">
      <c r="A183">
        <v>186</v>
      </c>
      <c r="B183" t="s">
        <v>158</v>
      </c>
      <c r="C183"/>
      <c r="D183"/>
      <c r="E183" s="31">
        <v>18.55</v>
      </c>
      <c r="F183" s="29">
        <v>0</v>
      </c>
      <c r="G183" s="29">
        <v>1590017</v>
      </c>
      <c r="H183" s="29">
        <v>316072</v>
      </c>
      <c r="I183" s="29">
        <v>12595</v>
      </c>
      <c r="J183" s="29">
        <v>7509</v>
      </c>
      <c r="K183" s="29">
        <v>0</v>
      </c>
      <c r="L183" s="29">
        <v>228104</v>
      </c>
      <c r="M183" s="29">
        <v>5635</v>
      </c>
      <c r="N183" s="29">
        <v>4062</v>
      </c>
      <c r="O183" s="29">
        <v>0</v>
      </c>
      <c r="P183" s="29">
        <v>110071</v>
      </c>
      <c r="Q183" s="29">
        <v>2053923</v>
      </c>
      <c r="R183" s="29">
        <v>0</v>
      </c>
      <c r="S183" s="29">
        <v>0</v>
      </c>
      <c r="T183" s="29">
        <v>0</v>
      </c>
      <c r="V183">
        <v>1607</v>
      </c>
      <c r="W183" s="26"/>
      <c r="X183" s="17"/>
      <c r="Y183" s="1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</row>
    <row r="184" spans="1:40" x14ac:dyDescent="0.25">
      <c r="A184">
        <v>191</v>
      </c>
      <c r="B184" t="s">
        <v>93</v>
      </c>
      <c r="C184"/>
      <c r="D184"/>
      <c r="E184" s="31">
        <v>58.44</v>
      </c>
      <c r="F184" s="29">
        <v>0</v>
      </c>
      <c r="G184" s="29">
        <v>5167276</v>
      </c>
      <c r="H184" s="29">
        <v>1247153</v>
      </c>
      <c r="I184" s="29">
        <v>54418</v>
      </c>
      <c r="J184" s="29">
        <v>93326</v>
      </c>
      <c r="K184" s="29">
        <v>12192</v>
      </c>
      <c r="L184" s="29">
        <v>2083700</v>
      </c>
      <c r="M184" s="29">
        <v>0</v>
      </c>
      <c r="N184" s="29">
        <v>2936155</v>
      </c>
      <c r="O184" s="29">
        <v>40006977</v>
      </c>
      <c r="P184" s="29">
        <v>236242</v>
      </c>
      <c r="Q184" s="29">
        <v>51364955</v>
      </c>
      <c r="R184" s="29">
        <v>0</v>
      </c>
      <c r="S184" s="29">
        <v>0</v>
      </c>
      <c r="T184" s="29">
        <v>0</v>
      </c>
      <c r="V184">
        <v>11395</v>
      </c>
      <c r="W184" s="26"/>
      <c r="X184" s="17"/>
      <c r="Y184" s="1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</row>
    <row r="185" spans="1:40" x14ac:dyDescent="0.25">
      <c r="A185">
        <v>193</v>
      </c>
      <c r="B185" t="s">
        <v>117</v>
      </c>
      <c r="C185"/>
      <c r="D185"/>
      <c r="E185" s="31">
        <v>24.590000000000003</v>
      </c>
      <c r="F185" s="29">
        <v>0</v>
      </c>
      <c r="G185" s="29">
        <v>1924704</v>
      </c>
      <c r="H185" s="29">
        <v>177182</v>
      </c>
      <c r="I185" s="29">
        <v>33250</v>
      </c>
      <c r="J185" s="29">
        <v>34446</v>
      </c>
      <c r="K185" s="29">
        <v>10901</v>
      </c>
      <c r="L185" s="29">
        <v>13184017</v>
      </c>
      <c r="M185" s="29">
        <v>11158</v>
      </c>
      <c r="N185" s="29">
        <v>169301</v>
      </c>
      <c r="O185" s="29">
        <v>215654</v>
      </c>
      <c r="P185" s="29">
        <v>210505</v>
      </c>
      <c r="Q185" s="29">
        <v>15550108</v>
      </c>
      <c r="R185" s="29">
        <v>0</v>
      </c>
      <c r="S185" s="29">
        <v>0</v>
      </c>
      <c r="T185" s="29">
        <v>0</v>
      </c>
      <c r="V185">
        <v>3716</v>
      </c>
      <c r="W185" s="26"/>
      <c r="X185" s="17"/>
      <c r="Y185" s="1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</row>
    <row r="186" spans="1:40" x14ac:dyDescent="0.25">
      <c r="A186">
        <v>194</v>
      </c>
      <c r="B186" t="s">
        <v>159</v>
      </c>
      <c r="C186"/>
      <c r="D186"/>
      <c r="E186" s="31">
        <v>11.22</v>
      </c>
      <c r="F186" s="29">
        <v>0</v>
      </c>
      <c r="G186" s="29">
        <v>852019</v>
      </c>
      <c r="H186" s="29">
        <v>109945</v>
      </c>
      <c r="I186" s="29">
        <v>71820</v>
      </c>
      <c r="J186" s="29">
        <v>10558</v>
      </c>
      <c r="K186" s="29">
        <v>14210</v>
      </c>
      <c r="L186" s="29">
        <v>6400308</v>
      </c>
      <c r="M186" s="29">
        <v>11555</v>
      </c>
      <c r="N186" s="29">
        <v>135400</v>
      </c>
      <c r="O186" s="29">
        <v>278273</v>
      </c>
      <c r="P186" s="29">
        <v>14157</v>
      </c>
      <c r="Q186" s="29">
        <v>7869931</v>
      </c>
      <c r="R186" s="29">
        <v>0</v>
      </c>
      <c r="S186" s="29">
        <v>0</v>
      </c>
      <c r="T186" s="29">
        <v>0</v>
      </c>
      <c r="V186">
        <v>1137</v>
      </c>
      <c r="W186" s="26"/>
      <c r="X186" s="17"/>
      <c r="Y186" s="1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</row>
    <row r="187" spans="1:40" x14ac:dyDescent="0.25">
      <c r="A187">
        <v>195</v>
      </c>
      <c r="B187" t="s">
        <v>106</v>
      </c>
      <c r="C187"/>
      <c r="D187"/>
      <c r="E187" s="31">
        <v>20.3</v>
      </c>
      <c r="F187" s="29">
        <v>0</v>
      </c>
      <c r="G187" s="29">
        <v>1999838</v>
      </c>
      <c r="H187" s="29">
        <v>475654</v>
      </c>
      <c r="I187" s="29">
        <v>206202</v>
      </c>
      <c r="J187" s="29">
        <v>17663</v>
      </c>
      <c r="K187" s="29">
        <v>12927</v>
      </c>
      <c r="L187" s="29">
        <v>409735</v>
      </c>
      <c r="M187" s="29">
        <v>169011</v>
      </c>
      <c r="N187" s="29">
        <v>75716</v>
      </c>
      <c r="O187" s="29">
        <v>303614</v>
      </c>
      <c r="P187" s="29">
        <v>0</v>
      </c>
      <c r="Q187" s="29">
        <v>3670360</v>
      </c>
      <c r="R187" s="29">
        <v>0</v>
      </c>
      <c r="S187" s="29">
        <v>0</v>
      </c>
      <c r="T187" s="29">
        <v>0</v>
      </c>
      <c r="V187">
        <v>290</v>
      </c>
      <c r="W187" s="26"/>
      <c r="X187" s="17"/>
      <c r="Y187" s="1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</row>
    <row r="188" spans="1:40" x14ac:dyDescent="0.25">
      <c r="A188">
        <v>197</v>
      </c>
      <c r="B188" t="s">
        <v>71</v>
      </c>
      <c r="C188"/>
      <c r="D188"/>
      <c r="E188" s="31">
        <v>30.88</v>
      </c>
      <c r="F188" s="29">
        <v>0</v>
      </c>
      <c r="G188" s="29">
        <v>3446717</v>
      </c>
      <c r="H188" s="29">
        <v>2853424</v>
      </c>
      <c r="I188" s="29">
        <v>51088</v>
      </c>
      <c r="J188" s="29">
        <v>93601</v>
      </c>
      <c r="K188" s="29">
        <v>1783</v>
      </c>
      <c r="L188" s="29">
        <v>610578</v>
      </c>
      <c r="M188" s="29">
        <v>75418</v>
      </c>
      <c r="N188" s="29">
        <v>351959</v>
      </c>
      <c r="O188" s="29">
        <v>2477861</v>
      </c>
      <c r="P188" s="29">
        <v>0</v>
      </c>
      <c r="Q188" s="29">
        <v>9962429</v>
      </c>
      <c r="R188" s="29">
        <v>0</v>
      </c>
      <c r="S188" s="29">
        <v>0</v>
      </c>
      <c r="T188" s="29">
        <v>0</v>
      </c>
      <c r="V188">
        <v>10782</v>
      </c>
      <c r="W188" s="26"/>
      <c r="X188" s="17"/>
      <c r="Y188" s="1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</row>
    <row r="189" spans="1:40" x14ac:dyDescent="0.25">
      <c r="A189">
        <v>198</v>
      </c>
      <c r="B189" t="s">
        <v>95</v>
      </c>
      <c r="C189"/>
      <c r="D189"/>
      <c r="E189" s="31">
        <v>28.159999999999997</v>
      </c>
      <c r="F189" s="29">
        <v>0</v>
      </c>
      <c r="G189" s="29">
        <v>1881811</v>
      </c>
      <c r="H189" s="29">
        <v>545390</v>
      </c>
      <c r="I189" s="29">
        <v>7328</v>
      </c>
      <c r="J189" s="29">
        <v>81706</v>
      </c>
      <c r="K189" s="29">
        <v>4834</v>
      </c>
      <c r="L189" s="29">
        <v>3580145</v>
      </c>
      <c r="M189" s="29">
        <v>74343</v>
      </c>
      <c r="N189" s="29">
        <v>88503</v>
      </c>
      <c r="O189" s="29">
        <v>915942</v>
      </c>
      <c r="P189" s="29">
        <v>0</v>
      </c>
      <c r="Q189" s="29">
        <v>7180002</v>
      </c>
      <c r="R189" s="29">
        <v>0</v>
      </c>
      <c r="S189" s="29">
        <v>0</v>
      </c>
      <c r="T189" s="29">
        <v>0</v>
      </c>
      <c r="V189">
        <v>4751</v>
      </c>
      <c r="W189" s="26"/>
      <c r="X189" s="17"/>
      <c r="Y189" s="1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</row>
    <row r="190" spans="1:40" x14ac:dyDescent="0.25">
      <c r="A190">
        <v>199</v>
      </c>
      <c r="B190" t="s">
        <v>105</v>
      </c>
      <c r="C190"/>
      <c r="D190"/>
      <c r="E190" s="31">
        <v>11.8</v>
      </c>
      <c r="F190" s="29">
        <v>0</v>
      </c>
      <c r="G190" s="29">
        <v>1155473</v>
      </c>
      <c r="H190" s="29">
        <v>307630</v>
      </c>
      <c r="I190" s="29">
        <v>-54242</v>
      </c>
      <c r="J190" s="29">
        <v>15025</v>
      </c>
      <c r="K190" s="29">
        <v>0</v>
      </c>
      <c r="L190" s="29">
        <v>477018</v>
      </c>
      <c r="M190" s="29">
        <v>-2862</v>
      </c>
      <c r="N190" s="29">
        <v>217888</v>
      </c>
      <c r="O190" s="29">
        <v>336590</v>
      </c>
      <c r="P190" s="29">
        <v>0</v>
      </c>
      <c r="Q190" s="29">
        <v>2452520</v>
      </c>
      <c r="R190" s="29">
        <v>0</v>
      </c>
      <c r="S190" s="29">
        <v>0</v>
      </c>
      <c r="T190" s="29">
        <v>0</v>
      </c>
      <c r="V190">
        <v>2379</v>
      </c>
      <c r="W190" s="26"/>
      <c r="X190" s="17"/>
      <c r="Y190" s="1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</row>
    <row r="191" spans="1:40" x14ac:dyDescent="0.25">
      <c r="A191">
        <v>201</v>
      </c>
      <c r="B191" t="s">
        <v>160</v>
      </c>
      <c r="C191"/>
      <c r="D191"/>
      <c r="E191" s="31">
        <v>251</v>
      </c>
      <c r="F191" s="29">
        <v>0</v>
      </c>
      <c r="G191" s="29">
        <v>9408619</v>
      </c>
      <c r="H191" s="29">
        <v>2101159</v>
      </c>
      <c r="I191" s="29">
        <v>11340</v>
      </c>
      <c r="J191" s="29">
        <v>82740</v>
      </c>
      <c r="K191" s="29">
        <v>15188</v>
      </c>
      <c r="L191" s="29">
        <v>17820991</v>
      </c>
      <c r="M191" s="29">
        <v>832738</v>
      </c>
      <c r="N191" s="29">
        <v>560858</v>
      </c>
      <c r="O191" s="29">
        <v>3401925</v>
      </c>
      <c r="P191" s="29">
        <v>283327</v>
      </c>
      <c r="Q191" s="29">
        <v>33952231</v>
      </c>
      <c r="R191" s="29">
        <v>0</v>
      </c>
      <c r="S191" s="29">
        <v>0</v>
      </c>
      <c r="T191" s="29">
        <v>0</v>
      </c>
      <c r="V191">
        <v>13448</v>
      </c>
      <c r="W191" s="26"/>
      <c r="X191" s="17"/>
      <c r="Y191" s="1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</row>
    <row r="192" spans="1:40" x14ac:dyDescent="0.25">
      <c r="A192">
        <v>202</v>
      </c>
      <c r="B192" t="s">
        <v>161</v>
      </c>
      <c r="C192"/>
      <c r="D192"/>
      <c r="E192" s="31">
        <v>8.5</v>
      </c>
      <c r="F192" s="29">
        <v>0</v>
      </c>
      <c r="G192" s="29">
        <v>400051</v>
      </c>
      <c r="H192" s="29">
        <v>125671</v>
      </c>
      <c r="I192" s="29">
        <v>423108</v>
      </c>
      <c r="J192" s="29">
        <v>19456</v>
      </c>
      <c r="K192" s="29">
        <v>9904</v>
      </c>
      <c r="L192" s="29">
        <v>47879</v>
      </c>
      <c r="M192" s="29">
        <v>284863</v>
      </c>
      <c r="N192" s="29">
        <v>25061</v>
      </c>
      <c r="O192" s="29">
        <v>175832</v>
      </c>
      <c r="P192" s="29">
        <v>0</v>
      </c>
      <c r="Q192" s="29">
        <v>1511825</v>
      </c>
      <c r="R192" s="29">
        <v>0</v>
      </c>
      <c r="S192" s="29">
        <v>0</v>
      </c>
      <c r="T192" s="29">
        <v>0</v>
      </c>
      <c r="V192">
        <v>357</v>
      </c>
      <c r="W192" s="26"/>
      <c r="X192" s="17"/>
      <c r="Y192" s="1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</row>
    <row r="193" spans="1:40" x14ac:dyDescent="0.25">
      <c r="A193">
        <v>204</v>
      </c>
      <c r="B193" t="s">
        <v>104</v>
      </c>
      <c r="C193"/>
      <c r="D193"/>
      <c r="E193" s="31">
        <v>244.90000000000003</v>
      </c>
      <c r="F193" s="29">
        <v>0</v>
      </c>
      <c r="G193" s="29">
        <v>21421512</v>
      </c>
      <c r="H193" s="29">
        <v>5471727</v>
      </c>
      <c r="I193" s="29">
        <v>10544461</v>
      </c>
      <c r="J193" s="29">
        <v>746154</v>
      </c>
      <c r="K193" s="29">
        <v>751599</v>
      </c>
      <c r="L193" s="29">
        <v>29020087</v>
      </c>
      <c r="M193" s="29">
        <v>3314676</v>
      </c>
      <c r="N193" s="29">
        <v>2313492</v>
      </c>
      <c r="O193" s="29">
        <v>10148044</v>
      </c>
      <c r="P193" s="29">
        <v>0</v>
      </c>
      <c r="Q193" s="29">
        <v>83731752</v>
      </c>
      <c r="R193" s="29">
        <v>0</v>
      </c>
      <c r="S193" s="29">
        <v>0</v>
      </c>
      <c r="T193" s="29">
        <v>0</v>
      </c>
      <c r="V193">
        <v>14365</v>
      </c>
      <c r="W193" s="26"/>
      <c r="X193" s="17"/>
      <c r="Y193" s="1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</row>
    <row r="194" spans="1:40" x14ac:dyDescent="0.25">
      <c r="A194">
        <v>205</v>
      </c>
      <c r="B194" t="s">
        <v>162</v>
      </c>
      <c r="C194"/>
      <c r="D194"/>
      <c r="E194" s="31">
        <v>48.19</v>
      </c>
      <c r="F194" s="29">
        <v>0</v>
      </c>
      <c r="G194" s="29">
        <v>2602364</v>
      </c>
      <c r="H194" s="29">
        <v>5895420</v>
      </c>
      <c r="I194" s="29">
        <v>149431858</v>
      </c>
      <c r="J194" s="29">
        <v>240785</v>
      </c>
      <c r="K194" s="29">
        <v>680130</v>
      </c>
      <c r="L194" s="29">
        <v>1056453</v>
      </c>
      <c r="M194" s="29">
        <v>7945453</v>
      </c>
      <c r="N194" s="29">
        <v>1712</v>
      </c>
      <c r="O194" s="29">
        <v>6452797</v>
      </c>
      <c r="P194" s="29">
        <v>0</v>
      </c>
      <c r="Q194" s="29">
        <v>174306972</v>
      </c>
      <c r="R194" s="29">
        <v>0</v>
      </c>
      <c r="S194" s="29">
        <v>0</v>
      </c>
      <c r="T194" s="29">
        <v>0</v>
      </c>
      <c r="V194">
        <v>27379</v>
      </c>
      <c r="W194" s="26"/>
      <c r="X194" s="17"/>
      <c r="Y194" s="1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</row>
    <row r="195" spans="1:40" x14ac:dyDescent="0.25">
      <c r="A195">
        <v>206</v>
      </c>
      <c r="B195" t="s">
        <v>163</v>
      </c>
      <c r="C195"/>
      <c r="D195"/>
      <c r="E195" s="31">
        <v>2.94</v>
      </c>
      <c r="F195" s="29">
        <v>0</v>
      </c>
      <c r="G195" s="29">
        <v>248053</v>
      </c>
      <c r="H195" s="29">
        <v>2121</v>
      </c>
      <c r="I195" s="29">
        <v>0</v>
      </c>
      <c r="J195" s="29">
        <v>3037</v>
      </c>
      <c r="K195" s="29">
        <v>1138</v>
      </c>
      <c r="L195" s="29">
        <v>208914</v>
      </c>
      <c r="M195" s="29">
        <v>95945</v>
      </c>
      <c r="N195" s="29">
        <v>43621</v>
      </c>
      <c r="O195" s="29">
        <v>262226</v>
      </c>
      <c r="P195" s="29">
        <v>1118</v>
      </c>
      <c r="Q195" s="29">
        <v>863937</v>
      </c>
      <c r="R195" s="29">
        <v>0</v>
      </c>
      <c r="S195" s="29">
        <v>0</v>
      </c>
      <c r="T195" s="29">
        <v>0</v>
      </c>
      <c r="V195">
        <v>838</v>
      </c>
      <c r="W195" s="26"/>
      <c r="X195" s="17"/>
      <c r="Y195" s="1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</row>
    <row r="196" spans="1:40" x14ac:dyDescent="0.25">
      <c r="A196">
        <v>207</v>
      </c>
      <c r="B196" t="s">
        <v>107</v>
      </c>
      <c r="C196"/>
      <c r="D196"/>
      <c r="E196" s="31">
        <v>168.05</v>
      </c>
      <c r="F196" s="29">
        <v>0</v>
      </c>
      <c r="G196" s="29">
        <v>14384349</v>
      </c>
      <c r="H196" s="29">
        <v>2956661</v>
      </c>
      <c r="I196" s="29">
        <v>2358374</v>
      </c>
      <c r="J196" s="29">
        <v>956885</v>
      </c>
      <c r="K196" s="29">
        <v>2681755</v>
      </c>
      <c r="L196" s="29">
        <v>3739720</v>
      </c>
      <c r="M196" s="29">
        <v>5565718</v>
      </c>
      <c r="N196" s="29">
        <v>1172789</v>
      </c>
      <c r="O196" s="29">
        <v>1416778</v>
      </c>
      <c r="P196" s="29">
        <v>0</v>
      </c>
      <c r="Q196" s="29">
        <v>35233029</v>
      </c>
      <c r="R196" s="29">
        <v>0</v>
      </c>
      <c r="S196" s="29">
        <v>0</v>
      </c>
      <c r="T196" s="29">
        <v>0</v>
      </c>
      <c r="V196">
        <v>21501</v>
      </c>
      <c r="W196" s="26"/>
      <c r="X196" s="17"/>
      <c r="Y196" s="1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</row>
    <row r="197" spans="1:40" x14ac:dyDescent="0.25">
      <c r="A197">
        <v>208</v>
      </c>
      <c r="B197" t="s">
        <v>110</v>
      </c>
      <c r="C197"/>
      <c r="D197"/>
      <c r="E197" s="31">
        <v>133.82</v>
      </c>
      <c r="F197" s="29">
        <v>0</v>
      </c>
      <c r="G197" s="29">
        <v>11436658</v>
      </c>
      <c r="H197" s="29">
        <v>2660672</v>
      </c>
      <c r="I197" s="29">
        <v>996291</v>
      </c>
      <c r="J197" s="29">
        <v>414027</v>
      </c>
      <c r="K197" s="29">
        <v>6138</v>
      </c>
      <c r="L197" s="29">
        <v>-8646953</v>
      </c>
      <c r="M197" s="29">
        <v>0</v>
      </c>
      <c r="N197" s="29">
        <v>53935</v>
      </c>
      <c r="O197" s="29">
        <v>5706806</v>
      </c>
      <c r="P197" s="29">
        <v>906275</v>
      </c>
      <c r="Q197" s="29">
        <v>11721299</v>
      </c>
      <c r="R197" s="29">
        <v>0</v>
      </c>
      <c r="S197" s="29">
        <v>0</v>
      </c>
      <c r="T197" s="29">
        <v>0</v>
      </c>
      <c r="V197">
        <v>19284</v>
      </c>
      <c r="W197" s="26"/>
      <c r="X197" s="17"/>
      <c r="Y197" s="1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</row>
    <row r="198" spans="1:40" x14ac:dyDescent="0.25">
      <c r="A198">
        <v>209</v>
      </c>
      <c r="B198" t="s">
        <v>164</v>
      </c>
      <c r="C198"/>
      <c r="D198"/>
      <c r="E198" s="31">
        <v>100.60999999999999</v>
      </c>
      <c r="F198" s="29">
        <v>0</v>
      </c>
      <c r="G198" s="29">
        <v>4438202</v>
      </c>
      <c r="H198" s="29">
        <v>948643</v>
      </c>
      <c r="I198" s="29">
        <v>3969</v>
      </c>
      <c r="J198" s="29">
        <v>41507</v>
      </c>
      <c r="K198" s="29">
        <v>7894</v>
      </c>
      <c r="L198" s="29">
        <v>6003351</v>
      </c>
      <c r="M198" s="29">
        <v>197877</v>
      </c>
      <c r="N198" s="29">
        <v>4312175</v>
      </c>
      <c r="O198" s="29">
        <v>1058848</v>
      </c>
      <c r="P198" s="29">
        <v>81413</v>
      </c>
      <c r="Q198" s="29">
        <v>16931053</v>
      </c>
      <c r="R198" s="29">
        <v>0</v>
      </c>
      <c r="S198" s="29">
        <v>0</v>
      </c>
      <c r="T198" s="29">
        <v>0</v>
      </c>
      <c r="V198">
        <v>9720</v>
      </c>
      <c r="W198" s="26"/>
      <c r="X198" s="17"/>
      <c r="Y198" s="1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</row>
    <row r="199" spans="1:40" x14ac:dyDescent="0.25">
      <c r="A199">
        <v>210</v>
      </c>
      <c r="B199" t="s">
        <v>165</v>
      </c>
      <c r="C199"/>
      <c r="D199"/>
      <c r="E199" s="31">
        <v>40.54</v>
      </c>
      <c r="F199" s="29">
        <v>0</v>
      </c>
      <c r="G199" s="29">
        <v>3142779</v>
      </c>
      <c r="H199" s="29">
        <v>3833810</v>
      </c>
      <c r="I199" s="29">
        <v>984112</v>
      </c>
      <c r="J199" s="29">
        <v>-161573</v>
      </c>
      <c r="K199" s="29">
        <v>8866</v>
      </c>
      <c r="L199" s="29">
        <v>289325</v>
      </c>
      <c r="M199" s="29">
        <v>2077369</v>
      </c>
      <c r="N199" s="29">
        <v>-4345</v>
      </c>
      <c r="O199" s="29">
        <v>15172506</v>
      </c>
      <c r="P199" s="29">
        <v>7470321</v>
      </c>
      <c r="Q199" s="29">
        <v>17872528</v>
      </c>
      <c r="R199" s="29">
        <v>0</v>
      </c>
      <c r="S199" s="29">
        <v>0</v>
      </c>
      <c r="T199" s="29">
        <v>0</v>
      </c>
      <c r="V199">
        <v>9423</v>
      </c>
      <c r="W199" s="26"/>
      <c r="X199" s="17"/>
      <c r="Y199" s="1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</row>
    <row r="200" spans="1:40" x14ac:dyDescent="0.25">
      <c r="A200">
        <v>211</v>
      </c>
      <c r="B200" s="12" t="s">
        <v>166</v>
      </c>
      <c r="C200"/>
      <c r="D200"/>
      <c r="E200" s="31">
        <v>4.92</v>
      </c>
      <c r="F200" s="29">
        <v>0</v>
      </c>
      <c r="G200" s="29">
        <v>684249</v>
      </c>
      <c r="H200" s="29">
        <v>-11943</v>
      </c>
      <c r="I200" s="29">
        <v>0</v>
      </c>
      <c r="J200" s="29">
        <v>40750</v>
      </c>
      <c r="K200" s="29">
        <v>1013</v>
      </c>
      <c r="L200" s="29">
        <v>1249228</v>
      </c>
      <c r="M200" s="29">
        <v>1069</v>
      </c>
      <c r="N200" s="29">
        <v>234749</v>
      </c>
      <c r="O200" s="29">
        <v>47911</v>
      </c>
      <c r="P200" s="29">
        <v>20456</v>
      </c>
      <c r="Q200" s="29">
        <v>2226570</v>
      </c>
      <c r="R200" s="29">
        <v>0</v>
      </c>
      <c r="S200" s="29">
        <v>0</v>
      </c>
      <c r="T200" s="29">
        <v>0</v>
      </c>
      <c r="V200">
        <v>886</v>
      </c>
      <c r="W200" s="26"/>
      <c r="X200" s="17"/>
      <c r="Y200" s="1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</row>
    <row r="201" spans="1:40" x14ac:dyDescent="0.25">
      <c r="A201">
        <v>904</v>
      </c>
      <c r="B201" t="s">
        <v>70</v>
      </c>
      <c r="C201"/>
      <c r="D201"/>
      <c r="E201" s="31">
        <v>44.289999999999992</v>
      </c>
      <c r="F201" s="29">
        <v>0</v>
      </c>
      <c r="G201" s="29">
        <v>3140555</v>
      </c>
      <c r="H201" s="29">
        <v>563046</v>
      </c>
      <c r="I201" s="29">
        <v>2923200</v>
      </c>
      <c r="J201" s="29">
        <v>180833</v>
      </c>
      <c r="K201" s="29">
        <v>0</v>
      </c>
      <c r="L201" s="29">
        <v>392016</v>
      </c>
      <c r="M201" s="29">
        <v>149366</v>
      </c>
      <c r="N201" s="29">
        <v>241392</v>
      </c>
      <c r="O201" s="29">
        <v>424102</v>
      </c>
      <c r="P201" s="29">
        <v>0</v>
      </c>
      <c r="Q201" s="29">
        <v>8014510</v>
      </c>
      <c r="R201" s="29">
        <v>0</v>
      </c>
      <c r="S201" s="29">
        <v>0</v>
      </c>
      <c r="T201" s="29">
        <v>0</v>
      </c>
      <c r="V201">
        <v>2770</v>
      </c>
      <c r="W201" s="26"/>
      <c r="X201" s="17"/>
      <c r="Y201" s="1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</row>
    <row r="202" spans="1:40" x14ac:dyDescent="0.25">
      <c r="A202">
        <v>915</v>
      </c>
      <c r="B202" t="s">
        <v>85</v>
      </c>
      <c r="C202"/>
      <c r="D202"/>
      <c r="E202" s="31">
        <v>16.36</v>
      </c>
      <c r="F202" s="29">
        <v>0</v>
      </c>
      <c r="G202" s="29">
        <v>209388</v>
      </c>
      <c r="H202" s="29">
        <v>58029</v>
      </c>
      <c r="I202" s="29">
        <v>0</v>
      </c>
      <c r="J202" s="29">
        <v>9969</v>
      </c>
      <c r="K202" s="29">
        <v>3450</v>
      </c>
      <c r="L202" s="29">
        <v>129737</v>
      </c>
      <c r="M202" s="29">
        <v>0</v>
      </c>
      <c r="N202" s="29">
        <v>758</v>
      </c>
      <c r="O202" s="29">
        <v>348955</v>
      </c>
      <c r="P202" s="29">
        <v>0</v>
      </c>
      <c r="Q202" s="29">
        <v>760286</v>
      </c>
      <c r="R202" s="29">
        <v>0</v>
      </c>
      <c r="S202" s="29">
        <v>0</v>
      </c>
      <c r="T202" s="29">
        <v>0</v>
      </c>
      <c r="V202">
        <v>702</v>
      </c>
      <c r="W202" s="26"/>
      <c r="X202" s="17"/>
      <c r="Y202" s="1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</row>
    <row r="203" spans="1:40" x14ac:dyDescent="0.25">
      <c r="A203">
        <v>919</v>
      </c>
      <c r="B203" t="s">
        <v>124</v>
      </c>
      <c r="C203"/>
      <c r="D203"/>
      <c r="E203" s="31">
        <v>9.57</v>
      </c>
      <c r="F203" s="29">
        <v>0</v>
      </c>
      <c r="G203" s="29">
        <v>851532</v>
      </c>
      <c r="H203" s="29">
        <v>99551</v>
      </c>
      <c r="I203" s="29">
        <v>120685</v>
      </c>
      <c r="J203" s="29">
        <v>7711</v>
      </c>
      <c r="K203" s="29">
        <v>8578</v>
      </c>
      <c r="L203" s="29">
        <v>16664</v>
      </c>
      <c r="M203" s="29">
        <v>109</v>
      </c>
      <c r="N203" s="29">
        <v>153188</v>
      </c>
      <c r="O203" s="29">
        <v>270666</v>
      </c>
      <c r="P203" s="29">
        <v>6873</v>
      </c>
      <c r="Q203" s="29">
        <v>1521811</v>
      </c>
      <c r="R203" s="29">
        <v>0</v>
      </c>
      <c r="S203" s="29">
        <v>0</v>
      </c>
      <c r="T203" s="29">
        <v>0</v>
      </c>
      <c r="V203">
        <v>688</v>
      </c>
      <c r="W203" s="26"/>
      <c r="X203" s="17"/>
      <c r="Y203" s="1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</row>
    <row r="204" spans="1:40" x14ac:dyDescent="0.25">
      <c r="A204" s="40">
        <v>921</v>
      </c>
      <c r="B204" s="40" t="s">
        <v>167</v>
      </c>
      <c r="C204"/>
      <c r="D204"/>
      <c r="E204" s="31">
        <v>13.879999999999999</v>
      </c>
      <c r="F204" s="29">
        <v>0</v>
      </c>
      <c r="G204" s="29">
        <v>1309226</v>
      </c>
      <c r="H204" s="29">
        <v>247181</v>
      </c>
      <c r="I204" s="29">
        <v>101305</v>
      </c>
      <c r="J204" s="29">
        <v>36281</v>
      </c>
      <c r="K204" s="29">
        <v>16076</v>
      </c>
      <c r="L204" s="29">
        <v>89179</v>
      </c>
      <c r="M204" s="29">
        <v>17309</v>
      </c>
      <c r="N204" s="29">
        <v>134167</v>
      </c>
      <c r="O204" s="29">
        <v>417648</v>
      </c>
      <c r="P204" s="29">
        <v>653524</v>
      </c>
      <c r="Q204" s="29">
        <v>1714848</v>
      </c>
      <c r="R204" s="29">
        <v>0</v>
      </c>
      <c r="S204" s="29">
        <v>0</v>
      </c>
      <c r="T204" s="29">
        <v>0</v>
      </c>
      <c r="U204" s="18"/>
      <c r="V204">
        <v>664</v>
      </c>
      <c r="W204" s="36"/>
      <c r="X204" s="34"/>
      <c r="Y204" s="35"/>
      <c r="Z204" s="29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</row>
    <row r="205" spans="1:40" x14ac:dyDescent="0.25">
      <c r="A205" s="40">
        <v>922</v>
      </c>
      <c r="B205" s="23" t="s">
        <v>168</v>
      </c>
      <c r="C205" s="23"/>
      <c r="E205" s="31">
        <v>12.17</v>
      </c>
      <c r="F205" s="29">
        <v>0</v>
      </c>
      <c r="G205" s="29">
        <v>518814</v>
      </c>
      <c r="H205" s="29">
        <v>48641</v>
      </c>
      <c r="I205" s="29">
        <v>223351</v>
      </c>
      <c r="J205" s="29">
        <v>7725</v>
      </c>
      <c r="K205" s="29">
        <v>1512</v>
      </c>
      <c r="L205" s="29">
        <v>10151</v>
      </c>
      <c r="M205" s="29">
        <v>160862</v>
      </c>
      <c r="N205" s="29">
        <v>0</v>
      </c>
      <c r="O205" s="29">
        <v>41135</v>
      </c>
      <c r="P205" s="29">
        <v>0</v>
      </c>
      <c r="Q205" s="29">
        <v>1012191</v>
      </c>
      <c r="R205" s="29">
        <v>0</v>
      </c>
      <c r="S205" s="29">
        <v>0</v>
      </c>
      <c r="T205" s="29">
        <v>0</v>
      </c>
      <c r="U205" s="26"/>
      <c r="V205">
        <v>113</v>
      </c>
      <c r="W205" s="38"/>
      <c r="X205" s="34"/>
      <c r="Y205" s="35"/>
    </row>
    <row r="206" spans="1:40" x14ac:dyDescent="0.25">
      <c r="A206" s="40"/>
      <c r="B206" s="40"/>
      <c r="C206" s="23"/>
      <c r="E206" s="31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3"/>
      <c r="V206"/>
    </row>
    <row r="207" spans="1:40" x14ac:dyDescent="0.25">
      <c r="A207" s="40"/>
      <c r="B207" s="40"/>
      <c r="C207" s="28"/>
      <c r="E207" s="24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V207"/>
    </row>
    <row r="208" spans="1:40" x14ac:dyDescent="0.25">
      <c r="A208" s="19"/>
      <c r="B208" s="28"/>
      <c r="C208" s="30"/>
      <c r="D208"/>
      <c r="E208" s="39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44"/>
    </row>
    <row r="209" spans="1:22" x14ac:dyDescent="0.25">
      <c r="A209" s="20"/>
      <c r="C209" s="32"/>
      <c r="D209"/>
      <c r="E209" s="39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44"/>
    </row>
    <row r="210" spans="1:22" x14ac:dyDescent="0.25">
      <c r="E210" s="39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44"/>
    </row>
    <row r="211" spans="1:22" x14ac:dyDescent="0.25">
      <c r="A211" s="20"/>
      <c r="C211" s="32"/>
      <c r="D211"/>
      <c r="E211" s="31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</row>
    <row r="212" spans="1:22" x14ac:dyDescent="0.25">
      <c r="C212" s="32"/>
      <c r="D212"/>
      <c r="E212" s="31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</row>
    <row r="213" spans="1:22" x14ac:dyDescent="0.25">
      <c r="A213" s="20"/>
      <c r="C213" s="32"/>
      <c r="D213"/>
      <c r="E213" s="31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</row>
    <row r="214" spans="1:22" x14ac:dyDescent="0.25">
      <c r="A214" s="20"/>
      <c r="C214" s="32"/>
      <c r="D214"/>
      <c r="E214" s="31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</row>
    <row r="215" spans="1:22" x14ac:dyDescent="0.25">
      <c r="A215" s="20"/>
      <c r="C215" s="32"/>
      <c r="D215"/>
      <c r="E215" s="31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</row>
    <row r="216" spans="1:22" x14ac:dyDescent="0.25">
      <c r="A216" s="20"/>
      <c r="C216" s="32"/>
      <c r="D216"/>
      <c r="E216" s="31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</row>
    <row r="217" spans="1:22" x14ac:dyDescent="0.25">
      <c r="A217" s="20"/>
      <c r="C217" s="32"/>
      <c r="D217"/>
      <c r="E217" s="31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</row>
    <row r="218" spans="1:22" x14ac:dyDescent="0.25">
      <c r="A218" s="20"/>
      <c r="C218" s="32"/>
      <c r="D218"/>
      <c r="E218" s="31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</row>
    <row r="219" spans="1:22" x14ac:dyDescent="0.25">
      <c r="A219" s="20"/>
      <c r="C219" s="32"/>
      <c r="D219"/>
      <c r="E219" s="31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</row>
    <row r="220" spans="1:22" x14ac:dyDescent="0.25">
      <c r="A220" s="20"/>
      <c r="C220" s="32"/>
      <c r="D220"/>
      <c r="E220" s="31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</row>
    <row r="221" spans="1:22" x14ac:dyDescent="0.25">
      <c r="A221" s="20"/>
      <c r="C221" s="32"/>
      <c r="D221"/>
      <c r="E221" s="31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</row>
    <row r="223" spans="1:22" x14ac:dyDescent="0.25">
      <c r="A223" s="20"/>
      <c r="C223" s="32"/>
      <c r="D223"/>
      <c r="E223" s="31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</row>
    <row r="224" spans="1:22" x14ac:dyDescent="0.25">
      <c r="A224" s="20"/>
      <c r="C224" s="32"/>
      <c r="D224"/>
      <c r="E224" s="31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</row>
    <row r="226" spans="1:20" x14ac:dyDescent="0.25">
      <c r="A226" s="20"/>
      <c r="C226" s="32"/>
      <c r="D226"/>
      <c r="E226" s="31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</row>
    <row r="227" spans="1:20" x14ac:dyDescent="0.25">
      <c r="A227" s="20"/>
      <c r="C227" s="32"/>
      <c r="D227"/>
      <c r="E227" s="31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</row>
    <row r="228" spans="1:20" x14ac:dyDescent="0.25">
      <c r="A228" s="20"/>
      <c r="C228" s="32"/>
      <c r="D228"/>
      <c r="E228" s="31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</row>
    <row r="229" spans="1:20" x14ac:dyDescent="0.25">
      <c r="A229" s="20"/>
      <c r="C229" s="32"/>
      <c r="D229"/>
      <c r="E229" s="31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</row>
    <row r="230" spans="1:20" x14ac:dyDescent="0.25">
      <c r="A230" s="20"/>
      <c r="C230" s="32"/>
      <c r="D230"/>
      <c r="E230" s="31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</row>
    <row r="231" spans="1:20" x14ac:dyDescent="0.25">
      <c r="A231" s="20"/>
      <c r="C231" s="32"/>
      <c r="D231"/>
      <c r="E231" s="31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</row>
    <row r="232" spans="1:20" x14ac:dyDescent="0.25">
      <c r="A232" s="20"/>
      <c r="C232" s="32"/>
      <c r="D232"/>
      <c r="E232" s="31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</row>
    <row r="234" spans="1:20" x14ac:dyDescent="0.25">
      <c r="A234" s="20"/>
      <c r="C234" s="32"/>
      <c r="D234"/>
      <c r="E234" s="31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</row>
    <row r="235" spans="1:20" x14ac:dyDescent="0.25">
      <c r="A235" s="20"/>
      <c r="C235" s="32"/>
    </row>
    <row r="236" spans="1:20" x14ac:dyDescent="0.25">
      <c r="A236" s="20"/>
      <c r="C236" s="32"/>
      <c r="D236"/>
      <c r="E236" s="31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</row>
    <row r="237" spans="1:20" x14ac:dyDescent="0.25">
      <c r="A237" s="20"/>
      <c r="C237" s="32"/>
      <c r="D237"/>
      <c r="E237" s="31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</row>
    <row r="238" spans="1:20" x14ac:dyDescent="0.25">
      <c r="A238" s="20"/>
      <c r="C238" s="32"/>
      <c r="D238"/>
      <c r="E238" s="31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</row>
    <row r="239" spans="1:20" x14ac:dyDescent="0.25">
      <c r="A239" s="20"/>
      <c r="C239" s="32"/>
      <c r="D239"/>
      <c r="E239" s="31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</row>
    <row r="240" spans="1:20" x14ac:dyDescent="0.25">
      <c r="C240" s="32"/>
      <c r="D240"/>
      <c r="E240" s="31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</row>
    <row r="241" spans="1:20" x14ac:dyDescent="0.25">
      <c r="A241" s="20"/>
      <c r="C241" s="32"/>
      <c r="D241"/>
      <c r="E241" s="31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</row>
    <row r="242" spans="1:20" x14ac:dyDescent="0.25">
      <c r="A242" s="20"/>
      <c r="C242" s="32"/>
      <c r="D242"/>
      <c r="E242" s="31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</row>
    <row r="243" spans="1:20" x14ac:dyDescent="0.25">
      <c r="A243" s="20"/>
      <c r="C243" s="32"/>
      <c r="D243"/>
      <c r="E243" s="31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</row>
    <row r="244" spans="1:20" x14ac:dyDescent="0.25">
      <c r="A244" s="20"/>
      <c r="C244" s="32"/>
      <c r="D244"/>
      <c r="E244" s="31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</row>
    <row r="245" spans="1:20" x14ac:dyDescent="0.25">
      <c r="A245" s="20"/>
      <c r="C245" s="32"/>
      <c r="D245"/>
      <c r="E245" s="31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</row>
    <row r="246" spans="1:20" x14ac:dyDescent="0.25">
      <c r="A246" s="20"/>
      <c r="C246" s="32"/>
      <c r="D246"/>
      <c r="E246" s="31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</row>
    <row r="247" spans="1:20" x14ac:dyDescent="0.25">
      <c r="A247" s="20"/>
      <c r="C247" s="32"/>
      <c r="D247"/>
      <c r="E247" s="31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</row>
    <row r="248" spans="1:20" x14ac:dyDescent="0.25">
      <c r="A248" s="20"/>
      <c r="C248" s="32"/>
      <c r="D248"/>
      <c r="E248" s="31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</row>
    <row r="249" spans="1:20" x14ac:dyDescent="0.25">
      <c r="A249" s="20"/>
      <c r="C249" s="32"/>
      <c r="D249"/>
      <c r="E249" s="31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</row>
    <row r="250" spans="1:20" x14ac:dyDescent="0.25">
      <c r="A250" s="20"/>
      <c r="C250" s="32"/>
      <c r="D250"/>
      <c r="E250" s="31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</row>
    <row r="251" spans="1:20" x14ac:dyDescent="0.25">
      <c r="A251" s="20"/>
      <c r="C251" s="32"/>
      <c r="D251"/>
      <c r="E251" s="31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</row>
    <row r="252" spans="1:20" x14ac:dyDescent="0.25">
      <c r="A252" s="20"/>
      <c r="C252" s="32"/>
      <c r="D252"/>
      <c r="E252" s="31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</row>
    <row r="253" spans="1:20" x14ac:dyDescent="0.25">
      <c r="A253" s="20"/>
      <c r="C253" s="32"/>
      <c r="D253"/>
      <c r="E253" s="31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</row>
    <row r="254" spans="1:20" x14ac:dyDescent="0.25">
      <c r="A254" s="20"/>
      <c r="C254" s="32"/>
      <c r="D254"/>
      <c r="E254" s="31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</row>
    <row r="255" spans="1:20" x14ac:dyDescent="0.25">
      <c r="A255" s="20"/>
      <c r="C255" s="32"/>
      <c r="D255"/>
      <c r="E255" s="31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</row>
    <row r="256" spans="1:20" x14ac:dyDescent="0.25">
      <c r="A256" s="20"/>
      <c r="C256" s="32"/>
      <c r="D256"/>
      <c r="E256" s="31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</row>
    <row r="257" spans="1:20" x14ac:dyDescent="0.25">
      <c r="A257" s="20"/>
      <c r="C257" s="32"/>
      <c r="D257"/>
      <c r="E257" s="31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</row>
    <row r="258" spans="1:20" x14ac:dyDescent="0.25">
      <c r="A258" s="20"/>
      <c r="C258" s="32"/>
      <c r="D258"/>
      <c r="E258" s="31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</row>
    <row r="259" spans="1:20" x14ac:dyDescent="0.25">
      <c r="A259" s="20"/>
      <c r="C259" s="32"/>
      <c r="D259"/>
      <c r="E259" s="31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</row>
    <row r="260" spans="1:20" x14ac:dyDescent="0.25">
      <c r="A260" s="20"/>
      <c r="C260" s="32"/>
      <c r="D260"/>
      <c r="E260" s="31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</row>
    <row r="261" spans="1:20" x14ac:dyDescent="0.25">
      <c r="A261" s="20"/>
      <c r="C261" s="32"/>
    </row>
    <row r="262" spans="1:20" x14ac:dyDescent="0.25">
      <c r="A262" s="20"/>
      <c r="C262" s="32"/>
      <c r="D262"/>
      <c r="E262" s="31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</row>
    <row r="263" spans="1:20" x14ac:dyDescent="0.25">
      <c r="A263" s="20"/>
      <c r="C263" s="32"/>
      <c r="D263"/>
      <c r="E263" s="31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</row>
    <row r="264" spans="1:20" x14ac:dyDescent="0.25">
      <c r="A264" s="20"/>
      <c r="C264" s="32"/>
      <c r="D264"/>
      <c r="E264" s="31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</row>
    <row r="266" spans="1:20" x14ac:dyDescent="0.25">
      <c r="A266" s="20"/>
      <c r="C266" s="32"/>
      <c r="D266"/>
      <c r="E266" s="31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</row>
    <row r="267" spans="1:20" x14ac:dyDescent="0.25">
      <c r="A267" s="20"/>
      <c r="C267" s="32"/>
      <c r="D267"/>
      <c r="E267" s="31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</row>
    <row r="268" spans="1:20" x14ac:dyDescent="0.25">
      <c r="A268" s="20"/>
      <c r="C268" s="32"/>
      <c r="D268"/>
      <c r="E268" s="31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</row>
    <row r="269" spans="1:20" x14ac:dyDescent="0.25">
      <c r="A269" s="20"/>
      <c r="C269" s="32"/>
      <c r="D269"/>
      <c r="E269" s="31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</row>
    <row r="270" spans="1:20" x14ac:dyDescent="0.25">
      <c r="A270" s="20"/>
      <c r="C270" s="32"/>
      <c r="D270"/>
      <c r="E270" s="31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</row>
    <row r="271" spans="1:20" x14ac:dyDescent="0.25">
      <c r="A271" s="20"/>
      <c r="C271" s="32"/>
      <c r="D271"/>
      <c r="E271" s="31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</row>
    <row r="272" spans="1:20" x14ac:dyDescent="0.25">
      <c r="A272" s="20"/>
      <c r="C272" s="32"/>
      <c r="D272"/>
      <c r="E272" s="31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</row>
    <row r="274" spans="1:20" x14ac:dyDescent="0.25">
      <c r="A274" s="20"/>
      <c r="C274" s="32"/>
      <c r="D274"/>
      <c r="E274" s="31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</row>
    <row r="275" spans="1:20" x14ac:dyDescent="0.25">
      <c r="A275" s="20"/>
      <c r="C275" s="32"/>
      <c r="D275"/>
      <c r="E275" s="31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</row>
    <row r="276" spans="1:20" x14ac:dyDescent="0.25">
      <c r="A276" s="20"/>
      <c r="C276" s="32"/>
      <c r="D276"/>
      <c r="E276" s="31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</row>
    <row r="277" spans="1:20" x14ac:dyDescent="0.25">
      <c r="A277" s="20"/>
      <c r="C277" s="32"/>
      <c r="D277"/>
      <c r="E277" s="31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</row>
    <row r="278" spans="1:20" x14ac:dyDescent="0.25">
      <c r="A278" s="20"/>
      <c r="C278" s="32"/>
      <c r="D278"/>
      <c r="E278" s="31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</row>
    <row r="279" spans="1:20" x14ac:dyDescent="0.25">
      <c r="A279" s="20"/>
      <c r="C279" s="32"/>
      <c r="D279"/>
      <c r="E279" s="31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</row>
    <row r="280" spans="1:20" x14ac:dyDescent="0.25">
      <c r="A280" s="20"/>
      <c r="C280" s="32"/>
      <c r="D280"/>
      <c r="E280" s="31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</row>
    <row r="282" spans="1:20" x14ac:dyDescent="0.25">
      <c r="A282" s="20"/>
      <c r="C282" s="32"/>
      <c r="D282"/>
      <c r="E282" s="31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</row>
    <row r="283" spans="1:20" x14ac:dyDescent="0.25">
      <c r="A283" s="20"/>
      <c r="C283" s="32"/>
      <c r="D283"/>
      <c r="E283" s="31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</row>
    <row r="284" spans="1:20" x14ac:dyDescent="0.25">
      <c r="A284" s="20"/>
      <c r="C284" s="32"/>
      <c r="D284"/>
      <c r="E284" s="31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</row>
    <row r="285" spans="1:20" x14ac:dyDescent="0.25">
      <c r="A285" s="20"/>
      <c r="C285" s="32"/>
      <c r="D285"/>
      <c r="E285" s="31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</row>
    <row r="286" spans="1:20" x14ac:dyDescent="0.25">
      <c r="A286" s="20"/>
      <c r="C286" s="32"/>
      <c r="D286"/>
      <c r="E286" s="31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</row>
    <row r="288" spans="1:20" x14ac:dyDescent="0.25">
      <c r="A288" s="20"/>
      <c r="C288" s="32"/>
      <c r="D288"/>
      <c r="E288" s="31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</row>
    <row r="289" spans="1:20" x14ac:dyDescent="0.25">
      <c r="A289" s="20"/>
      <c r="C289" s="32"/>
      <c r="D289"/>
      <c r="E289" s="31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</row>
    <row r="290" spans="1:20" x14ac:dyDescent="0.25">
      <c r="A290" s="20"/>
      <c r="C290" s="32"/>
      <c r="D290"/>
      <c r="E290" s="31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</row>
    <row r="291" spans="1:20" x14ac:dyDescent="0.25">
      <c r="A291" s="20"/>
      <c r="C291" s="32"/>
      <c r="D291"/>
      <c r="E291" s="31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</row>
    <row r="292" spans="1:20" x14ac:dyDescent="0.25">
      <c r="A292" s="20"/>
      <c r="C292" s="32"/>
      <c r="D292"/>
      <c r="E292" s="31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</row>
    <row r="293" spans="1:20" x14ac:dyDescent="0.25">
      <c r="A293" s="20"/>
      <c r="C293" s="32"/>
    </row>
    <row r="294" spans="1:20" x14ac:dyDescent="0.25">
      <c r="A294" s="20"/>
      <c r="C294" s="32"/>
      <c r="D294"/>
      <c r="E294" s="31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</row>
    <row r="295" spans="1:20" x14ac:dyDescent="0.25">
      <c r="A295" s="20"/>
      <c r="C295" s="32"/>
      <c r="D295"/>
      <c r="E295" s="31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</row>
    <row r="296" spans="1:20" x14ac:dyDescent="0.25">
      <c r="A296" s="20"/>
      <c r="C296" s="32"/>
      <c r="D296"/>
      <c r="E296" s="31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</row>
    <row r="298" spans="1:20" x14ac:dyDescent="0.25">
      <c r="A298" s="20"/>
      <c r="C298" s="32"/>
      <c r="D298"/>
      <c r="E298" s="31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</row>
    <row r="299" spans="1:20" x14ac:dyDescent="0.25">
      <c r="A299" s="20"/>
      <c r="C299" s="32"/>
      <c r="D299"/>
      <c r="E299" s="31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</row>
    <row r="300" spans="1:20" x14ac:dyDescent="0.25">
      <c r="A300" s="20"/>
      <c r="C300" s="32"/>
      <c r="D300"/>
      <c r="E300" s="31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</row>
    <row r="301" spans="1:20" x14ac:dyDescent="0.25">
      <c r="A301" s="20"/>
      <c r="C301" s="32"/>
      <c r="D301"/>
      <c r="E301" s="31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B17" sqref="B1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8.88671875" bestFit="1" customWidth="1"/>
    <col min="7" max="7" width="10.88671875" bestFit="1" customWidth="1"/>
    <col min="8" max="8" width="6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6" t="s">
        <v>5</v>
      </c>
      <c r="B1" s="5"/>
      <c r="C1" s="5"/>
      <c r="D1" s="5"/>
      <c r="E1" s="5"/>
      <c r="F1" s="6"/>
      <c r="G1" s="5"/>
      <c r="H1" s="5"/>
      <c r="I1" s="5"/>
      <c r="J1" s="5"/>
    </row>
    <row r="2" spans="1:11" x14ac:dyDescent="0.2">
      <c r="A2" s="1"/>
      <c r="F2" s="1"/>
      <c r="K2" s="4" t="s">
        <v>43</v>
      </c>
    </row>
    <row r="3" spans="1:11" x14ac:dyDescent="0.2">
      <c r="D3" s="2"/>
      <c r="F3" s="1"/>
      <c r="K3">
        <v>488</v>
      </c>
    </row>
    <row r="4" spans="1:11" x14ac:dyDescent="0.2">
      <c r="A4" s="6" t="s">
        <v>30</v>
      </c>
      <c r="B4" s="6"/>
      <c r="C4" s="6"/>
      <c r="D4" s="7"/>
      <c r="E4" s="6"/>
      <c r="F4" s="5"/>
      <c r="G4" s="5"/>
      <c r="H4" s="5"/>
      <c r="I4" s="5"/>
      <c r="J4" s="5"/>
    </row>
    <row r="5" spans="1:11" x14ac:dyDescent="0.2">
      <c r="A5" s="6" t="s">
        <v>32</v>
      </c>
      <c r="B5" s="6"/>
      <c r="C5" s="6"/>
      <c r="D5" s="6"/>
      <c r="E5" s="5"/>
      <c r="F5" s="5"/>
      <c r="G5" s="5"/>
      <c r="H5" s="5"/>
      <c r="I5" s="5"/>
      <c r="J5" s="5"/>
    </row>
    <row r="7" spans="1:11" x14ac:dyDescent="0.2">
      <c r="E7" s="33">
        <f>Administration!D5</f>
        <v>2013</v>
      </c>
      <c r="F7" s="4">
        <f>+E7</f>
        <v>2013</v>
      </c>
      <c r="H7" s="3">
        <f>+F7+1</f>
        <v>2014</v>
      </c>
      <c r="I7" s="4">
        <f>+H7</f>
        <v>2014</v>
      </c>
    </row>
    <row r="8" spans="1:11" x14ac:dyDescent="0.2">
      <c r="A8" s="4"/>
      <c r="B8" s="4"/>
      <c r="C8" s="4"/>
      <c r="F8" s="3" t="s">
        <v>2</v>
      </c>
      <c r="I8" s="3" t="s">
        <v>2</v>
      </c>
      <c r="J8" s="3"/>
      <c r="K8" s="4" t="s">
        <v>45</v>
      </c>
    </row>
    <row r="9" spans="1:11" x14ac:dyDescent="0.2">
      <c r="A9" s="4"/>
      <c r="B9" s="4" t="s">
        <v>41</v>
      </c>
      <c r="C9" s="4" t="s">
        <v>42</v>
      </c>
      <c r="D9" s="3" t="s">
        <v>6</v>
      </c>
      <c r="E9" s="3" t="s">
        <v>4</v>
      </c>
      <c r="F9" s="3" t="s">
        <v>4</v>
      </c>
      <c r="G9" s="3" t="s">
        <v>6</v>
      </c>
      <c r="H9" s="3" t="s">
        <v>4</v>
      </c>
      <c r="I9" s="3" t="s">
        <v>4</v>
      </c>
      <c r="J9" s="3"/>
      <c r="K9" s="4" t="s">
        <v>46</v>
      </c>
    </row>
    <row r="10" spans="1:11" x14ac:dyDescent="0.2">
      <c r="B10">
        <f>+Administration!A5</f>
        <v>1</v>
      </c>
      <c r="C10" t="str">
        <f>+Administration!B5</f>
        <v>SWEDISH MEDICAL CENTER - FIRST HILL</v>
      </c>
      <c r="D10" s="9">
        <f>ROUND(+Administration!G5,0)</f>
        <v>11471030</v>
      </c>
      <c r="E10" s="9">
        <f>ROUND(+Administration!V5,0)</f>
        <v>67759</v>
      </c>
      <c r="F10" s="10">
        <f>IF(D10=0,"",IF(E10=0,"",ROUND(D10/E10,2)))</f>
        <v>169.29</v>
      </c>
      <c r="G10" s="9">
        <f>ROUND(+Administration!G107,0)</f>
        <v>13305856</v>
      </c>
      <c r="H10" s="9">
        <f>ROUND(+Administration!V107,0)</f>
        <v>54386</v>
      </c>
      <c r="I10" s="10">
        <f>IF(G10=0,"",IF(H10=0,"",ROUND(G10/H10,2)))</f>
        <v>244.66</v>
      </c>
      <c r="J10" s="10"/>
      <c r="K10" s="11">
        <f>IF(D10=0,"",IF(E10=0,"",IF(G10=0,"",IF(H10=0,"",ROUND(I10/F10-1,4)))))</f>
        <v>0.44519999999999998</v>
      </c>
    </row>
    <row r="11" spans="1:11" x14ac:dyDescent="0.2">
      <c r="B11">
        <f>+Administration!A6</f>
        <v>3</v>
      </c>
      <c r="C11" t="str">
        <f>+Administration!B6</f>
        <v>SWEDISH MEDICAL CENTER - CHERRY HILL</v>
      </c>
      <c r="D11" s="9">
        <f>ROUND(+Administration!G6,0)</f>
        <v>6519663</v>
      </c>
      <c r="E11" s="9">
        <f>ROUND(+Administration!V6,0)</f>
        <v>28415</v>
      </c>
      <c r="F11" s="10">
        <f t="shared" ref="F11:F74" si="0">IF(D11=0,"",IF(E11=0,"",ROUND(D11/E11,2)))</f>
        <v>229.44</v>
      </c>
      <c r="G11" s="9">
        <f>ROUND(+Administration!G108,0)</f>
        <v>7615415</v>
      </c>
      <c r="H11" s="9">
        <f>ROUND(+Administration!V108,0)</f>
        <v>28590</v>
      </c>
      <c r="I11" s="10">
        <f t="shared" ref="I11:I74" si="1">IF(G11=0,"",IF(H11=0,"",ROUND(G11/H11,2)))</f>
        <v>266.37</v>
      </c>
      <c r="J11" s="10"/>
      <c r="K11" s="11">
        <f t="shared" ref="K11:K74" si="2">IF(D11=0,"",IF(E11=0,"",IF(G11=0,"",IF(H11=0,"",ROUND(I11/F11-1,4)))))</f>
        <v>0.161</v>
      </c>
    </row>
    <row r="12" spans="1:11" x14ac:dyDescent="0.2">
      <c r="B12">
        <f>+Administration!A7</f>
        <v>8</v>
      </c>
      <c r="C12" t="str">
        <f>+Administration!B7</f>
        <v>KLICKITAT VALLEY HEALTH</v>
      </c>
      <c r="D12" s="9">
        <f>ROUND(+Administration!G7,0)</f>
        <v>884427</v>
      </c>
      <c r="E12" s="9">
        <f>ROUND(+Administration!V7,0)</f>
        <v>1281</v>
      </c>
      <c r="F12" s="10">
        <f t="shared" si="0"/>
        <v>690.42</v>
      </c>
      <c r="G12" s="9">
        <f>ROUND(+Administration!G109,0)</f>
        <v>894477</v>
      </c>
      <c r="H12" s="9">
        <f>ROUND(+Administration!V109,0)</f>
        <v>1141</v>
      </c>
      <c r="I12" s="10">
        <f t="shared" si="1"/>
        <v>783.94</v>
      </c>
      <c r="J12" s="10"/>
      <c r="K12" s="11">
        <f t="shared" si="2"/>
        <v>0.13550000000000001</v>
      </c>
    </row>
    <row r="13" spans="1:11" x14ac:dyDescent="0.2">
      <c r="B13">
        <f>+Administration!A8</f>
        <v>10</v>
      </c>
      <c r="C13" t="str">
        <f>+Administration!B8</f>
        <v>VIRGINIA MASON MEDICAL CENTER</v>
      </c>
      <c r="D13" s="9">
        <f>ROUND(+Administration!G8,0)</f>
        <v>41698678</v>
      </c>
      <c r="E13" s="9">
        <f>ROUND(+Administration!V8,0)</f>
        <v>70317</v>
      </c>
      <c r="F13" s="10">
        <f t="shared" si="0"/>
        <v>593.01</v>
      </c>
      <c r="G13" s="9">
        <f>ROUND(+Administration!G110,0)</f>
        <v>42675827</v>
      </c>
      <c r="H13" s="9">
        <f>ROUND(+Administration!V110,0)</f>
        <v>36445</v>
      </c>
      <c r="I13" s="10">
        <f t="shared" si="1"/>
        <v>1170.97</v>
      </c>
      <c r="J13" s="10"/>
      <c r="K13" s="11">
        <f t="shared" si="2"/>
        <v>0.97460000000000002</v>
      </c>
    </row>
    <row r="14" spans="1:11" x14ac:dyDescent="0.2">
      <c r="B14">
        <f>+Administration!A9</f>
        <v>14</v>
      </c>
      <c r="C14" t="str">
        <f>+Administration!B9</f>
        <v>SEATTLE CHILDRENS HOSPITAL</v>
      </c>
      <c r="D14" s="9">
        <f>ROUND(+Administration!G9,0)</f>
        <v>67195540</v>
      </c>
      <c r="E14" s="9">
        <f>ROUND(+Administration!V9,0)</f>
        <v>31340</v>
      </c>
      <c r="F14" s="10">
        <f t="shared" si="0"/>
        <v>2144.08</v>
      </c>
      <c r="G14" s="9">
        <f>ROUND(+Administration!G111,0)</f>
        <v>68562097</v>
      </c>
      <c r="H14" s="9">
        <f>ROUND(+Administration!V111,0)</f>
        <v>31607</v>
      </c>
      <c r="I14" s="10">
        <f t="shared" si="1"/>
        <v>2169.21</v>
      </c>
      <c r="J14" s="10"/>
      <c r="K14" s="11">
        <f t="shared" si="2"/>
        <v>1.17E-2</v>
      </c>
    </row>
    <row r="15" spans="1:11" x14ac:dyDescent="0.2">
      <c r="B15">
        <f>+Administration!A10</f>
        <v>20</v>
      </c>
      <c r="C15" t="str">
        <f>+Administration!B10</f>
        <v>GROUP HEALTH CENTRAL HOSPITAL</v>
      </c>
      <c r="D15" s="9">
        <f>ROUND(+Administration!G10,0)</f>
        <v>1583142</v>
      </c>
      <c r="E15" s="9">
        <f>ROUND(+Administration!V10,0)</f>
        <v>1104</v>
      </c>
      <c r="F15" s="10">
        <f t="shared" si="0"/>
        <v>1434.01</v>
      </c>
      <c r="G15" s="9">
        <f>ROUND(+Administration!G112,0)</f>
        <v>2209920</v>
      </c>
      <c r="H15" s="9">
        <f>ROUND(+Administration!V112,0)</f>
        <v>980</v>
      </c>
      <c r="I15" s="10">
        <f t="shared" si="1"/>
        <v>2255.02</v>
      </c>
      <c r="J15" s="10"/>
      <c r="K15" s="11">
        <f t="shared" si="2"/>
        <v>0.57250000000000001</v>
      </c>
    </row>
    <row r="16" spans="1:11" x14ac:dyDescent="0.2">
      <c r="B16">
        <f>+Administration!A11</f>
        <v>21</v>
      </c>
      <c r="C16" t="str">
        <f>+Administration!B11</f>
        <v>NEWPORT HOSPITAL AND HEALTH SERVICES</v>
      </c>
      <c r="D16" s="9">
        <f>ROUND(+Administration!G11,0)</f>
        <v>871721</v>
      </c>
      <c r="E16" s="9">
        <f>ROUND(+Administration!V11,0)</f>
        <v>1924</v>
      </c>
      <c r="F16" s="10">
        <f t="shared" si="0"/>
        <v>453.08</v>
      </c>
      <c r="G16" s="9">
        <f>ROUND(+Administration!G113,0)</f>
        <v>1039861</v>
      </c>
      <c r="H16" s="9">
        <f>ROUND(+Administration!V113,0)</f>
        <v>1785</v>
      </c>
      <c r="I16" s="10">
        <f t="shared" si="1"/>
        <v>582.55999999999995</v>
      </c>
      <c r="J16" s="10"/>
      <c r="K16" s="11">
        <f t="shared" si="2"/>
        <v>0.2858</v>
      </c>
    </row>
    <row r="17" spans="2:11" x14ac:dyDescent="0.2">
      <c r="B17">
        <f>+Administration!A12</f>
        <v>22</v>
      </c>
      <c r="C17" t="str">
        <f>+Administration!B12</f>
        <v>LOURDES MEDICAL CENTER</v>
      </c>
      <c r="D17" s="9">
        <f>ROUND(+Administration!G12,0)</f>
        <v>1870771</v>
      </c>
      <c r="E17" s="9">
        <f>ROUND(+Administration!V12,0)</f>
        <v>7861</v>
      </c>
      <c r="F17" s="10">
        <f t="shared" si="0"/>
        <v>237.98</v>
      </c>
      <c r="G17" s="9">
        <f>ROUND(+Administration!G114,0)</f>
        <v>1749893</v>
      </c>
      <c r="H17" s="9">
        <f>ROUND(+Administration!V114,0)</f>
        <v>5451</v>
      </c>
      <c r="I17" s="10">
        <f t="shared" si="1"/>
        <v>321.02</v>
      </c>
      <c r="J17" s="10"/>
      <c r="K17" s="11">
        <f t="shared" si="2"/>
        <v>0.34889999999999999</v>
      </c>
    </row>
    <row r="18" spans="2:11" x14ac:dyDescent="0.2">
      <c r="B18">
        <f>+Administration!A13</f>
        <v>23</v>
      </c>
      <c r="C18" t="str">
        <f>+Administration!B13</f>
        <v>THREE RIVERS HOSPITAL</v>
      </c>
      <c r="D18" s="9">
        <f>ROUND(+Administration!G13,0)</f>
        <v>845186</v>
      </c>
      <c r="E18" s="9">
        <f>ROUND(+Administration!V13,0)</f>
        <v>943</v>
      </c>
      <c r="F18" s="10">
        <f t="shared" si="0"/>
        <v>896.27</v>
      </c>
      <c r="G18" s="9">
        <f>ROUND(+Administration!G115,0)</f>
        <v>926583</v>
      </c>
      <c r="H18" s="9">
        <f>ROUND(+Administration!V115,0)</f>
        <v>954</v>
      </c>
      <c r="I18" s="10">
        <f t="shared" si="1"/>
        <v>971.26</v>
      </c>
      <c r="J18" s="10"/>
      <c r="K18" s="11">
        <f t="shared" si="2"/>
        <v>8.3699999999999997E-2</v>
      </c>
    </row>
    <row r="19" spans="2:11" x14ac:dyDescent="0.2">
      <c r="B19">
        <f>+Administration!A14</f>
        <v>26</v>
      </c>
      <c r="C19" t="str">
        <f>+Administration!B14</f>
        <v>PEACEHEALTH ST JOHN MEDICAL CENTER</v>
      </c>
      <c r="D19" s="9">
        <f>ROUND(+Administration!G14,0)</f>
        <v>9521490</v>
      </c>
      <c r="E19" s="9">
        <f>ROUND(+Administration!V14,0)</f>
        <v>21531</v>
      </c>
      <c r="F19" s="10">
        <f t="shared" si="0"/>
        <v>442.22</v>
      </c>
      <c r="G19" s="9">
        <f>ROUND(+Administration!G116,0)</f>
        <v>10409985</v>
      </c>
      <c r="H19" s="9">
        <f>ROUND(+Administration!V116,0)</f>
        <v>20321</v>
      </c>
      <c r="I19" s="10">
        <f t="shared" si="1"/>
        <v>512.28</v>
      </c>
      <c r="J19" s="10"/>
      <c r="K19" s="11">
        <f t="shared" si="2"/>
        <v>0.15840000000000001</v>
      </c>
    </row>
    <row r="20" spans="2:11" x14ac:dyDescent="0.2">
      <c r="B20">
        <f>+Administration!A15</f>
        <v>29</v>
      </c>
      <c r="C20" t="str">
        <f>+Administration!B15</f>
        <v>HARBORVIEW MEDICAL CENTER</v>
      </c>
      <c r="D20" s="9">
        <f>ROUND(+Administration!G15,0)</f>
        <v>43180846</v>
      </c>
      <c r="E20" s="9">
        <f>ROUND(+Administration!V15,0)</f>
        <v>42448</v>
      </c>
      <c r="F20" s="10">
        <f t="shared" si="0"/>
        <v>1017.26</v>
      </c>
      <c r="G20" s="9">
        <f>ROUND(+Administration!G117,0)</f>
        <v>44638530</v>
      </c>
      <c r="H20" s="9">
        <f>ROUND(+Administration!V117,0)</f>
        <v>43257</v>
      </c>
      <c r="I20" s="10">
        <f t="shared" si="1"/>
        <v>1031.94</v>
      </c>
      <c r="J20" s="10"/>
      <c r="K20" s="11">
        <f t="shared" si="2"/>
        <v>1.44E-2</v>
      </c>
    </row>
    <row r="21" spans="2:11" x14ac:dyDescent="0.2">
      <c r="B21">
        <f>+Administration!A16</f>
        <v>32</v>
      </c>
      <c r="C21" t="str">
        <f>+Administration!B16</f>
        <v>ST JOSEPH MEDICAL CENTER</v>
      </c>
      <c r="D21" s="9">
        <f>ROUND(+Administration!G16,0)</f>
        <v>23251590</v>
      </c>
      <c r="E21" s="9">
        <f>ROUND(+Administration!V16,0)</f>
        <v>43782</v>
      </c>
      <c r="F21" s="10">
        <f t="shared" si="0"/>
        <v>531.08000000000004</v>
      </c>
      <c r="G21" s="9">
        <f>ROUND(+Administration!G118,0)</f>
        <v>24849864</v>
      </c>
      <c r="H21" s="9">
        <f>ROUND(+Administration!V118,0)</f>
        <v>44012</v>
      </c>
      <c r="I21" s="10">
        <f t="shared" si="1"/>
        <v>564.62</v>
      </c>
      <c r="J21" s="10"/>
      <c r="K21" s="11">
        <f t="shared" si="2"/>
        <v>6.3200000000000006E-2</v>
      </c>
    </row>
    <row r="22" spans="2:11" x14ac:dyDescent="0.2">
      <c r="B22">
        <f>+Administration!A17</f>
        <v>35</v>
      </c>
      <c r="C22" t="str">
        <f>+Administration!B17</f>
        <v>ST ELIZABETH HOSPITAL</v>
      </c>
      <c r="D22" s="9">
        <f>ROUND(+Administration!G17,0)</f>
        <v>3029752</v>
      </c>
      <c r="E22" s="9">
        <f>ROUND(+Administration!V17,0)</f>
        <v>3457</v>
      </c>
      <c r="F22" s="10">
        <f t="shared" si="0"/>
        <v>876.41</v>
      </c>
      <c r="G22" s="9">
        <f>ROUND(+Administration!G119,0)</f>
        <v>3136184</v>
      </c>
      <c r="H22" s="9">
        <f>ROUND(+Administration!V119,0)</f>
        <v>3194</v>
      </c>
      <c r="I22" s="10">
        <f t="shared" si="1"/>
        <v>981.9</v>
      </c>
      <c r="J22" s="10"/>
      <c r="K22" s="11">
        <f t="shared" si="2"/>
        <v>0.12039999999999999</v>
      </c>
    </row>
    <row r="23" spans="2:11" x14ac:dyDescent="0.2">
      <c r="B23">
        <f>+Administration!A18</f>
        <v>37</v>
      </c>
      <c r="C23" t="str">
        <f>+Administration!B18</f>
        <v>DEACONESS HOSPITAL</v>
      </c>
      <c r="D23" s="9">
        <f>ROUND(+Administration!G18,0)</f>
        <v>7977022</v>
      </c>
      <c r="E23" s="9">
        <f>ROUND(+Administration!V18,0)</f>
        <v>23505</v>
      </c>
      <c r="F23" s="10">
        <f t="shared" si="0"/>
        <v>339.38</v>
      </c>
      <c r="G23" s="9">
        <f>ROUND(+Administration!G120,0)</f>
        <v>7993833</v>
      </c>
      <c r="H23" s="9">
        <f>ROUND(+Administration!V120,0)</f>
        <v>24757</v>
      </c>
      <c r="I23" s="10">
        <f t="shared" si="1"/>
        <v>322.89</v>
      </c>
      <c r="J23" s="10"/>
      <c r="K23" s="11">
        <f t="shared" si="2"/>
        <v>-4.8599999999999997E-2</v>
      </c>
    </row>
    <row r="24" spans="2:11" x14ac:dyDescent="0.2">
      <c r="B24">
        <f>+Administration!A19</f>
        <v>38</v>
      </c>
      <c r="C24" t="str">
        <f>+Administration!B19</f>
        <v>OLYMPIC MEDICAL CENTER</v>
      </c>
      <c r="D24" s="9">
        <f>ROUND(+Administration!G19,0)</f>
        <v>4142196</v>
      </c>
      <c r="E24" s="9">
        <f>ROUND(+Administration!V19,0)</f>
        <v>12980</v>
      </c>
      <c r="F24" s="10">
        <f t="shared" si="0"/>
        <v>319.12</v>
      </c>
      <c r="G24" s="9">
        <f>ROUND(+Administration!G121,0)</f>
        <v>4579471</v>
      </c>
      <c r="H24" s="9">
        <f>ROUND(+Administration!V121,0)</f>
        <v>15106</v>
      </c>
      <c r="I24" s="10">
        <f t="shared" si="1"/>
        <v>303.16000000000003</v>
      </c>
      <c r="J24" s="10"/>
      <c r="K24" s="11">
        <f t="shared" si="2"/>
        <v>-0.05</v>
      </c>
    </row>
    <row r="25" spans="2:11" x14ac:dyDescent="0.2">
      <c r="B25">
        <f>+Administration!A20</f>
        <v>39</v>
      </c>
      <c r="C25" t="str">
        <f>+Administration!B20</f>
        <v>TRIOS HEALTH</v>
      </c>
      <c r="D25" s="9">
        <f>ROUND(+Administration!G20,0)</f>
        <v>6038976</v>
      </c>
      <c r="E25" s="9">
        <f>ROUND(+Administration!V20,0)</f>
        <v>13307</v>
      </c>
      <c r="F25" s="10">
        <f t="shared" si="0"/>
        <v>453.82</v>
      </c>
      <c r="G25" s="9">
        <f>ROUND(+Administration!G122,0)</f>
        <v>6274143</v>
      </c>
      <c r="H25" s="9">
        <f>ROUND(+Administration!V122,0)</f>
        <v>14697</v>
      </c>
      <c r="I25" s="10">
        <f t="shared" si="1"/>
        <v>426.9</v>
      </c>
      <c r="J25" s="10"/>
      <c r="K25" s="11">
        <f t="shared" si="2"/>
        <v>-5.9299999999999999E-2</v>
      </c>
    </row>
    <row r="26" spans="2:11" x14ac:dyDescent="0.2">
      <c r="B26">
        <f>+Administration!A21</f>
        <v>43</v>
      </c>
      <c r="C26" t="str">
        <f>+Administration!B21</f>
        <v>WALLA WALLA GENERAL HOSPITAL</v>
      </c>
      <c r="D26" s="9">
        <f>ROUND(+Administration!G21,0)</f>
        <v>0</v>
      </c>
      <c r="E26" s="9">
        <f>ROUND(+Administration!V21,0)</f>
        <v>0</v>
      </c>
      <c r="F26" s="10" t="str">
        <f t="shared" si="0"/>
        <v/>
      </c>
      <c r="G26" s="9">
        <f>ROUND(+Administration!G123,0)</f>
        <v>2994573</v>
      </c>
      <c r="H26" s="9">
        <f>ROUND(+Administration!V123,0)</f>
        <v>4733</v>
      </c>
      <c r="I26" s="10">
        <f t="shared" si="1"/>
        <v>632.70000000000005</v>
      </c>
      <c r="J26" s="10"/>
      <c r="K26" s="11" t="str">
        <f t="shared" si="2"/>
        <v/>
      </c>
    </row>
    <row r="27" spans="2:11" x14ac:dyDescent="0.2">
      <c r="B27">
        <f>+Administration!A22</f>
        <v>45</v>
      </c>
      <c r="C27" t="str">
        <f>+Administration!B22</f>
        <v>COLUMBIA BASIN HOSPITAL</v>
      </c>
      <c r="D27" s="9">
        <f>ROUND(+Administration!G22,0)</f>
        <v>527341</v>
      </c>
      <c r="E27" s="9">
        <f>ROUND(+Administration!V22,0)</f>
        <v>1075</v>
      </c>
      <c r="F27" s="10">
        <f t="shared" si="0"/>
        <v>490.55</v>
      </c>
      <c r="G27" s="9">
        <f>ROUND(+Administration!G124,0)</f>
        <v>670704</v>
      </c>
      <c r="H27" s="9">
        <f>ROUND(+Administration!V124,0)</f>
        <v>1095</v>
      </c>
      <c r="I27" s="10">
        <f t="shared" si="1"/>
        <v>612.52</v>
      </c>
      <c r="J27" s="10"/>
      <c r="K27" s="11">
        <f t="shared" si="2"/>
        <v>0.24859999999999999</v>
      </c>
    </row>
    <row r="28" spans="2:11" x14ac:dyDescent="0.2">
      <c r="B28">
        <f>+Administration!A23</f>
        <v>46</v>
      </c>
      <c r="C28" t="str">
        <f>+Administration!B23</f>
        <v>PMH MEDICAL CENTER</v>
      </c>
      <c r="D28" s="9">
        <f>ROUND(+Administration!G23,0)</f>
        <v>1135104</v>
      </c>
      <c r="E28" s="9">
        <f>ROUND(+Administration!V23,0)</f>
        <v>2094</v>
      </c>
      <c r="F28" s="10">
        <f t="shared" si="0"/>
        <v>542.07000000000005</v>
      </c>
      <c r="G28" s="9">
        <f>ROUND(+Administration!G125,0)</f>
        <v>0</v>
      </c>
      <c r="H28" s="9">
        <f>ROUND(+Administration!V125,0)</f>
        <v>0</v>
      </c>
      <c r="I28" s="10" t="str">
        <f t="shared" si="1"/>
        <v/>
      </c>
      <c r="J28" s="10"/>
      <c r="K28" s="11" t="str">
        <f t="shared" si="2"/>
        <v/>
      </c>
    </row>
    <row r="29" spans="2:11" x14ac:dyDescent="0.2">
      <c r="B29">
        <f>+Administration!A24</f>
        <v>50</v>
      </c>
      <c r="C29" t="str">
        <f>+Administration!B24</f>
        <v>PROVIDENCE ST MARY MEDICAL CENTER</v>
      </c>
      <c r="D29" s="9">
        <f>ROUND(+Administration!G24,0)</f>
        <v>4807508</v>
      </c>
      <c r="E29" s="9">
        <f>ROUND(+Administration!V24,0)</f>
        <v>9836</v>
      </c>
      <c r="F29" s="10">
        <f t="shared" si="0"/>
        <v>488.77</v>
      </c>
      <c r="G29" s="9">
        <f>ROUND(+Administration!G126,0)</f>
        <v>5715542</v>
      </c>
      <c r="H29" s="9">
        <f>ROUND(+Administration!V126,0)</f>
        <v>11987</v>
      </c>
      <c r="I29" s="10">
        <f t="shared" si="1"/>
        <v>476.81</v>
      </c>
      <c r="J29" s="10"/>
      <c r="K29" s="11">
        <f t="shared" si="2"/>
        <v>-2.4500000000000001E-2</v>
      </c>
    </row>
    <row r="30" spans="2:11" x14ac:dyDescent="0.2">
      <c r="B30">
        <f>+Administration!A25</f>
        <v>54</v>
      </c>
      <c r="C30" t="str">
        <f>+Administration!B25</f>
        <v>FORKS COMMUNITY HOSPITAL</v>
      </c>
      <c r="D30" s="9">
        <f>ROUND(+Administration!G25,0)</f>
        <v>948205</v>
      </c>
      <c r="E30" s="9">
        <f>ROUND(+Administration!V25,0)</f>
        <v>1672</v>
      </c>
      <c r="F30" s="10">
        <f t="shared" si="0"/>
        <v>567.11</v>
      </c>
      <c r="G30" s="9">
        <f>ROUND(+Administration!G127,0)</f>
        <v>974442</v>
      </c>
      <c r="H30" s="9">
        <f>ROUND(+Administration!V127,0)</f>
        <v>1330</v>
      </c>
      <c r="I30" s="10">
        <f t="shared" si="1"/>
        <v>732.66</v>
      </c>
      <c r="J30" s="10"/>
      <c r="K30" s="11">
        <f t="shared" si="2"/>
        <v>0.29189999999999999</v>
      </c>
    </row>
    <row r="31" spans="2:11" x14ac:dyDescent="0.2">
      <c r="B31">
        <f>+Administration!A26</f>
        <v>56</v>
      </c>
      <c r="C31" t="str">
        <f>+Administration!B26</f>
        <v>WILLAPA HARBOR HOSPITAL</v>
      </c>
      <c r="D31" s="9">
        <f>ROUND(+Administration!G26,0)</f>
        <v>1244939</v>
      </c>
      <c r="E31" s="9">
        <f>ROUND(+Administration!V26,0)</f>
        <v>1010</v>
      </c>
      <c r="F31" s="10">
        <f t="shared" si="0"/>
        <v>1232.6099999999999</v>
      </c>
      <c r="G31" s="9">
        <f>ROUND(+Administration!G128,0)</f>
        <v>1306511</v>
      </c>
      <c r="H31" s="9">
        <f>ROUND(+Administration!V128,0)</f>
        <v>1037</v>
      </c>
      <c r="I31" s="10">
        <f t="shared" si="1"/>
        <v>1259.8900000000001</v>
      </c>
      <c r="J31" s="10"/>
      <c r="K31" s="11">
        <f t="shared" si="2"/>
        <v>2.2100000000000002E-2</v>
      </c>
    </row>
    <row r="32" spans="2:11" x14ac:dyDescent="0.2">
      <c r="B32">
        <f>+Administration!A27</f>
        <v>58</v>
      </c>
      <c r="C32" t="str">
        <f>+Administration!B27</f>
        <v>YAKIMA VALLEY MEMORIAL HOSPITAL</v>
      </c>
      <c r="D32" s="9">
        <f>ROUND(+Administration!G27,0)</f>
        <v>15443745</v>
      </c>
      <c r="E32" s="9">
        <f>ROUND(+Administration!V27,0)</f>
        <v>33150</v>
      </c>
      <c r="F32" s="10">
        <f t="shared" si="0"/>
        <v>465.87</v>
      </c>
      <c r="G32" s="9">
        <f>ROUND(+Administration!G129,0)</f>
        <v>18090360</v>
      </c>
      <c r="H32" s="9">
        <f>ROUND(+Administration!V129,0)</f>
        <v>34975</v>
      </c>
      <c r="I32" s="10">
        <f t="shared" si="1"/>
        <v>517.24</v>
      </c>
      <c r="J32" s="10"/>
      <c r="K32" s="11">
        <f t="shared" si="2"/>
        <v>0.1103</v>
      </c>
    </row>
    <row r="33" spans="2:11" x14ac:dyDescent="0.2">
      <c r="B33">
        <f>+Administration!A28</f>
        <v>63</v>
      </c>
      <c r="C33" t="str">
        <f>+Administration!B28</f>
        <v>GRAYS HARBOR COMMUNITY HOSPITAL</v>
      </c>
      <c r="D33" s="9">
        <f>ROUND(+Administration!G28,0)</f>
        <v>4362327</v>
      </c>
      <c r="E33" s="9">
        <f>ROUND(+Administration!V28,0)</f>
        <v>10592</v>
      </c>
      <c r="F33" s="10">
        <f t="shared" si="0"/>
        <v>411.85</v>
      </c>
      <c r="G33" s="9">
        <f>ROUND(+Administration!G130,0)</f>
        <v>4364804</v>
      </c>
      <c r="H33" s="9">
        <f>ROUND(+Administration!V130,0)</f>
        <v>10620</v>
      </c>
      <c r="I33" s="10">
        <f t="shared" si="1"/>
        <v>411</v>
      </c>
      <c r="J33" s="10"/>
      <c r="K33" s="11">
        <f t="shared" si="2"/>
        <v>-2.0999999999999999E-3</v>
      </c>
    </row>
    <row r="34" spans="2:11" x14ac:dyDescent="0.2">
      <c r="B34">
        <f>+Administration!A29</f>
        <v>78</v>
      </c>
      <c r="C34" t="str">
        <f>+Administration!B29</f>
        <v>SAMARITAN HEALTHCARE</v>
      </c>
      <c r="D34" s="9">
        <f>ROUND(+Administration!G29,0)</f>
        <v>3093367</v>
      </c>
      <c r="E34" s="9">
        <f>ROUND(+Administration!V29,0)</f>
        <v>5653</v>
      </c>
      <c r="F34" s="10">
        <f t="shared" si="0"/>
        <v>547.21</v>
      </c>
      <c r="G34" s="9">
        <f>ROUND(+Administration!G131,0)</f>
        <v>3187827</v>
      </c>
      <c r="H34" s="9">
        <f>ROUND(+Administration!V131,0)</f>
        <v>5534</v>
      </c>
      <c r="I34" s="10">
        <f t="shared" si="1"/>
        <v>576.04</v>
      </c>
      <c r="J34" s="10"/>
      <c r="K34" s="11">
        <f t="shared" si="2"/>
        <v>5.2699999999999997E-2</v>
      </c>
    </row>
    <row r="35" spans="2:11" x14ac:dyDescent="0.2">
      <c r="B35">
        <f>+Administration!A30</f>
        <v>79</v>
      </c>
      <c r="C35" t="str">
        <f>+Administration!B30</f>
        <v>OCEAN BEACH HOSPITAL</v>
      </c>
      <c r="D35" s="9">
        <f>ROUND(+Administration!G30,0)</f>
        <v>760360</v>
      </c>
      <c r="E35" s="9">
        <f>ROUND(+Administration!V30,0)</f>
        <v>1211</v>
      </c>
      <c r="F35" s="10">
        <f t="shared" si="0"/>
        <v>627.88</v>
      </c>
      <c r="G35" s="9">
        <f>ROUND(+Administration!G132,0)</f>
        <v>307313</v>
      </c>
      <c r="H35" s="9">
        <f>ROUND(+Administration!V132,0)</f>
        <v>5958</v>
      </c>
      <c r="I35" s="10">
        <f t="shared" si="1"/>
        <v>51.58</v>
      </c>
      <c r="J35" s="10"/>
      <c r="K35" s="11">
        <f t="shared" si="2"/>
        <v>-0.91790000000000005</v>
      </c>
    </row>
    <row r="36" spans="2:11" x14ac:dyDescent="0.2">
      <c r="B36">
        <f>+Administration!A31</f>
        <v>80</v>
      </c>
      <c r="C36" t="str">
        <f>+Administration!B31</f>
        <v>ODESSA MEMORIAL HEALTHCARE CENTER</v>
      </c>
      <c r="D36" s="9">
        <f>ROUND(+Administration!G31,0)</f>
        <v>389387</v>
      </c>
      <c r="E36" s="9">
        <f>ROUND(+Administration!V31,0)</f>
        <v>103</v>
      </c>
      <c r="F36" s="10">
        <f t="shared" si="0"/>
        <v>3780.46</v>
      </c>
      <c r="G36" s="9">
        <f>ROUND(+Administration!G133,0)</f>
        <v>418320</v>
      </c>
      <c r="H36" s="9">
        <f>ROUND(+Administration!V133,0)</f>
        <v>63</v>
      </c>
      <c r="I36" s="10">
        <f t="shared" si="1"/>
        <v>6640</v>
      </c>
      <c r="J36" s="10"/>
      <c r="K36" s="11">
        <f t="shared" si="2"/>
        <v>0.75639999999999996</v>
      </c>
    </row>
    <row r="37" spans="2:11" x14ac:dyDescent="0.2">
      <c r="B37">
        <f>+Administration!A32</f>
        <v>81</v>
      </c>
      <c r="C37" t="str">
        <f>+Administration!B32</f>
        <v>MULTICARE GOOD SAMARITAN</v>
      </c>
      <c r="D37" s="9">
        <f>ROUND(+Administration!G32,0)</f>
        <v>14798093</v>
      </c>
      <c r="E37" s="9">
        <f>ROUND(+Administration!V32,0)</f>
        <v>30512</v>
      </c>
      <c r="F37" s="10">
        <f t="shared" si="0"/>
        <v>484.99</v>
      </c>
      <c r="G37" s="9">
        <f>ROUND(+Administration!G134,0)</f>
        <v>12487629</v>
      </c>
      <c r="H37" s="9">
        <f>ROUND(+Administration!V134,0)</f>
        <v>25027</v>
      </c>
      <c r="I37" s="10">
        <f t="shared" si="1"/>
        <v>498.97</v>
      </c>
      <c r="J37" s="10"/>
      <c r="K37" s="11">
        <f t="shared" si="2"/>
        <v>2.8799999999999999E-2</v>
      </c>
    </row>
    <row r="38" spans="2:11" x14ac:dyDescent="0.2">
      <c r="B38">
        <f>+Administration!A33</f>
        <v>82</v>
      </c>
      <c r="C38" t="str">
        <f>+Administration!B33</f>
        <v>GARFIELD COUNTY MEMORIAL HOSPITAL</v>
      </c>
      <c r="D38" s="9">
        <f>ROUND(+Administration!G33,0)</f>
        <v>441872</v>
      </c>
      <c r="E38" s="9">
        <f>ROUND(+Administration!V33,0)</f>
        <v>131</v>
      </c>
      <c r="F38" s="10">
        <f t="shared" si="0"/>
        <v>3373.07</v>
      </c>
      <c r="G38" s="9">
        <f>ROUND(+Administration!G135,0)</f>
        <v>410686</v>
      </c>
      <c r="H38" s="9">
        <f>ROUND(+Administration!V135,0)</f>
        <v>137</v>
      </c>
      <c r="I38" s="10">
        <f t="shared" si="1"/>
        <v>2997.71</v>
      </c>
      <c r="J38" s="10"/>
      <c r="K38" s="11">
        <f t="shared" si="2"/>
        <v>-0.1113</v>
      </c>
    </row>
    <row r="39" spans="2:11" x14ac:dyDescent="0.2">
      <c r="B39">
        <f>+Administration!A34</f>
        <v>84</v>
      </c>
      <c r="C39" t="str">
        <f>+Administration!B34</f>
        <v>PROVIDENCE REGIONAL MEDICAL CENTER EVERETT</v>
      </c>
      <c r="D39" s="9">
        <f>ROUND(+Administration!G34,0)</f>
        <v>14989304</v>
      </c>
      <c r="E39" s="9">
        <f>ROUND(+Administration!V34,0)</f>
        <v>49191</v>
      </c>
      <c r="F39" s="10">
        <f t="shared" si="0"/>
        <v>304.72000000000003</v>
      </c>
      <c r="G39" s="9">
        <f>ROUND(+Administration!G136,0)</f>
        <v>15685796</v>
      </c>
      <c r="H39" s="9">
        <f>ROUND(+Administration!V136,0)</f>
        <v>44491</v>
      </c>
      <c r="I39" s="10">
        <f t="shared" si="1"/>
        <v>352.56</v>
      </c>
      <c r="J39" s="10"/>
      <c r="K39" s="11">
        <f t="shared" si="2"/>
        <v>0.157</v>
      </c>
    </row>
    <row r="40" spans="2:11" x14ac:dyDescent="0.2">
      <c r="B40">
        <f>+Administration!A35</f>
        <v>85</v>
      </c>
      <c r="C40" t="str">
        <f>+Administration!B35</f>
        <v>JEFFERSON HEALTHCARE</v>
      </c>
      <c r="D40" s="9">
        <f>ROUND(+Administration!G35,0)</f>
        <v>4361137</v>
      </c>
      <c r="E40" s="9">
        <f>ROUND(+Administration!V35,0)</f>
        <v>4845</v>
      </c>
      <c r="F40" s="10">
        <f t="shared" si="0"/>
        <v>900.13</v>
      </c>
      <c r="G40" s="9">
        <f>ROUND(+Administration!G137,0)</f>
        <v>4095641</v>
      </c>
      <c r="H40" s="9">
        <f>ROUND(+Administration!V137,0)</f>
        <v>5349</v>
      </c>
      <c r="I40" s="10">
        <f t="shared" si="1"/>
        <v>765.68</v>
      </c>
      <c r="J40" s="10"/>
      <c r="K40" s="11">
        <f t="shared" si="2"/>
        <v>-0.14940000000000001</v>
      </c>
    </row>
    <row r="41" spans="2:11" x14ac:dyDescent="0.2">
      <c r="B41">
        <f>+Administration!A36</f>
        <v>96</v>
      </c>
      <c r="C41" t="str">
        <f>+Administration!B36</f>
        <v>SKYLINE HOSPITAL</v>
      </c>
      <c r="D41" s="9">
        <f>ROUND(+Administration!G36,0)</f>
        <v>1145371</v>
      </c>
      <c r="E41" s="9">
        <f>ROUND(+Administration!V36,0)</f>
        <v>1213</v>
      </c>
      <c r="F41" s="10">
        <f t="shared" si="0"/>
        <v>944.25</v>
      </c>
      <c r="G41" s="9">
        <f>ROUND(+Administration!G138,0)</f>
        <v>1096005</v>
      </c>
      <c r="H41" s="9">
        <f>ROUND(+Administration!V138,0)</f>
        <v>939</v>
      </c>
      <c r="I41" s="10">
        <f t="shared" si="1"/>
        <v>1167.2</v>
      </c>
      <c r="J41" s="10"/>
      <c r="K41" s="11">
        <f t="shared" si="2"/>
        <v>0.2361</v>
      </c>
    </row>
    <row r="42" spans="2:11" x14ac:dyDescent="0.2">
      <c r="B42">
        <f>+Administration!A37</f>
        <v>102</v>
      </c>
      <c r="C42" t="str">
        <f>+Administration!B37</f>
        <v>YAKIMA REGIONAL MEDICAL AND CARDIAC CENTER</v>
      </c>
      <c r="D42" s="9">
        <f>ROUND(+Administration!G37,0)</f>
        <v>3433173</v>
      </c>
      <c r="E42" s="9">
        <f>ROUND(+Administration!V37,0)</f>
        <v>12486</v>
      </c>
      <c r="F42" s="10">
        <f t="shared" si="0"/>
        <v>274.95999999999998</v>
      </c>
      <c r="G42" s="9">
        <f>ROUND(+Administration!G139,0)</f>
        <v>3615685</v>
      </c>
      <c r="H42" s="9">
        <f>ROUND(+Administration!V139,0)</f>
        <v>11248</v>
      </c>
      <c r="I42" s="10">
        <f t="shared" si="1"/>
        <v>321.45</v>
      </c>
      <c r="J42" s="10"/>
      <c r="K42" s="11">
        <f t="shared" si="2"/>
        <v>0.1691</v>
      </c>
    </row>
    <row r="43" spans="2:11" x14ac:dyDescent="0.2">
      <c r="B43">
        <f>+Administration!A38</f>
        <v>104</v>
      </c>
      <c r="C43" t="str">
        <f>+Administration!B38</f>
        <v>VALLEY GENERAL HOSPITAL</v>
      </c>
      <c r="D43" s="9">
        <f>ROUND(+Administration!G38,0)</f>
        <v>0</v>
      </c>
      <c r="E43" s="9">
        <f>ROUND(+Administration!V38,0)</f>
        <v>0</v>
      </c>
      <c r="F43" s="10" t="str">
        <f t="shared" si="0"/>
        <v/>
      </c>
      <c r="G43" s="9">
        <f>ROUND(+Administration!G140,0)</f>
        <v>0</v>
      </c>
      <c r="H43" s="9">
        <f>ROUND(+Administration!V140,0)</f>
        <v>0</v>
      </c>
      <c r="I43" s="10" t="str">
        <f t="shared" si="1"/>
        <v/>
      </c>
      <c r="J43" s="10"/>
      <c r="K43" s="11" t="str">
        <f t="shared" si="2"/>
        <v/>
      </c>
    </row>
    <row r="44" spans="2:11" x14ac:dyDescent="0.2">
      <c r="B44">
        <f>+Administration!A39</f>
        <v>106</v>
      </c>
      <c r="C44" t="str">
        <f>+Administration!B39</f>
        <v>CASCADE VALLEY HOSPITAL</v>
      </c>
      <c r="D44" s="9">
        <f>ROUND(+Administration!G39,0)</f>
        <v>3597511</v>
      </c>
      <c r="E44" s="9">
        <f>ROUND(+Administration!V39,0)</f>
        <v>3957</v>
      </c>
      <c r="F44" s="10">
        <f t="shared" si="0"/>
        <v>909.15</v>
      </c>
      <c r="G44" s="9">
        <f>ROUND(+Administration!G141,0)</f>
        <v>3630429</v>
      </c>
      <c r="H44" s="9">
        <f>ROUND(+Administration!V141,0)</f>
        <v>3954</v>
      </c>
      <c r="I44" s="10">
        <f t="shared" si="1"/>
        <v>918.17</v>
      </c>
      <c r="J44" s="10"/>
      <c r="K44" s="11">
        <f t="shared" si="2"/>
        <v>9.9000000000000008E-3</v>
      </c>
    </row>
    <row r="45" spans="2:11" x14ac:dyDescent="0.2">
      <c r="B45">
        <f>+Administration!A40</f>
        <v>107</v>
      </c>
      <c r="C45" t="str">
        <f>+Administration!B40</f>
        <v>NORTH VALLEY HOSPITAL</v>
      </c>
      <c r="D45" s="9">
        <f>ROUND(+Administration!G40,0)</f>
        <v>1247907</v>
      </c>
      <c r="E45" s="9">
        <f>ROUND(+Administration!V40,0)</f>
        <v>2549</v>
      </c>
      <c r="F45" s="10">
        <f t="shared" si="0"/>
        <v>489.57</v>
      </c>
      <c r="G45" s="9">
        <f>ROUND(+Administration!G142,0)</f>
        <v>1079948</v>
      </c>
      <c r="H45" s="9">
        <f>ROUND(+Administration!V142,0)</f>
        <v>2386</v>
      </c>
      <c r="I45" s="10">
        <f t="shared" si="1"/>
        <v>452.62</v>
      </c>
      <c r="J45" s="10"/>
      <c r="K45" s="11">
        <f t="shared" si="2"/>
        <v>-7.5499999999999998E-2</v>
      </c>
    </row>
    <row r="46" spans="2:11" x14ac:dyDescent="0.2">
      <c r="B46">
        <f>+Administration!A41</f>
        <v>108</v>
      </c>
      <c r="C46" t="str">
        <f>+Administration!B41</f>
        <v>TRI-STATE MEMORIAL HOSPITAL</v>
      </c>
      <c r="D46" s="9">
        <f>ROUND(+Administration!G41,0)</f>
        <v>2663276</v>
      </c>
      <c r="E46" s="9">
        <f>ROUND(+Administration!V41,0)</f>
        <v>5633</v>
      </c>
      <c r="F46" s="10">
        <f t="shared" si="0"/>
        <v>472.8</v>
      </c>
      <c r="G46" s="9">
        <f>ROUND(+Administration!G143,0)</f>
        <v>2560275</v>
      </c>
      <c r="H46" s="9">
        <f>ROUND(+Administration!V143,0)</f>
        <v>5563</v>
      </c>
      <c r="I46" s="10">
        <f t="shared" si="1"/>
        <v>460.23</v>
      </c>
      <c r="J46" s="10"/>
      <c r="K46" s="11">
        <f t="shared" si="2"/>
        <v>-2.6599999999999999E-2</v>
      </c>
    </row>
    <row r="47" spans="2:11" x14ac:dyDescent="0.2">
      <c r="B47">
        <f>+Administration!A42</f>
        <v>111</v>
      </c>
      <c r="C47" t="str">
        <f>+Administration!B42</f>
        <v>EAST ADAMS RURAL HEALTHCARE</v>
      </c>
      <c r="D47" s="9">
        <f>ROUND(+Administration!G42,0)</f>
        <v>372693</v>
      </c>
      <c r="E47" s="9">
        <f>ROUND(+Administration!V42,0)</f>
        <v>318</v>
      </c>
      <c r="F47" s="10">
        <f t="shared" si="0"/>
        <v>1171.99</v>
      </c>
      <c r="G47" s="9">
        <f>ROUND(+Administration!G144,0)</f>
        <v>383764</v>
      </c>
      <c r="H47" s="9">
        <f>ROUND(+Administration!V144,0)</f>
        <v>447</v>
      </c>
      <c r="I47" s="10">
        <f t="shared" si="1"/>
        <v>858.53</v>
      </c>
      <c r="J47" s="10"/>
      <c r="K47" s="11">
        <f t="shared" si="2"/>
        <v>-0.26750000000000002</v>
      </c>
    </row>
    <row r="48" spans="2:11" x14ac:dyDescent="0.2">
      <c r="B48">
        <f>+Administration!A43</f>
        <v>125</v>
      </c>
      <c r="C48" t="str">
        <f>+Administration!B43</f>
        <v>OTHELLO COMMUNITY HOSPITAL</v>
      </c>
      <c r="D48" s="9">
        <f>ROUND(+Administration!G43,0)</f>
        <v>0</v>
      </c>
      <c r="E48" s="9">
        <f>ROUND(+Administration!V43,0)</f>
        <v>0</v>
      </c>
      <c r="F48" s="10" t="str">
        <f t="shared" si="0"/>
        <v/>
      </c>
      <c r="G48" s="9">
        <f>ROUND(+Administration!G145,0)</f>
        <v>0</v>
      </c>
      <c r="H48" s="9">
        <f>ROUND(+Administration!V145,0)</f>
        <v>0</v>
      </c>
      <c r="I48" s="10" t="str">
        <f t="shared" si="1"/>
        <v/>
      </c>
      <c r="J48" s="10"/>
      <c r="K48" s="11" t="str">
        <f t="shared" si="2"/>
        <v/>
      </c>
    </row>
    <row r="49" spans="2:11" x14ac:dyDescent="0.2">
      <c r="B49">
        <f>+Administration!A44</f>
        <v>126</v>
      </c>
      <c r="C49" t="str">
        <f>+Administration!B44</f>
        <v>HIGHLINE MEDICAL CENTER</v>
      </c>
      <c r="D49" s="9">
        <f>ROUND(+Administration!G44,0)</f>
        <v>4124829</v>
      </c>
      <c r="E49" s="9">
        <f>ROUND(+Administration!V44,0)</f>
        <v>9121</v>
      </c>
      <c r="F49" s="10">
        <f t="shared" si="0"/>
        <v>452.23</v>
      </c>
      <c r="G49" s="9">
        <f>ROUND(+Administration!G146,0)</f>
        <v>5839143</v>
      </c>
      <c r="H49" s="9">
        <f>ROUND(+Administration!V146,0)</f>
        <v>17824</v>
      </c>
      <c r="I49" s="10">
        <f t="shared" si="1"/>
        <v>327.60000000000002</v>
      </c>
      <c r="J49" s="10"/>
      <c r="K49" s="11">
        <f t="shared" si="2"/>
        <v>-0.27560000000000001</v>
      </c>
    </row>
    <row r="50" spans="2:11" x14ac:dyDescent="0.2">
      <c r="B50">
        <f>+Administration!A45</f>
        <v>128</v>
      </c>
      <c r="C50" t="str">
        <f>+Administration!B45</f>
        <v>UNIVERSITY OF WASHINGTON MEDICAL CENTER</v>
      </c>
      <c r="D50" s="9">
        <f>ROUND(+Administration!G45,0)</f>
        <v>29622148</v>
      </c>
      <c r="E50" s="9">
        <f>ROUND(+Administration!V45,0)</f>
        <v>51747</v>
      </c>
      <c r="F50" s="10">
        <f t="shared" si="0"/>
        <v>572.44000000000005</v>
      </c>
      <c r="G50" s="9">
        <f>ROUND(+Administration!G147,0)</f>
        <v>26719061</v>
      </c>
      <c r="H50" s="9">
        <f>ROUND(+Administration!V147,0)</f>
        <v>53381</v>
      </c>
      <c r="I50" s="10">
        <f t="shared" si="1"/>
        <v>500.54</v>
      </c>
      <c r="J50" s="10"/>
      <c r="K50" s="11">
        <f t="shared" si="2"/>
        <v>-0.12559999999999999</v>
      </c>
    </row>
    <row r="51" spans="2:11" x14ac:dyDescent="0.2">
      <c r="B51">
        <f>+Administration!A46</f>
        <v>129</v>
      </c>
      <c r="C51" t="str">
        <f>+Administration!B46</f>
        <v>QUINCY VALLEY MEDICAL CENTER</v>
      </c>
      <c r="D51" s="9">
        <f>ROUND(+Administration!G46,0)</f>
        <v>0</v>
      </c>
      <c r="E51" s="9">
        <f>ROUND(+Administration!V46,0)</f>
        <v>0</v>
      </c>
      <c r="F51" s="10" t="str">
        <f t="shared" si="0"/>
        <v/>
      </c>
      <c r="G51" s="9">
        <f>ROUND(+Administration!G148,0)</f>
        <v>0</v>
      </c>
      <c r="H51" s="9">
        <f>ROUND(+Administration!V148,0)</f>
        <v>0</v>
      </c>
      <c r="I51" s="10" t="str">
        <f t="shared" si="1"/>
        <v/>
      </c>
      <c r="J51" s="10"/>
      <c r="K51" s="11" t="str">
        <f t="shared" si="2"/>
        <v/>
      </c>
    </row>
    <row r="52" spans="2:11" x14ac:dyDescent="0.2">
      <c r="B52">
        <f>+Administration!A47</f>
        <v>130</v>
      </c>
      <c r="C52" t="str">
        <f>+Administration!B47</f>
        <v>UW MEDICINE/NORTHWEST HOSPITAL</v>
      </c>
      <c r="D52" s="9">
        <f>ROUND(+Administration!G47,0)</f>
        <v>12325610</v>
      </c>
      <c r="E52" s="9">
        <f>ROUND(+Administration!V47,0)</f>
        <v>23935</v>
      </c>
      <c r="F52" s="10">
        <f t="shared" si="0"/>
        <v>514.96</v>
      </c>
      <c r="G52" s="9">
        <f>ROUND(+Administration!G149,0)</f>
        <v>12480020</v>
      </c>
      <c r="H52" s="9">
        <f>ROUND(+Administration!V149,0)</f>
        <v>23240</v>
      </c>
      <c r="I52" s="10">
        <f t="shared" si="1"/>
        <v>537.01</v>
      </c>
      <c r="J52" s="10"/>
      <c r="K52" s="11">
        <f t="shared" si="2"/>
        <v>4.2799999999999998E-2</v>
      </c>
    </row>
    <row r="53" spans="2:11" x14ac:dyDescent="0.2">
      <c r="B53">
        <f>+Administration!A48</f>
        <v>131</v>
      </c>
      <c r="C53" t="str">
        <f>+Administration!B48</f>
        <v>OVERLAKE HOSPITAL MEDICAL CENTER</v>
      </c>
      <c r="D53" s="9">
        <f>ROUND(+Administration!G48,0)</f>
        <v>18308510</v>
      </c>
      <c r="E53" s="9">
        <f>ROUND(+Administration!V48,0)</f>
        <v>36167</v>
      </c>
      <c r="F53" s="10">
        <f t="shared" si="0"/>
        <v>506.22</v>
      </c>
      <c r="G53" s="9">
        <f>ROUND(+Administration!G150,0)</f>
        <v>20010569</v>
      </c>
      <c r="H53" s="9">
        <f>ROUND(+Administration!V150,0)</f>
        <v>34509</v>
      </c>
      <c r="I53" s="10">
        <f t="shared" si="1"/>
        <v>579.87</v>
      </c>
      <c r="J53" s="10"/>
      <c r="K53" s="11">
        <f t="shared" si="2"/>
        <v>0.14549999999999999</v>
      </c>
    </row>
    <row r="54" spans="2:11" x14ac:dyDescent="0.2">
      <c r="B54">
        <f>+Administration!A49</f>
        <v>132</v>
      </c>
      <c r="C54" t="str">
        <f>+Administration!B49</f>
        <v>ST CLARE HOSPITAL</v>
      </c>
      <c r="D54" s="9">
        <f>ROUND(+Administration!G49,0)</f>
        <v>5873432</v>
      </c>
      <c r="E54" s="9">
        <f>ROUND(+Administration!V49,0)</f>
        <v>11781</v>
      </c>
      <c r="F54" s="10">
        <f t="shared" si="0"/>
        <v>498.55</v>
      </c>
      <c r="G54" s="9">
        <f>ROUND(+Administration!G151,0)</f>
        <v>6380147</v>
      </c>
      <c r="H54" s="9">
        <f>ROUND(+Administration!V151,0)</f>
        <v>12480</v>
      </c>
      <c r="I54" s="10">
        <f t="shared" si="1"/>
        <v>511.23</v>
      </c>
      <c r="J54" s="10"/>
      <c r="K54" s="11">
        <f t="shared" si="2"/>
        <v>2.5399999999999999E-2</v>
      </c>
    </row>
    <row r="55" spans="2:11" x14ac:dyDescent="0.2">
      <c r="B55">
        <f>+Administration!A50</f>
        <v>134</v>
      </c>
      <c r="C55" t="str">
        <f>+Administration!B50</f>
        <v>ISLAND HOSPITAL</v>
      </c>
      <c r="D55" s="9">
        <f>ROUND(+Administration!G50,0)</f>
        <v>2605184</v>
      </c>
      <c r="E55" s="9">
        <f>ROUND(+Administration!V50,0)</f>
        <v>9429</v>
      </c>
      <c r="F55" s="10">
        <f t="shared" si="0"/>
        <v>276.29000000000002</v>
      </c>
      <c r="G55" s="9">
        <f>ROUND(+Administration!G152,0)</f>
        <v>2754058</v>
      </c>
      <c r="H55" s="9">
        <f>ROUND(+Administration!V152,0)</f>
        <v>9374</v>
      </c>
      <c r="I55" s="10">
        <f t="shared" si="1"/>
        <v>293.8</v>
      </c>
      <c r="J55" s="10"/>
      <c r="K55" s="11">
        <f t="shared" si="2"/>
        <v>6.3399999999999998E-2</v>
      </c>
    </row>
    <row r="56" spans="2:11" x14ac:dyDescent="0.2">
      <c r="B56">
        <f>+Administration!A51</f>
        <v>137</v>
      </c>
      <c r="C56" t="str">
        <f>+Administration!B51</f>
        <v>LINCOLN HOSPITAL</v>
      </c>
      <c r="D56" s="9">
        <f>ROUND(+Administration!G51,0)</f>
        <v>1080396</v>
      </c>
      <c r="E56" s="9">
        <f>ROUND(+Administration!V51,0)</f>
        <v>1029</v>
      </c>
      <c r="F56" s="10">
        <f t="shared" si="0"/>
        <v>1049.95</v>
      </c>
      <c r="G56" s="9">
        <f>ROUND(+Administration!G153,0)</f>
        <v>1131041</v>
      </c>
      <c r="H56" s="9">
        <f>ROUND(+Administration!V153,0)</f>
        <v>1159</v>
      </c>
      <c r="I56" s="10">
        <f t="shared" si="1"/>
        <v>975.88</v>
      </c>
      <c r="J56" s="10"/>
      <c r="K56" s="11">
        <f t="shared" si="2"/>
        <v>-7.0499999999999993E-2</v>
      </c>
    </row>
    <row r="57" spans="2:11" x14ac:dyDescent="0.2">
      <c r="B57">
        <f>+Administration!A52</f>
        <v>138</v>
      </c>
      <c r="C57" t="str">
        <f>+Administration!B52</f>
        <v>SWEDISH EDMONDS</v>
      </c>
      <c r="D57" s="9">
        <f>ROUND(+Administration!G52,0)</f>
        <v>9894791</v>
      </c>
      <c r="E57" s="9">
        <f>ROUND(+Administration!V52,0)</f>
        <v>17222</v>
      </c>
      <c r="F57" s="10">
        <f t="shared" si="0"/>
        <v>574.54</v>
      </c>
      <c r="G57" s="9">
        <f>ROUND(+Administration!G154,0)</f>
        <v>9776297</v>
      </c>
      <c r="H57" s="9">
        <f>ROUND(+Administration!V154,0)</f>
        <v>13638</v>
      </c>
      <c r="I57" s="10">
        <f t="shared" si="1"/>
        <v>716.84</v>
      </c>
      <c r="J57" s="10"/>
      <c r="K57" s="11">
        <f t="shared" si="2"/>
        <v>0.2477</v>
      </c>
    </row>
    <row r="58" spans="2:11" x14ac:dyDescent="0.2">
      <c r="B58">
        <f>+Administration!A53</f>
        <v>139</v>
      </c>
      <c r="C58" t="str">
        <f>+Administration!B53</f>
        <v>PROVIDENCE HOLY FAMILY HOSPITAL</v>
      </c>
      <c r="D58" s="9">
        <f>ROUND(+Administration!G53,0)</f>
        <v>4399453</v>
      </c>
      <c r="E58" s="9">
        <f>ROUND(+Administration!V53,0)</f>
        <v>18640</v>
      </c>
      <c r="F58" s="10">
        <f t="shared" si="0"/>
        <v>236.02</v>
      </c>
      <c r="G58" s="9">
        <f>ROUND(+Administration!G155,0)</f>
        <v>3450646</v>
      </c>
      <c r="H58" s="9">
        <f>ROUND(+Administration!V155,0)</f>
        <v>19071</v>
      </c>
      <c r="I58" s="10">
        <f t="shared" si="1"/>
        <v>180.94</v>
      </c>
      <c r="J58" s="10"/>
      <c r="K58" s="11">
        <f t="shared" si="2"/>
        <v>-0.2334</v>
      </c>
    </row>
    <row r="59" spans="2:11" x14ac:dyDescent="0.2">
      <c r="B59">
        <f>+Administration!A54</f>
        <v>140</v>
      </c>
      <c r="C59" t="str">
        <f>+Administration!B54</f>
        <v>KITTITAS VALLEY HEALTHCARE</v>
      </c>
      <c r="D59" s="9">
        <f>ROUND(+Administration!G54,0)</f>
        <v>3672331</v>
      </c>
      <c r="E59" s="9">
        <f>ROUND(+Administration!V54,0)</f>
        <v>5064</v>
      </c>
      <c r="F59" s="10">
        <f t="shared" si="0"/>
        <v>725.18</v>
      </c>
      <c r="G59" s="9">
        <f>ROUND(+Administration!G156,0)</f>
        <v>4266881</v>
      </c>
      <c r="H59" s="9">
        <f>ROUND(+Administration!V156,0)</f>
        <v>5359</v>
      </c>
      <c r="I59" s="10">
        <f t="shared" si="1"/>
        <v>796.21</v>
      </c>
      <c r="J59" s="10"/>
      <c r="K59" s="11">
        <f t="shared" si="2"/>
        <v>9.7900000000000001E-2</v>
      </c>
    </row>
    <row r="60" spans="2:11" x14ac:dyDescent="0.2">
      <c r="B60">
        <f>+Administration!A55</f>
        <v>141</v>
      </c>
      <c r="C60" t="str">
        <f>+Administration!B55</f>
        <v>DAYTON GENERAL HOSPITAL</v>
      </c>
      <c r="D60" s="9">
        <f>ROUND(+Administration!G55,0)</f>
        <v>0</v>
      </c>
      <c r="E60" s="9">
        <f>ROUND(+Administration!V55,0)</f>
        <v>0</v>
      </c>
      <c r="F60" s="10" t="str">
        <f t="shared" si="0"/>
        <v/>
      </c>
      <c r="G60" s="9">
        <f>ROUND(+Administration!G157,0)</f>
        <v>0</v>
      </c>
      <c r="H60" s="9">
        <f>ROUND(+Administration!V157,0)</f>
        <v>0</v>
      </c>
      <c r="I60" s="10" t="str">
        <f t="shared" si="1"/>
        <v/>
      </c>
      <c r="J60" s="10"/>
      <c r="K60" s="11" t="str">
        <f t="shared" si="2"/>
        <v/>
      </c>
    </row>
    <row r="61" spans="2:11" x14ac:dyDescent="0.2">
      <c r="B61">
        <f>+Administration!A56</f>
        <v>142</v>
      </c>
      <c r="C61" t="str">
        <f>+Administration!B56</f>
        <v>HARRISON MEDICAL CENTER</v>
      </c>
      <c r="D61" s="9">
        <f>ROUND(+Administration!G56,0)</f>
        <v>13805834</v>
      </c>
      <c r="E61" s="9">
        <f>ROUND(+Administration!V56,0)</f>
        <v>27923</v>
      </c>
      <c r="F61" s="10">
        <f t="shared" si="0"/>
        <v>494.43</v>
      </c>
      <c r="G61" s="9">
        <f>ROUND(+Administration!G158,0)</f>
        <v>10310134</v>
      </c>
      <c r="H61" s="9">
        <f>ROUND(+Administration!V158,0)</f>
        <v>29528</v>
      </c>
      <c r="I61" s="10">
        <f t="shared" si="1"/>
        <v>349.16</v>
      </c>
      <c r="J61" s="10"/>
      <c r="K61" s="11">
        <f t="shared" si="2"/>
        <v>-0.29380000000000001</v>
      </c>
    </row>
    <row r="62" spans="2:11" x14ac:dyDescent="0.2">
      <c r="B62">
        <f>+Administration!A57</f>
        <v>145</v>
      </c>
      <c r="C62" t="str">
        <f>+Administration!B57</f>
        <v>PEACEHEALTH ST JOSEPH HOSPITAL</v>
      </c>
      <c r="D62" s="9">
        <f>ROUND(+Administration!G57,0)</f>
        <v>13564782</v>
      </c>
      <c r="E62" s="9">
        <f>ROUND(+Administration!V57,0)</f>
        <v>32561</v>
      </c>
      <c r="F62" s="10">
        <f t="shared" si="0"/>
        <v>416.6</v>
      </c>
      <c r="G62" s="9">
        <f>ROUND(+Administration!G159,0)</f>
        <v>10887653</v>
      </c>
      <c r="H62" s="9">
        <f>ROUND(+Administration!V159,0)</f>
        <v>30721</v>
      </c>
      <c r="I62" s="10">
        <f t="shared" si="1"/>
        <v>354.4</v>
      </c>
      <c r="J62" s="10"/>
      <c r="K62" s="11">
        <f t="shared" si="2"/>
        <v>-0.14929999999999999</v>
      </c>
    </row>
    <row r="63" spans="2:11" x14ac:dyDescent="0.2">
      <c r="B63">
        <f>+Administration!A58</f>
        <v>147</v>
      </c>
      <c r="C63" t="str">
        <f>+Administration!B58</f>
        <v>MID VALLEY HOSPITAL</v>
      </c>
      <c r="D63" s="9">
        <f>ROUND(+Administration!G58,0)</f>
        <v>982513</v>
      </c>
      <c r="E63" s="9">
        <f>ROUND(+Administration!V58,0)</f>
        <v>2557</v>
      </c>
      <c r="F63" s="10">
        <f t="shared" si="0"/>
        <v>384.24</v>
      </c>
      <c r="G63" s="9">
        <f>ROUND(+Administration!G160,0)</f>
        <v>971465</v>
      </c>
      <c r="H63" s="9">
        <f>ROUND(+Administration!V160,0)</f>
        <v>2618</v>
      </c>
      <c r="I63" s="10">
        <f t="shared" si="1"/>
        <v>371.07</v>
      </c>
      <c r="J63" s="10"/>
      <c r="K63" s="11">
        <f t="shared" si="2"/>
        <v>-3.4299999999999997E-2</v>
      </c>
    </row>
    <row r="64" spans="2:11" x14ac:dyDescent="0.2">
      <c r="B64">
        <f>+Administration!A59</f>
        <v>148</v>
      </c>
      <c r="C64" t="str">
        <f>+Administration!B59</f>
        <v>KINDRED HOSPITAL SEATTLE - NORTHGATE</v>
      </c>
      <c r="D64" s="9">
        <f>ROUND(+Administration!G59,0)</f>
        <v>3944037</v>
      </c>
      <c r="E64" s="9">
        <f>ROUND(+Administration!V59,0)</f>
        <v>898</v>
      </c>
      <c r="F64" s="10">
        <f t="shared" si="0"/>
        <v>4392.0200000000004</v>
      </c>
      <c r="G64" s="9">
        <f>ROUND(+Administration!G161,0)</f>
        <v>4110146</v>
      </c>
      <c r="H64" s="9">
        <f>ROUND(+Administration!V161,0)</f>
        <v>1126</v>
      </c>
      <c r="I64" s="10">
        <f t="shared" si="1"/>
        <v>3650.22</v>
      </c>
      <c r="J64" s="10"/>
      <c r="K64" s="11">
        <f t="shared" si="2"/>
        <v>-0.16889999999999999</v>
      </c>
    </row>
    <row r="65" spans="2:11" x14ac:dyDescent="0.2">
      <c r="B65">
        <f>+Administration!A60</f>
        <v>150</v>
      </c>
      <c r="C65" t="str">
        <f>+Administration!B60</f>
        <v>COULEE MEDICAL CENTER</v>
      </c>
      <c r="D65" s="9">
        <f>ROUND(+Administration!G60,0)</f>
        <v>1415549</v>
      </c>
      <c r="E65" s="9">
        <f>ROUND(+Administration!V60,0)</f>
        <v>1288</v>
      </c>
      <c r="F65" s="10">
        <f t="shared" si="0"/>
        <v>1099.03</v>
      </c>
      <c r="G65" s="9">
        <f>ROUND(+Administration!G162,0)</f>
        <v>990829</v>
      </c>
      <c r="H65" s="9">
        <f>ROUND(+Administration!V162,0)</f>
        <v>1247</v>
      </c>
      <c r="I65" s="10">
        <f t="shared" si="1"/>
        <v>794.57</v>
      </c>
      <c r="J65" s="10"/>
      <c r="K65" s="11">
        <f t="shared" si="2"/>
        <v>-0.27700000000000002</v>
      </c>
    </row>
    <row r="66" spans="2:11" x14ac:dyDescent="0.2">
      <c r="B66">
        <f>+Administration!A61</f>
        <v>152</v>
      </c>
      <c r="C66" t="str">
        <f>+Administration!B61</f>
        <v>MASON GENERAL HOSPITAL</v>
      </c>
      <c r="D66" s="9">
        <f>ROUND(+Administration!G61,0)</f>
        <v>4164936</v>
      </c>
      <c r="E66" s="9">
        <f>ROUND(+Administration!V61,0)</f>
        <v>4287</v>
      </c>
      <c r="F66" s="10">
        <f t="shared" si="0"/>
        <v>971.53</v>
      </c>
      <c r="G66" s="9">
        <f>ROUND(+Administration!G163,0)</f>
        <v>4762797</v>
      </c>
      <c r="H66" s="9">
        <f>ROUND(+Administration!V163,0)</f>
        <v>4594</v>
      </c>
      <c r="I66" s="10">
        <f t="shared" si="1"/>
        <v>1036.74</v>
      </c>
      <c r="J66" s="10"/>
      <c r="K66" s="11">
        <f t="shared" si="2"/>
        <v>6.7100000000000007E-2</v>
      </c>
    </row>
    <row r="67" spans="2:11" x14ac:dyDescent="0.2">
      <c r="B67">
        <f>+Administration!A62</f>
        <v>153</v>
      </c>
      <c r="C67" t="str">
        <f>+Administration!B62</f>
        <v>WHITMAN HOSPITAL AND MEDICAL CENTER</v>
      </c>
      <c r="D67" s="9">
        <f>ROUND(+Administration!G62,0)</f>
        <v>899898</v>
      </c>
      <c r="E67" s="9">
        <f>ROUND(+Administration!V62,0)</f>
        <v>1377</v>
      </c>
      <c r="F67" s="10">
        <f t="shared" si="0"/>
        <v>653.52</v>
      </c>
      <c r="G67" s="9">
        <f>ROUND(+Administration!G164,0)</f>
        <v>873636</v>
      </c>
      <c r="H67" s="9">
        <f>ROUND(+Administration!V164,0)</f>
        <v>1291</v>
      </c>
      <c r="I67" s="10">
        <f t="shared" si="1"/>
        <v>676.71</v>
      </c>
      <c r="J67" s="10"/>
      <c r="K67" s="11">
        <f t="shared" si="2"/>
        <v>3.5499999999999997E-2</v>
      </c>
    </row>
    <row r="68" spans="2:11" x14ac:dyDescent="0.2">
      <c r="B68">
        <f>+Administration!A63</f>
        <v>155</v>
      </c>
      <c r="C68" t="str">
        <f>+Administration!B63</f>
        <v>UW MEDICINE/VALLEY MEDICAL CENTER</v>
      </c>
      <c r="D68" s="9">
        <f>ROUND(+Administration!G63,0)</f>
        <v>19118272</v>
      </c>
      <c r="E68" s="9">
        <f>ROUND(+Administration!V63,0)</f>
        <v>37373</v>
      </c>
      <c r="F68" s="10">
        <f t="shared" si="0"/>
        <v>511.55</v>
      </c>
      <c r="G68" s="9">
        <f>ROUND(+Administration!G165,0)</f>
        <v>20179084</v>
      </c>
      <c r="H68" s="9">
        <f>ROUND(+Administration!V165,0)</f>
        <v>40555</v>
      </c>
      <c r="I68" s="10">
        <f t="shared" si="1"/>
        <v>497.57</v>
      </c>
      <c r="J68" s="10"/>
      <c r="K68" s="11">
        <f t="shared" si="2"/>
        <v>-2.7300000000000001E-2</v>
      </c>
    </row>
    <row r="69" spans="2:11" x14ac:dyDescent="0.2">
      <c r="B69">
        <f>+Administration!A64</f>
        <v>156</v>
      </c>
      <c r="C69" t="str">
        <f>+Administration!B64</f>
        <v>WHIDBEY GENERAL HOSPITAL</v>
      </c>
      <c r="D69" s="9">
        <f>ROUND(+Administration!G64,0)</f>
        <v>0</v>
      </c>
      <c r="E69" s="9">
        <f>ROUND(+Administration!V64,0)</f>
        <v>0</v>
      </c>
      <c r="F69" s="10" t="str">
        <f t="shared" si="0"/>
        <v/>
      </c>
      <c r="G69" s="9">
        <f>ROUND(+Administration!G166,0)</f>
        <v>4030425</v>
      </c>
      <c r="H69" s="9">
        <f>ROUND(+Administration!V166,0)</f>
        <v>8340</v>
      </c>
      <c r="I69" s="10">
        <f t="shared" si="1"/>
        <v>483.26</v>
      </c>
      <c r="J69" s="10"/>
      <c r="K69" s="11" t="str">
        <f t="shared" si="2"/>
        <v/>
      </c>
    </row>
    <row r="70" spans="2:11" x14ac:dyDescent="0.2">
      <c r="B70">
        <f>+Administration!A65</f>
        <v>157</v>
      </c>
      <c r="C70" t="str">
        <f>+Administration!B65</f>
        <v>ST LUKES REHABILIATION INSTITUTE</v>
      </c>
      <c r="D70" s="9">
        <f>ROUND(+Administration!G65,0)</f>
        <v>2290887</v>
      </c>
      <c r="E70" s="9">
        <f>ROUND(+Administration!V65,0)</f>
        <v>2467</v>
      </c>
      <c r="F70" s="10">
        <f t="shared" si="0"/>
        <v>928.61</v>
      </c>
      <c r="G70" s="9">
        <f>ROUND(+Administration!G167,0)</f>
        <v>2860830</v>
      </c>
      <c r="H70" s="9">
        <f>ROUND(+Administration!V167,0)</f>
        <v>2506</v>
      </c>
      <c r="I70" s="10">
        <f t="shared" si="1"/>
        <v>1141.5899999999999</v>
      </c>
      <c r="J70" s="10"/>
      <c r="K70" s="11">
        <f t="shared" si="2"/>
        <v>0.22939999999999999</v>
      </c>
    </row>
    <row r="71" spans="2:11" x14ac:dyDescent="0.2">
      <c r="B71">
        <f>+Administration!A66</f>
        <v>158</v>
      </c>
      <c r="C71" t="str">
        <f>+Administration!B66</f>
        <v>CASCADE MEDICAL CENTER</v>
      </c>
      <c r="D71" s="9">
        <f>ROUND(+Administration!G66,0)</f>
        <v>700158</v>
      </c>
      <c r="E71" s="9">
        <f>ROUND(+Administration!V66,0)</f>
        <v>573</v>
      </c>
      <c r="F71" s="10">
        <f t="shared" si="0"/>
        <v>1221.92</v>
      </c>
      <c r="G71" s="9">
        <f>ROUND(+Administration!G168,0)</f>
        <v>884775</v>
      </c>
      <c r="H71" s="9">
        <f>ROUND(+Administration!V168,0)</f>
        <v>453</v>
      </c>
      <c r="I71" s="10">
        <f t="shared" si="1"/>
        <v>1953.15</v>
      </c>
      <c r="J71" s="10"/>
      <c r="K71" s="11">
        <f t="shared" si="2"/>
        <v>0.59840000000000004</v>
      </c>
    </row>
    <row r="72" spans="2:11" x14ac:dyDescent="0.2">
      <c r="B72">
        <f>+Administration!A67</f>
        <v>159</v>
      </c>
      <c r="C72" t="str">
        <f>+Administration!B67</f>
        <v>PROVIDENCE ST PETER HOSPITAL</v>
      </c>
      <c r="D72" s="9">
        <f>ROUND(+Administration!G67,0)</f>
        <v>16663368</v>
      </c>
      <c r="E72" s="9">
        <f>ROUND(+Administration!V67,0)</f>
        <v>33274</v>
      </c>
      <c r="F72" s="10">
        <f t="shared" si="0"/>
        <v>500.79</v>
      </c>
      <c r="G72" s="9">
        <f>ROUND(+Administration!G169,0)</f>
        <v>14808925</v>
      </c>
      <c r="H72" s="9">
        <f>ROUND(+Administration!V169,0)</f>
        <v>32148</v>
      </c>
      <c r="I72" s="10">
        <f t="shared" si="1"/>
        <v>460.65</v>
      </c>
      <c r="J72" s="10"/>
      <c r="K72" s="11">
        <f t="shared" si="2"/>
        <v>-8.0199999999999994E-2</v>
      </c>
    </row>
    <row r="73" spans="2:11" x14ac:dyDescent="0.2">
      <c r="B73">
        <f>+Administration!A68</f>
        <v>161</v>
      </c>
      <c r="C73" t="str">
        <f>+Administration!B68</f>
        <v>KADLEC REGIONAL MEDICAL CENTER</v>
      </c>
      <c r="D73" s="9">
        <f>ROUND(+Administration!G68,0)</f>
        <v>17011670</v>
      </c>
      <c r="E73" s="9">
        <f>ROUND(+Administration!V68,0)</f>
        <v>35689</v>
      </c>
      <c r="F73" s="10">
        <f t="shared" si="0"/>
        <v>476.66</v>
      </c>
      <c r="G73" s="9">
        <f>ROUND(+Administration!G170,0)</f>
        <v>18958027</v>
      </c>
      <c r="H73" s="9">
        <f>ROUND(+Administration!V170,0)</f>
        <v>38995</v>
      </c>
      <c r="I73" s="10">
        <f t="shared" si="1"/>
        <v>486.17</v>
      </c>
      <c r="J73" s="10"/>
      <c r="K73" s="11">
        <f t="shared" si="2"/>
        <v>0.02</v>
      </c>
    </row>
    <row r="74" spans="2:11" x14ac:dyDescent="0.2">
      <c r="B74">
        <f>+Administration!A69</f>
        <v>162</v>
      </c>
      <c r="C74" t="str">
        <f>+Administration!B69</f>
        <v>PROVIDENCE SACRED HEART MEDICAL CENTER</v>
      </c>
      <c r="D74" s="9">
        <f>ROUND(+Administration!G69,0)</f>
        <v>23167410</v>
      </c>
      <c r="E74" s="9">
        <f>ROUND(+Administration!V69,0)</f>
        <v>61703</v>
      </c>
      <c r="F74" s="10">
        <f t="shared" si="0"/>
        <v>375.47</v>
      </c>
      <c r="G74" s="9">
        <f>ROUND(+Administration!G171,0)</f>
        <v>16502665</v>
      </c>
      <c r="H74" s="9">
        <f>ROUND(+Administration!V171,0)</f>
        <v>62420</v>
      </c>
      <c r="I74" s="10">
        <f t="shared" si="1"/>
        <v>264.38</v>
      </c>
      <c r="J74" s="10"/>
      <c r="K74" s="11">
        <f t="shared" si="2"/>
        <v>-0.2959</v>
      </c>
    </row>
    <row r="75" spans="2:11" x14ac:dyDescent="0.2">
      <c r="B75">
        <f>+Administration!A70</f>
        <v>164</v>
      </c>
      <c r="C75" t="str">
        <f>+Administration!B70</f>
        <v>EVERGREENHEALTH MEDICAL CENTER</v>
      </c>
      <c r="D75" s="9">
        <f>ROUND(+Administration!G70,0)</f>
        <v>26928374</v>
      </c>
      <c r="E75" s="9">
        <f>ROUND(+Administration!V70,0)</f>
        <v>33213</v>
      </c>
      <c r="F75" s="10">
        <f t="shared" ref="F75:F108" si="3">IF(D75=0,"",IF(E75=0,"",ROUND(D75/E75,2)))</f>
        <v>810.78</v>
      </c>
      <c r="G75" s="9">
        <f>ROUND(+Administration!G172,0)</f>
        <v>32049608</v>
      </c>
      <c r="H75" s="9">
        <f>ROUND(+Administration!V172,0)</f>
        <v>33452</v>
      </c>
      <c r="I75" s="10">
        <f t="shared" ref="I75:I108" si="4">IF(G75=0,"",IF(H75=0,"",ROUND(G75/H75,2)))</f>
        <v>958.08</v>
      </c>
      <c r="J75" s="10"/>
      <c r="K75" s="11">
        <f t="shared" ref="K75:K108" si="5">IF(D75=0,"",IF(E75=0,"",IF(G75=0,"",IF(H75=0,"",ROUND(I75/F75-1,4)))))</f>
        <v>0.1817</v>
      </c>
    </row>
    <row r="76" spans="2:11" x14ac:dyDescent="0.2">
      <c r="B76">
        <f>+Administration!A71</f>
        <v>165</v>
      </c>
      <c r="C76" t="str">
        <f>+Administration!B71</f>
        <v>LAKE CHELAN COMMUNITY HOSPITAL</v>
      </c>
      <c r="D76" s="9">
        <f>ROUND(+Administration!G71,0)</f>
        <v>1697653</v>
      </c>
      <c r="E76" s="9">
        <f>ROUND(+Administration!V71,0)</f>
        <v>1122</v>
      </c>
      <c r="F76" s="10">
        <f t="shared" si="3"/>
        <v>1513.06</v>
      </c>
      <c r="G76" s="9">
        <f>ROUND(+Administration!G173,0)</f>
        <v>1896430</v>
      </c>
      <c r="H76" s="9">
        <f>ROUND(+Administration!V173,0)</f>
        <v>1169</v>
      </c>
      <c r="I76" s="10">
        <f t="shared" si="4"/>
        <v>1622.27</v>
      </c>
      <c r="J76" s="10"/>
      <c r="K76" s="11">
        <f t="shared" si="5"/>
        <v>7.22E-2</v>
      </c>
    </row>
    <row r="77" spans="2:11" x14ac:dyDescent="0.2">
      <c r="B77">
        <f>+Administration!A72</f>
        <v>167</v>
      </c>
      <c r="C77" t="str">
        <f>+Administration!B72</f>
        <v>FERRY COUNTY MEMORIAL HOSPITAL</v>
      </c>
      <c r="D77" s="9">
        <f>ROUND(+Administration!G72,0)</f>
        <v>0</v>
      </c>
      <c r="E77" s="9">
        <f>ROUND(+Administration!V72,0)</f>
        <v>0</v>
      </c>
      <c r="F77" s="10" t="str">
        <f t="shared" si="3"/>
        <v/>
      </c>
      <c r="G77" s="9">
        <f>ROUND(+Administration!G174,0)</f>
        <v>0</v>
      </c>
      <c r="H77" s="9">
        <f>ROUND(+Administration!V174,0)</f>
        <v>0</v>
      </c>
      <c r="I77" s="10" t="str">
        <f t="shared" si="4"/>
        <v/>
      </c>
      <c r="J77" s="10"/>
      <c r="K77" s="11" t="str">
        <f t="shared" si="5"/>
        <v/>
      </c>
    </row>
    <row r="78" spans="2:11" x14ac:dyDescent="0.2">
      <c r="B78">
        <f>+Administration!A73</f>
        <v>168</v>
      </c>
      <c r="C78" t="str">
        <f>+Administration!B73</f>
        <v>CENTRAL WASHINGTON HOSPITAL</v>
      </c>
      <c r="D78" s="9">
        <f>ROUND(+Administration!G73,0)</f>
        <v>5199808</v>
      </c>
      <c r="E78" s="9">
        <f>ROUND(+Administration!V73,0)</f>
        <v>20242</v>
      </c>
      <c r="F78" s="10">
        <f t="shared" si="3"/>
        <v>256.88</v>
      </c>
      <c r="G78" s="9">
        <f>ROUND(+Administration!G175,0)</f>
        <v>5529997</v>
      </c>
      <c r="H78" s="9">
        <f>ROUND(+Administration!V175,0)</f>
        <v>21021</v>
      </c>
      <c r="I78" s="10">
        <f t="shared" si="4"/>
        <v>263.07</v>
      </c>
      <c r="J78" s="10"/>
      <c r="K78" s="11">
        <f t="shared" si="5"/>
        <v>2.41E-2</v>
      </c>
    </row>
    <row r="79" spans="2:11" x14ac:dyDescent="0.2">
      <c r="B79">
        <f>+Administration!A74</f>
        <v>170</v>
      </c>
      <c r="C79" t="str">
        <f>+Administration!B74</f>
        <v>PEACEHEALTH SOUTHWEST MEDICAL CENTER</v>
      </c>
      <c r="D79" s="9">
        <f>ROUND(+Administration!G74,0)</f>
        <v>25621770</v>
      </c>
      <c r="E79" s="9">
        <f>ROUND(+Administration!V74,0)</f>
        <v>48533</v>
      </c>
      <c r="F79" s="10">
        <f t="shared" si="3"/>
        <v>527.91999999999996</v>
      </c>
      <c r="G79" s="9">
        <f>ROUND(+Administration!G176,0)</f>
        <v>24992619</v>
      </c>
      <c r="H79" s="9">
        <f>ROUND(+Administration!V176,0)</f>
        <v>46775</v>
      </c>
      <c r="I79" s="10">
        <f t="shared" si="4"/>
        <v>534.32000000000005</v>
      </c>
      <c r="J79" s="10"/>
      <c r="K79" s="11">
        <f t="shared" si="5"/>
        <v>1.21E-2</v>
      </c>
    </row>
    <row r="80" spans="2:11" x14ac:dyDescent="0.2">
      <c r="B80">
        <f>+Administration!A75</f>
        <v>172</v>
      </c>
      <c r="C80" t="str">
        <f>+Administration!B75</f>
        <v>PULLMAN REGIONAL HOSPITAL</v>
      </c>
      <c r="D80" s="9">
        <f>ROUND(+Administration!G75,0)</f>
        <v>2739589</v>
      </c>
      <c r="E80" s="9">
        <f>ROUND(+Administration!V75,0)</f>
        <v>3914</v>
      </c>
      <c r="F80" s="10">
        <f t="shared" si="3"/>
        <v>699.95</v>
      </c>
      <c r="G80" s="9">
        <f>ROUND(+Administration!G177,0)</f>
        <v>2821655</v>
      </c>
      <c r="H80" s="9">
        <f>ROUND(+Administration!V177,0)</f>
        <v>4071</v>
      </c>
      <c r="I80" s="10">
        <f t="shared" si="4"/>
        <v>693.11</v>
      </c>
      <c r="J80" s="10"/>
      <c r="K80" s="11">
        <f t="shared" si="5"/>
        <v>-9.7999999999999997E-3</v>
      </c>
    </row>
    <row r="81" spans="2:11" x14ac:dyDescent="0.2">
      <c r="B81">
        <f>+Administration!A76</f>
        <v>173</v>
      </c>
      <c r="C81" t="str">
        <f>+Administration!B76</f>
        <v>MORTON GENERAL HOSPITAL</v>
      </c>
      <c r="D81" s="9">
        <f>ROUND(+Administration!G76,0)</f>
        <v>1070277</v>
      </c>
      <c r="E81" s="9">
        <f>ROUND(+Administration!V76,0)</f>
        <v>1070</v>
      </c>
      <c r="F81" s="10">
        <f t="shared" si="3"/>
        <v>1000.26</v>
      </c>
      <c r="G81" s="9">
        <f>ROUND(+Administration!G178,0)</f>
        <v>1491322</v>
      </c>
      <c r="H81" s="9">
        <f>ROUND(+Administration!V178,0)</f>
        <v>1208</v>
      </c>
      <c r="I81" s="10">
        <f t="shared" si="4"/>
        <v>1234.54</v>
      </c>
      <c r="J81" s="10"/>
      <c r="K81" s="11">
        <f t="shared" si="5"/>
        <v>0.23419999999999999</v>
      </c>
    </row>
    <row r="82" spans="2:11" x14ac:dyDescent="0.2">
      <c r="B82">
        <f>+Administration!A77</f>
        <v>175</v>
      </c>
      <c r="C82" t="str">
        <f>+Administration!B77</f>
        <v>MARY BRIDGE CHILDRENS HEALTH CENTER</v>
      </c>
      <c r="D82" s="9">
        <f>ROUND(+Administration!G77,0)</f>
        <v>3489245</v>
      </c>
      <c r="E82" s="9">
        <f>ROUND(+Administration!V77,0)</f>
        <v>10786</v>
      </c>
      <c r="F82" s="10">
        <f t="shared" si="3"/>
        <v>323.5</v>
      </c>
      <c r="G82" s="9">
        <f>ROUND(+Administration!G179,0)</f>
        <v>3869610</v>
      </c>
      <c r="H82" s="9">
        <f>ROUND(+Administration!V179,0)</f>
        <v>8765</v>
      </c>
      <c r="I82" s="10">
        <f t="shared" si="4"/>
        <v>441.48</v>
      </c>
      <c r="J82" s="10"/>
      <c r="K82" s="11">
        <f t="shared" si="5"/>
        <v>0.36470000000000002</v>
      </c>
    </row>
    <row r="83" spans="2:11" x14ac:dyDescent="0.2">
      <c r="B83">
        <f>+Administration!A78</f>
        <v>176</v>
      </c>
      <c r="C83" t="str">
        <f>+Administration!B78</f>
        <v>TACOMA GENERAL/ALLENMORE HOSPITAL</v>
      </c>
      <c r="D83" s="9">
        <f>ROUND(+Administration!G78,0)</f>
        <v>17691401</v>
      </c>
      <c r="E83" s="9">
        <f>ROUND(+Administration!V78,0)</f>
        <v>41823</v>
      </c>
      <c r="F83" s="10">
        <f t="shared" si="3"/>
        <v>423.01</v>
      </c>
      <c r="G83" s="9">
        <f>ROUND(+Administration!G180,0)</f>
        <v>11324381</v>
      </c>
      <c r="H83" s="9">
        <f>ROUND(+Administration!V180,0)</f>
        <v>40195</v>
      </c>
      <c r="I83" s="10">
        <f t="shared" si="4"/>
        <v>281.74</v>
      </c>
      <c r="J83" s="10"/>
      <c r="K83" s="11">
        <f t="shared" si="5"/>
        <v>-0.33400000000000002</v>
      </c>
    </row>
    <row r="84" spans="2:11" x14ac:dyDescent="0.2">
      <c r="B84">
        <f>+Administration!A79</f>
        <v>180</v>
      </c>
      <c r="C84" t="str">
        <f>+Administration!B79</f>
        <v>VALLEY HOSPITAL</v>
      </c>
      <c r="D84" s="9">
        <f>ROUND(+Administration!G79,0)</f>
        <v>5242027</v>
      </c>
      <c r="E84" s="9">
        <f>ROUND(+Administration!V79,0)</f>
        <v>11479</v>
      </c>
      <c r="F84" s="10">
        <f t="shared" si="3"/>
        <v>456.66</v>
      </c>
      <c r="G84" s="9">
        <f>ROUND(+Administration!G181,0)</f>
        <v>4977188</v>
      </c>
      <c r="H84" s="9">
        <f>ROUND(+Administration!V181,0)</f>
        <v>11541</v>
      </c>
      <c r="I84" s="10">
        <f t="shared" si="4"/>
        <v>431.26</v>
      </c>
      <c r="J84" s="10"/>
      <c r="K84" s="11">
        <f t="shared" si="5"/>
        <v>-5.5599999999999997E-2</v>
      </c>
    </row>
    <row r="85" spans="2:11" x14ac:dyDescent="0.2">
      <c r="B85">
        <f>+Administration!A80</f>
        <v>183</v>
      </c>
      <c r="C85" t="str">
        <f>+Administration!B80</f>
        <v>MULTICARE AUBURN MEDICAL CENTER</v>
      </c>
      <c r="D85" s="9">
        <f>ROUND(+Administration!G80,0)</f>
        <v>6352617</v>
      </c>
      <c r="E85" s="9">
        <f>ROUND(+Administration!V80,0)</f>
        <v>10417</v>
      </c>
      <c r="F85" s="10">
        <f t="shared" si="3"/>
        <v>609.83000000000004</v>
      </c>
      <c r="G85" s="9">
        <f>ROUND(+Administration!G182,0)</f>
        <v>10854642</v>
      </c>
      <c r="H85" s="9">
        <f>ROUND(+Administration!V182,0)</f>
        <v>10939</v>
      </c>
      <c r="I85" s="10">
        <f t="shared" si="4"/>
        <v>992.29</v>
      </c>
      <c r="J85" s="10"/>
      <c r="K85" s="11">
        <f t="shared" si="5"/>
        <v>0.62719999999999998</v>
      </c>
    </row>
    <row r="86" spans="2:11" x14ac:dyDescent="0.2">
      <c r="B86">
        <f>+Administration!A81</f>
        <v>186</v>
      </c>
      <c r="C86" t="str">
        <f>+Administration!B81</f>
        <v>SUMMIT PACIFIC MEDICAL CENTER</v>
      </c>
      <c r="D86" s="9">
        <f>ROUND(+Administration!G81,0)</f>
        <v>1028239</v>
      </c>
      <c r="E86" s="9">
        <f>ROUND(+Administration!V81,0)</f>
        <v>1042</v>
      </c>
      <c r="F86" s="10">
        <f t="shared" si="3"/>
        <v>986.79</v>
      </c>
      <c r="G86" s="9">
        <f>ROUND(+Administration!G183,0)</f>
        <v>1590017</v>
      </c>
      <c r="H86" s="9">
        <f>ROUND(+Administration!V183,0)</f>
        <v>1607</v>
      </c>
      <c r="I86" s="10">
        <f t="shared" si="4"/>
        <v>989.43</v>
      </c>
      <c r="J86" s="10"/>
      <c r="K86" s="11">
        <f t="shared" si="5"/>
        <v>2.7000000000000001E-3</v>
      </c>
    </row>
    <row r="87" spans="2:11" x14ac:dyDescent="0.2">
      <c r="B87">
        <f>+Administration!A82</f>
        <v>191</v>
      </c>
      <c r="C87" t="str">
        <f>+Administration!B82</f>
        <v>PROVIDENCE CENTRALIA HOSPITAL</v>
      </c>
      <c r="D87" s="9">
        <f>ROUND(+Administration!G82,0)</f>
        <v>5347579</v>
      </c>
      <c r="E87" s="9">
        <f>ROUND(+Administration!V82,0)</f>
        <v>12339</v>
      </c>
      <c r="F87" s="10">
        <f t="shared" si="3"/>
        <v>433.39</v>
      </c>
      <c r="G87" s="9">
        <f>ROUND(+Administration!G184,0)</f>
        <v>5167276</v>
      </c>
      <c r="H87" s="9">
        <f>ROUND(+Administration!V184,0)</f>
        <v>11395</v>
      </c>
      <c r="I87" s="10">
        <f t="shared" si="4"/>
        <v>453.47</v>
      </c>
      <c r="J87" s="10"/>
      <c r="K87" s="11">
        <f t="shared" si="5"/>
        <v>4.6300000000000001E-2</v>
      </c>
    </row>
    <row r="88" spans="2:11" x14ac:dyDescent="0.2">
      <c r="B88">
        <f>+Administration!A83</f>
        <v>193</v>
      </c>
      <c r="C88" t="str">
        <f>+Administration!B83</f>
        <v>PROVIDENCE MOUNT CARMEL HOSPITAL</v>
      </c>
      <c r="D88" s="9">
        <f>ROUND(+Administration!G83,0)</f>
        <v>1471153</v>
      </c>
      <c r="E88" s="9">
        <f>ROUND(+Administration!V83,0)</f>
        <v>3543</v>
      </c>
      <c r="F88" s="10">
        <f t="shared" si="3"/>
        <v>415.23</v>
      </c>
      <c r="G88" s="9">
        <f>ROUND(+Administration!G185,0)</f>
        <v>1924704</v>
      </c>
      <c r="H88" s="9">
        <f>ROUND(+Administration!V185,0)</f>
        <v>3716</v>
      </c>
      <c r="I88" s="10">
        <f t="shared" si="4"/>
        <v>517.95000000000005</v>
      </c>
      <c r="J88" s="10"/>
      <c r="K88" s="11">
        <f t="shared" si="5"/>
        <v>0.24740000000000001</v>
      </c>
    </row>
    <row r="89" spans="2:11" x14ac:dyDescent="0.2">
      <c r="B89">
        <f>+Administration!A84</f>
        <v>194</v>
      </c>
      <c r="C89" t="str">
        <f>+Administration!B84</f>
        <v>PROVIDENCE ST JOSEPHS HOSPITAL</v>
      </c>
      <c r="D89" s="9">
        <f>ROUND(+Administration!G84,0)</f>
        <v>1662673</v>
      </c>
      <c r="E89" s="9">
        <f>ROUND(+Administration!V84,0)</f>
        <v>1316</v>
      </c>
      <c r="F89" s="10">
        <f t="shared" si="3"/>
        <v>1263.43</v>
      </c>
      <c r="G89" s="9">
        <f>ROUND(+Administration!G186,0)</f>
        <v>852019</v>
      </c>
      <c r="H89" s="9">
        <f>ROUND(+Administration!V186,0)</f>
        <v>1137</v>
      </c>
      <c r="I89" s="10">
        <f t="shared" si="4"/>
        <v>749.36</v>
      </c>
      <c r="J89" s="10"/>
      <c r="K89" s="11">
        <f t="shared" si="5"/>
        <v>-0.40689999999999998</v>
      </c>
    </row>
    <row r="90" spans="2:11" x14ac:dyDescent="0.2">
      <c r="B90">
        <f>+Administration!A85</f>
        <v>195</v>
      </c>
      <c r="C90" t="str">
        <f>+Administration!B85</f>
        <v>SNOQUALMIE VALLEY HOSPITAL</v>
      </c>
      <c r="D90" s="9">
        <f>ROUND(+Administration!G85,0)</f>
        <v>1875152</v>
      </c>
      <c r="E90" s="9">
        <f>ROUND(+Administration!V85,0)</f>
        <v>1874</v>
      </c>
      <c r="F90" s="10">
        <f t="shared" si="3"/>
        <v>1000.61</v>
      </c>
      <c r="G90" s="9">
        <f>ROUND(+Administration!G187,0)</f>
        <v>1999838</v>
      </c>
      <c r="H90" s="9">
        <f>ROUND(+Administration!V187,0)</f>
        <v>290</v>
      </c>
      <c r="I90" s="10">
        <f t="shared" si="4"/>
        <v>6895.99</v>
      </c>
      <c r="J90" s="10"/>
      <c r="K90" s="11">
        <f t="shared" si="5"/>
        <v>5.8917999999999999</v>
      </c>
    </row>
    <row r="91" spans="2:11" x14ac:dyDescent="0.2">
      <c r="B91">
        <f>+Administration!A86</f>
        <v>197</v>
      </c>
      <c r="C91" t="str">
        <f>+Administration!B86</f>
        <v>CAPITAL MEDICAL CENTER</v>
      </c>
      <c r="D91" s="9">
        <f>ROUND(+Administration!G86,0)</f>
        <v>3110134</v>
      </c>
      <c r="E91" s="9">
        <f>ROUND(+Administration!V86,0)</f>
        <v>10620</v>
      </c>
      <c r="F91" s="10">
        <f t="shared" si="3"/>
        <v>292.86</v>
      </c>
      <c r="G91" s="9">
        <f>ROUND(+Administration!G188,0)</f>
        <v>3446717</v>
      </c>
      <c r="H91" s="9">
        <f>ROUND(+Administration!V188,0)</f>
        <v>10782</v>
      </c>
      <c r="I91" s="10">
        <f t="shared" si="4"/>
        <v>319.67</v>
      </c>
      <c r="J91" s="10"/>
      <c r="K91" s="11">
        <f t="shared" si="5"/>
        <v>9.1499999999999998E-2</v>
      </c>
    </row>
    <row r="92" spans="2:11" x14ac:dyDescent="0.2">
      <c r="B92">
        <f>+Administration!A87</f>
        <v>198</v>
      </c>
      <c r="C92" t="str">
        <f>+Administration!B87</f>
        <v>SUNNYSIDE COMMUNITY HOSPITAL</v>
      </c>
      <c r="D92" s="9">
        <f>ROUND(+Administration!G87,0)</f>
        <v>1511397</v>
      </c>
      <c r="E92" s="9">
        <f>ROUND(+Administration!V87,0)</f>
        <v>4161</v>
      </c>
      <c r="F92" s="10">
        <f t="shared" si="3"/>
        <v>363.23</v>
      </c>
      <c r="G92" s="9">
        <f>ROUND(+Administration!G189,0)</f>
        <v>1881811</v>
      </c>
      <c r="H92" s="9">
        <f>ROUND(+Administration!V189,0)</f>
        <v>4751</v>
      </c>
      <c r="I92" s="10">
        <f t="shared" si="4"/>
        <v>396.09</v>
      </c>
      <c r="J92" s="10"/>
      <c r="K92" s="11">
        <f t="shared" si="5"/>
        <v>9.0499999999999997E-2</v>
      </c>
    </row>
    <row r="93" spans="2:11" x14ac:dyDescent="0.2">
      <c r="B93">
        <f>+Administration!A88</f>
        <v>199</v>
      </c>
      <c r="C93" t="str">
        <f>+Administration!B88</f>
        <v>TOPPENISH COMMUNITY HOSPITAL</v>
      </c>
      <c r="D93" s="9">
        <f>ROUND(+Administration!G88,0)</f>
        <v>1241065</v>
      </c>
      <c r="E93" s="9">
        <f>ROUND(+Administration!V88,0)</f>
        <v>2554</v>
      </c>
      <c r="F93" s="10">
        <f t="shared" si="3"/>
        <v>485.93</v>
      </c>
      <c r="G93" s="9">
        <f>ROUND(+Administration!G190,0)</f>
        <v>1155473</v>
      </c>
      <c r="H93" s="9">
        <f>ROUND(+Administration!V190,0)</f>
        <v>2379</v>
      </c>
      <c r="I93" s="10">
        <f t="shared" si="4"/>
        <v>485.7</v>
      </c>
      <c r="J93" s="10"/>
      <c r="K93" s="11">
        <f t="shared" si="5"/>
        <v>-5.0000000000000001E-4</v>
      </c>
    </row>
    <row r="94" spans="2:11" x14ac:dyDescent="0.2">
      <c r="B94">
        <f>+Administration!A89</f>
        <v>201</v>
      </c>
      <c r="C94" t="str">
        <f>+Administration!B89</f>
        <v>ST FRANCIS COMMUNITY HOSPITAL</v>
      </c>
      <c r="D94" s="9">
        <f>ROUND(+Administration!G89,0)</f>
        <v>8954065</v>
      </c>
      <c r="E94" s="9">
        <f>ROUND(+Administration!V89,0)</f>
        <v>15975</v>
      </c>
      <c r="F94" s="10">
        <f t="shared" si="3"/>
        <v>560.5</v>
      </c>
      <c r="G94" s="9">
        <f>ROUND(+Administration!G191,0)</f>
        <v>9408619</v>
      </c>
      <c r="H94" s="9">
        <f>ROUND(+Administration!V191,0)</f>
        <v>13448</v>
      </c>
      <c r="I94" s="10">
        <f t="shared" si="4"/>
        <v>699.63</v>
      </c>
      <c r="J94" s="10"/>
      <c r="K94" s="11">
        <f t="shared" si="5"/>
        <v>0.2482</v>
      </c>
    </row>
    <row r="95" spans="2:11" x14ac:dyDescent="0.2">
      <c r="B95">
        <f>+Administration!A90</f>
        <v>202</v>
      </c>
      <c r="C95" t="str">
        <f>+Administration!B90</f>
        <v>REGIONAL HOSPITAL</v>
      </c>
      <c r="D95" s="9">
        <f>ROUND(+Administration!G90,0)</f>
        <v>1033828</v>
      </c>
      <c r="E95" s="9">
        <f>ROUND(+Administration!V90,0)</f>
        <v>707</v>
      </c>
      <c r="F95" s="10">
        <f t="shared" si="3"/>
        <v>1462.27</v>
      </c>
      <c r="G95" s="9">
        <f>ROUND(+Administration!G192,0)</f>
        <v>400051</v>
      </c>
      <c r="H95" s="9">
        <f>ROUND(+Administration!V192,0)</f>
        <v>357</v>
      </c>
      <c r="I95" s="10">
        <f t="shared" si="4"/>
        <v>1120.5899999999999</v>
      </c>
      <c r="J95" s="10"/>
      <c r="K95" s="11">
        <f t="shared" si="5"/>
        <v>-0.23369999999999999</v>
      </c>
    </row>
    <row r="96" spans="2:11" x14ac:dyDescent="0.2">
      <c r="B96">
        <f>+Administration!A91</f>
        <v>204</v>
      </c>
      <c r="C96" t="str">
        <f>+Administration!B91</f>
        <v>SEATTLE CANCER CARE ALLIANCE</v>
      </c>
      <c r="D96" s="9">
        <f>ROUND(+Administration!G91,0)</f>
        <v>18973508</v>
      </c>
      <c r="E96" s="9">
        <f>ROUND(+Administration!V91,0)</f>
        <v>13817</v>
      </c>
      <c r="F96" s="10">
        <f t="shared" si="3"/>
        <v>1373.2</v>
      </c>
      <c r="G96" s="9">
        <f>ROUND(+Administration!G193,0)</f>
        <v>21421512</v>
      </c>
      <c r="H96" s="9">
        <f>ROUND(+Administration!V193,0)</f>
        <v>14365</v>
      </c>
      <c r="I96" s="10">
        <f t="shared" si="4"/>
        <v>1491.23</v>
      </c>
      <c r="J96" s="10"/>
      <c r="K96" s="11">
        <f t="shared" si="5"/>
        <v>8.5999999999999993E-2</v>
      </c>
    </row>
    <row r="97" spans="2:11" x14ac:dyDescent="0.2">
      <c r="B97">
        <f>+Administration!A92</f>
        <v>205</v>
      </c>
      <c r="C97" t="str">
        <f>+Administration!B92</f>
        <v>WENATCHEE VALLEY HOSPITAL</v>
      </c>
      <c r="D97" s="9">
        <f>ROUND(+Administration!G92,0)</f>
        <v>859785</v>
      </c>
      <c r="E97" s="9">
        <f>ROUND(+Administration!V92,0)</f>
        <v>12549</v>
      </c>
      <c r="F97" s="10">
        <f t="shared" si="3"/>
        <v>68.510000000000005</v>
      </c>
      <c r="G97" s="9">
        <f>ROUND(+Administration!G194,0)</f>
        <v>2602364</v>
      </c>
      <c r="H97" s="9">
        <f>ROUND(+Administration!V194,0)</f>
        <v>27379</v>
      </c>
      <c r="I97" s="10">
        <f t="shared" si="4"/>
        <v>95.05</v>
      </c>
      <c r="J97" s="10"/>
      <c r="K97" s="11">
        <f t="shared" si="5"/>
        <v>0.38740000000000002</v>
      </c>
    </row>
    <row r="98" spans="2:11" x14ac:dyDescent="0.2">
      <c r="B98">
        <f>+Administration!A93</f>
        <v>206</v>
      </c>
      <c r="C98" t="str">
        <f>+Administration!B93</f>
        <v>PEACEHEALTH UNITED GENERAL MEDICAL CENTER</v>
      </c>
      <c r="D98" s="9">
        <f>ROUND(+Administration!G93,0)</f>
        <v>3353345</v>
      </c>
      <c r="E98" s="9">
        <f>ROUND(+Administration!V93,0)</f>
        <v>3615</v>
      </c>
      <c r="F98" s="10">
        <f t="shared" si="3"/>
        <v>927.62</v>
      </c>
      <c r="G98" s="9">
        <f>ROUND(+Administration!G195,0)</f>
        <v>248053</v>
      </c>
      <c r="H98" s="9">
        <f>ROUND(+Administration!V195,0)</f>
        <v>838</v>
      </c>
      <c r="I98" s="10">
        <f t="shared" si="4"/>
        <v>296.01</v>
      </c>
      <c r="J98" s="10"/>
      <c r="K98" s="11">
        <f t="shared" si="5"/>
        <v>-0.68089999999999995</v>
      </c>
    </row>
    <row r="99" spans="2:11" x14ac:dyDescent="0.2">
      <c r="B99">
        <f>+Administration!A94</f>
        <v>207</v>
      </c>
      <c r="C99" t="str">
        <f>+Administration!B94</f>
        <v>SKAGIT VALLEY HOSPITAL</v>
      </c>
      <c r="D99" s="9">
        <f>ROUND(+Administration!G94,0)</f>
        <v>13148286</v>
      </c>
      <c r="E99" s="9">
        <f>ROUND(+Administration!V94,0)</f>
        <v>20806</v>
      </c>
      <c r="F99" s="10">
        <f t="shared" si="3"/>
        <v>631.95000000000005</v>
      </c>
      <c r="G99" s="9">
        <f>ROUND(+Administration!G196,0)</f>
        <v>14384349</v>
      </c>
      <c r="H99" s="9">
        <f>ROUND(+Administration!V196,0)</f>
        <v>21501</v>
      </c>
      <c r="I99" s="10">
        <f t="shared" si="4"/>
        <v>669.01</v>
      </c>
      <c r="J99" s="10"/>
      <c r="K99" s="11">
        <f t="shared" si="5"/>
        <v>5.8599999999999999E-2</v>
      </c>
    </row>
    <row r="100" spans="2:11" x14ac:dyDescent="0.2">
      <c r="B100">
        <f>+Administration!A95</f>
        <v>208</v>
      </c>
      <c r="C100" t="str">
        <f>+Administration!B95</f>
        <v>LEGACY SALMON CREEK HOSPITAL</v>
      </c>
      <c r="D100" s="9">
        <f>ROUND(+Administration!G95,0)</f>
        <v>9313213</v>
      </c>
      <c r="E100" s="9">
        <f>ROUND(+Administration!V95,0)</f>
        <v>18334</v>
      </c>
      <c r="F100" s="10">
        <f t="shared" si="3"/>
        <v>507.97</v>
      </c>
      <c r="G100" s="9">
        <f>ROUND(+Administration!G197,0)</f>
        <v>11436658</v>
      </c>
      <c r="H100" s="9">
        <f>ROUND(+Administration!V197,0)</f>
        <v>19284</v>
      </c>
      <c r="I100" s="10">
        <f t="shared" si="4"/>
        <v>593.05999999999995</v>
      </c>
      <c r="J100" s="10"/>
      <c r="K100" s="11">
        <f t="shared" si="5"/>
        <v>0.16750000000000001</v>
      </c>
    </row>
    <row r="101" spans="2:11" x14ac:dyDescent="0.2">
      <c r="B101">
        <f>+Administration!A96</f>
        <v>209</v>
      </c>
      <c r="C101" t="str">
        <f>+Administration!B96</f>
        <v>ST ANTHONY HOSPITAL</v>
      </c>
      <c r="D101" s="9">
        <f>ROUND(+Administration!G96,0)</f>
        <v>4241340</v>
      </c>
      <c r="E101" s="9">
        <f>ROUND(+Administration!V96,0)</f>
        <v>9231</v>
      </c>
      <c r="F101" s="10">
        <f t="shared" si="3"/>
        <v>459.47</v>
      </c>
      <c r="G101" s="9">
        <f>ROUND(+Administration!G198,0)</f>
        <v>4438202</v>
      </c>
      <c r="H101" s="9">
        <f>ROUND(+Administration!V198,0)</f>
        <v>9720</v>
      </c>
      <c r="I101" s="10">
        <f t="shared" si="4"/>
        <v>456.61</v>
      </c>
      <c r="J101" s="10"/>
      <c r="K101" s="11">
        <f t="shared" si="5"/>
        <v>-6.1999999999999998E-3</v>
      </c>
    </row>
    <row r="102" spans="2:11" x14ac:dyDescent="0.2">
      <c r="B102">
        <f>+Administration!A97</f>
        <v>210</v>
      </c>
      <c r="C102" t="str">
        <f>+Administration!B97</f>
        <v>SWEDISH MEDICAL CENTER - ISSAQUAH CAMPUS</v>
      </c>
      <c r="D102" s="9">
        <f>ROUND(+Administration!G97,0)</f>
        <v>3513234</v>
      </c>
      <c r="E102" s="9">
        <f>ROUND(+Administration!V97,0)</f>
        <v>12277</v>
      </c>
      <c r="F102" s="10">
        <f t="shared" si="3"/>
        <v>286.16000000000003</v>
      </c>
      <c r="G102" s="9">
        <f>ROUND(+Administration!G199,0)</f>
        <v>3142779</v>
      </c>
      <c r="H102" s="9">
        <f>ROUND(+Administration!V199,0)</f>
        <v>9423</v>
      </c>
      <c r="I102" s="10">
        <f t="shared" si="4"/>
        <v>333.52</v>
      </c>
      <c r="J102" s="10"/>
      <c r="K102" s="11">
        <f t="shared" si="5"/>
        <v>0.16550000000000001</v>
      </c>
    </row>
    <row r="103" spans="2:11" x14ac:dyDescent="0.2">
      <c r="B103">
        <f>+Administration!A98</f>
        <v>211</v>
      </c>
      <c r="C103" t="str">
        <f>+Administration!B98</f>
        <v>PEACEHEALTH PEACE ISLAND MEDICAL CENTER</v>
      </c>
      <c r="D103" s="9">
        <f>ROUND(+Administration!G98,0)</f>
        <v>203879</v>
      </c>
      <c r="E103" s="9">
        <f>ROUND(+Administration!V98,0)</f>
        <v>433</v>
      </c>
      <c r="F103" s="10">
        <f t="shared" si="3"/>
        <v>470.85</v>
      </c>
      <c r="G103" s="9">
        <f>ROUND(+Administration!G200,0)</f>
        <v>684249</v>
      </c>
      <c r="H103" s="9">
        <f>ROUND(+Administration!V200,0)</f>
        <v>886</v>
      </c>
      <c r="I103" s="10">
        <f t="shared" si="4"/>
        <v>772.29</v>
      </c>
      <c r="J103" s="10"/>
      <c r="K103" s="11">
        <f t="shared" si="5"/>
        <v>0.64019999999999999</v>
      </c>
    </row>
    <row r="104" spans="2:11" x14ac:dyDescent="0.2">
      <c r="B104">
        <f>+Administration!A99</f>
        <v>904</v>
      </c>
      <c r="C104" t="str">
        <f>+Administration!B99</f>
        <v>BHC FAIRFAX HOSPITAL</v>
      </c>
      <c r="D104" s="9">
        <f>ROUND(+Administration!G99,0)</f>
        <v>2544986</v>
      </c>
      <c r="E104" s="9">
        <f>ROUND(+Administration!V99,0)</f>
        <v>2354</v>
      </c>
      <c r="F104" s="10">
        <f t="shared" si="3"/>
        <v>1081.1300000000001</v>
      </c>
      <c r="G104" s="9">
        <f>ROUND(+Administration!G201,0)</f>
        <v>3140555</v>
      </c>
      <c r="H104" s="9">
        <f>ROUND(+Administration!V201,0)</f>
        <v>2770</v>
      </c>
      <c r="I104" s="10">
        <f t="shared" si="4"/>
        <v>1133.77</v>
      </c>
      <c r="J104" s="10"/>
      <c r="K104" s="11">
        <f t="shared" si="5"/>
        <v>4.87E-2</v>
      </c>
    </row>
    <row r="105" spans="2:11" x14ac:dyDescent="0.2">
      <c r="B105">
        <f>+Administration!A100</f>
        <v>915</v>
      </c>
      <c r="C105" t="str">
        <f>+Administration!B100</f>
        <v>LOURDES COUNSELING CENTER</v>
      </c>
      <c r="D105" s="9">
        <f>ROUND(+Administration!G100,0)</f>
        <v>278042</v>
      </c>
      <c r="E105" s="9">
        <f>ROUND(+Administration!V100,0)</f>
        <v>744</v>
      </c>
      <c r="F105" s="10">
        <f t="shared" si="3"/>
        <v>373.71</v>
      </c>
      <c r="G105" s="9">
        <f>ROUND(+Administration!G202,0)</f>
        <v>209388</v>
      </c>
      <c r="H105" s="9">
        <f>ROUND(+Administration!V202,0)</f>
        <v>702</v>
      </c>
      <c r="I105" s="10">
        <f t="shared" si="4"/>
        <v>298.27</v>
      </c>
      <c r="J105" s="10"/>
      <c r="K105" s="11">
        <f t="shared" si="5"/>
        <v>-0.2019</v>
      </c>
    </row>
    <row r="106" spans="2:11" x14ac:dyDescent="0.2">
      <c r="B106">
        <f>+Administration!A101</f>
        <v>919</v>
      </c>
      <c r="C106" t="str">
        <f>+Administration!B101</f>
        <v>NAVOS</v>
      </c>
      <c r="D106" s="9">
        <f>ROUND(+Administration!G101,0)</f>
        <v>691664</v>
      </c>
      <c r="E106" s="9">
        <f>ROUND(+Administration!V101,0)</f>
        <v>1090</v>
      </c>
      <c r="F106" s="10">
        <f t="shared" si="3"/>
        <v>634.54999999999995</v>
      </c>
      <c r="G106" s="9">
        <f>ROUND(+Administration!G203,0)</f>
        <v>851532</v>
      </c>
      <c r="H106" s="9">
        <f>ROUND(+Administration!V203,0)</f>
        <v>688</v>
      </c>
      <c r="I106" s="10">
        <f t="shared" si="4"/>
        <v>1237.69</v>
      </c>
      <c r="J106" s="10"/>
      <c r="K106" s="11">
        <f t="shared" si="5"/>
        <v>0.95050000000000001</v>
      </c>
    </row>
    <row r="107" spans="2:11" x14ac:dyDescent="0.2">
      <c r="B107">
        <f>+Administration!A102</f>
        <v>921</v>
      </c>
      <c r="C107" t="str">
        <f>+Administration!B102</f>
        <v>Cascade Behavioral Health</v>
      </c>
      <c r="D107" s="9">
        <f>ROUND(+Administration!G102,0)</f>
        <v>100528</v>
      </c>
      <c r="E107" s="9">
        <f>ROUND(+Administration!V102,0)</f>
        <v>93</v>
      </c>
      <c r="F107" s="10">
        <f t="shared" si="3"/>
        <v>1080.95</v>
      </c>
      <c r="G107" s="9">
        <f>ROUND(+Administration!G204,0)</f>
        <v>1309226</v>
      </c>
      <c r="H107" s="9">
        <f>ROUND(+Administration!V204,0)</f>
        <v>664</v>
      </c>
      <c r="I107" s="10">
        <f t="shared" si="4"/>
        <v>1971.73</v>
      </c>
      <c r="J107" s="10"/>
      <c r="K107" s="11">
        <f t="shared" si="5"/>
        <v>0.82410000000000005</v>
      </c>
    </row>
    <row r="108" spans="2:11" x14ac:dyDescent="0.2">
      <c r="B108">
        <f>+Administration!A103</f>
        <v>922</v>
      </c>
      <c r="C108" t="str">
        <f>+Administration!B103</f>
        <v>Fairfax Everett</v>
      </c>
      <c r="D108" s="9">
        <f>ROUND(+Administration!G103,0)</f>
        <v>0</v>
      </c>
      <c r="E108" s="9" t="e">
        <f>ROUND(+Administration!V103,0)</f>
        <v>#VALUE!</v>
      </c>
      <c r="F108" s="10" t="str">
        <f t="shared" si="3"/>
        <v/>
      </c>
      <c r="G108" s="9">
        <f>ROUND(+Administration!G205,0)</f>
        <v>518814</v>
      </c>
      <c r="H108" s="9">
        <f>ROUND(+Administration!V205,0)</f>
        <v>113</v>
      </c>
      <c r="I108" s="10">
        <f t="shared" si="4"/>
        <v>4591.2700000000004</v>
      </c>
      <c r="J108" s="10"/>
      <c r="K108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B19" sqref="B1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6.88671875" bestFit="1" customWidth="1"/>
    <col min="6" max="6" width="8.88671875" bestFit="1" customWidth="1"/>
    <col min="7" max="7" width="10.109375" bestFit="1" customWidth="1"/>
    <col min="8" max="9" width="6.88671875" bestFit="1" customWidth="1"/>
    <col min="10" max="10" width="2.6640625" customWidth="1"/>
  </cols>
  <sheetData>
    <row r="1" spans="1:11" x14ac:dyDescent="0.2">
      <c r="A1" s="6" t="s">
        <v>7</v>
      </c>
      <c r="B1" s="5"/>
      <c r="C1" s="5"/>
      <c r="D1" s="5"/>
      <c r="E1" s="5"/>
      <c r="F1" s="6"/>
      <c r="G1" s="5"/>
      <c r="H1" s="5"/>
      <c r="I1" s="5"/>
      <c r="J1" s="5"/>
    </row>
    <row r="2" spans="1:11" x14ac:dyDescent="0.2">
      <c r="A2" s="1"/>
      <c r="F2" s="1"/>
      <c r="K2" s="4" t="s">
        <v>43</v>
      </c>
    </row>
    <row r="3" spans="1:11" x14ac:dyDescent="0.2">
      <c r="D3" s="2"/>
      <c r="F3" s="1"/>
      <c r="K3">
        <v>490</v>
      </c>
    </row>
    <row r="4" spans="1:11" x14ac:dyDescent="0.2">
      <c r="A4" s="6" t="s">
        <v>30</v>
      </c>
      <c r="B4" s="6"/>
      <c r="C4" s="6"/>
      <c r="D4" s="7"/>
      <c r="E4" s="6"/>
      <c r="F4" s="5"/>
      <c r="G4" s="5"/>
      <c r="H4" s="5"/>
      <c r="I4" s="5"/>
      <c r="J4" s="5"/>
    </row>
    <row r="5" spans="1:11" x14ac:dyDescent="0.2">
      <c r="A5" s="6" t="s">
        <v>33</v>
      </c>
      <c r="B5" s="6"/>
      <c r="C5" s="6"/>
      <c r="D5" s="6"/>
      <c r="E5" s="5"/>
      <c r="F5" s="5"/>
      <c r="G5" s="5"/>
      <c r="H5" s="5"/>
      <c r="I5" s="5"/>
      <c r="J5" s="5"/>
    </row>
    <row r="7" spans="1:11" x14ac:dyDescent="0.2">
      <c r="E7" s="33">
        <f>Administration!D5</f>
        <v>2013</v>
      </c>
      <c r="F7" s="4">
        <f>+E7</f>
        <v>2013</v>
      </c>
      <c r="H7" s="3">
        <f>+F7+1</f>
        <v>2014</v>
      </c>
      <c r="I7" s="4">
        <f>+H7</f>
        <v>2014</v>
      </c>
    </row>
    <row r="8" spans="1:11" x14ac:dyDescent="0.2">
      <c r="A8" s="4"/>
      <c r="B8" s="4"/>
      <c r="C8" s="4"/>
      <c r="D8" s="3" t="s">
        <v>8</v>
      </c>
      <c r="F8" s="3" t="s">
        <v>2</v>
      </c>
      <c r="G8" s="3" t="s">
        <v>8</v>
      </c>
      <c r="I8" s="3" t="s">
        <v>2</v>
      </c>
      <c r="J8" s="3"/>
      <c r="K8" s="4" t="s">
        <v>45</v>
      </c>
    </row>
    <row r="9" spans="1:11" x14ac:dyDescent="0.2">
      <c r="A9" s="4"/>
      <c r="B9" s="4" t="s">
        <v>41</v>
      </c>
      <c r="C9" s="4" t="s">
        <v>42</v>
      </c>
      <c r="D9" s="3" t="s">
        <v>9</v>
      </c>
      <c r="E9" s="3" t="s">
        <v>4</v>
      </c>
      <c r="F9" s="3" t="s">
        <v>4</v>
      </c>
      <c r="G9" s="3" t="s">
        <v>9</v>
      </c>
      <c r="H9" s="3" t="s">
        <v>4</v>
      </c>
      <c r="I9" s="3" t="s">
        <v>4</v>
      </c>
      <c r="J9" s="3"/>
      <c r="K9" s="4" t="s">
        <v>46</v>
      </c>
    </row>
    <row r="10" spans="1:11" x14ac:dyDescent="0.2">
      <c r="B10">
        <f>+Administration!A5</f>
        <v>1</v>
      </c>
      <c r="C10" t="str">
        <f>+Administration!B5</f>
        <v>SWEDISH MEDICAL CENTER - FIRST HILL</v>
      </c>
      <c r="D10" s="9">
        <f>ROUND(+Administration!H5,0)</f>
        <v>33065528</v>
      </c>
      <c r="E10" s="9">
        <f>ROUND(+Administration!V5,0)</f>
        <v>67759</v>
      </c>
      <c r="F10" s="10">
        <f>IF(D10=0,"",IF(E10=0,"",ROUND(D10/E10,2)))</f>
        <v>487.99</v>
      </c>
      <c r="G10" s="9">
        <f>ROUND(+Administration!H107,0)</f>
        <v>21831466</v>
      </c>
      <c r="H10" s="9">
        <f>ROUND(+Administration!V107,0)</f>
        <v>54386</v>
      </c>
      <c r="I10" s="10">
        <f>IF(G10=0,"",IF(H10=0,"",ROUND(G10/H10,2)))</f>
        <v>401.42</v>
      </c>
      <c r="J10" s="10"/>
      <c r="K10" s="11">
        <f>IF(D10=0,"",IF(E10=0,"",IF(G10=0,"",IF(H10=0,"",ROUND(I10/F10-1,4)))))</f>
        <v>-0.1774</v>
      </c>
    </row>
    <row r="11" spans="1:11" x14ac:dyDescent="0.2">
      <c r="B11">
        <f>+Administration!A6</f>
        <v>3</v>
      </c>
      <c r="C11" t="str">
        <f>+Administration!B6</f>
        <v>SWEDISH MEDICAL CENTER - CHERRY HILL</v>
      </c>
      <c r="D11" s="9">
        <f>ROUND(+Administration!H6,0)</f>
        <v>10998148</v>
      </c>
      <c r="E11" s="9">
        <f>ROUND(+Administration!V6,0)</f>
        <v>28415</v>
      </c>
      <c r="F11" s="10">
        <f t="shared" ref="F11:F74" si="0">IF(D11=0,"",IF(E11=0,"",ROUND(D11/E11,2)))</f>
        <v>387.05</v>
      </c>
      <c r="G11" s="9">
        <f>ROUND(+Administration!H108,0)</f>
        <v>7460550</v>
      </c>
      <c r="H11" s="9">
        <f>ROUND(+Administration!V108,0)</f>
        <v>28590</v>
      </c>
      <c r="I11" s="10">
        <f t="shared" ref="I11:I74" si="1">IF(G11=0,"",IF(H11=0,"",ROUND(G11/H11,2)))</f>
        <v>260.95</v>
      </c>
      <c r="J11" s="10"/>
      <c r="K11" s="11">
        <f t="shared" ref="K11:K74" si="2">IF(D11=0,"",IF(E11=0,"",IF(G11=0,"",IF(H11=0,"",ROUND(I11/F11-1,4)))))</f>
        <v>-0.32579999999999998</v>
      </c>
    </row>
    <row r="12" spans="1:11" x14ac:dyDescent="0.2">
      <c r="B12">
        <f>+Administration!A7</f>
        <v>8</v>
      </c>
      <c r="C12" t="str">
        <f>+Administration!B7</f>
        <v>KLICKITAT VALLEY HEALTH</v>
      </c>
      <c r="D12" s="9">
        <f>ROUND(+Administration!H7,0)</f>
        <v>526007</v>
      </c>
      <c r="E12" s="9">
        <f>ROUND(+Administration!V7,0)</f>
        <v>1281</v>
      </c>
      <c r="F12" s="10">
        <f t="shared" si="0"/>
        <v>410.62</v>
      </c>
      <c r="G12" s="9">
        <f>ROUND(+Administration!H109,0)</f>
        <v>296333</v>
      </c>
      <c r="H12" s="9">
        <f>ROUND(+Administration!V109,0)</f>
        <v>1141</v>
      </c>
      <c r="I12" s="10">
        <f t="shared" si="1"/>
        <v>259.70999999999998</v>
      </c>
      <c r="J12" s="10"/>
      <c r="K12" s="11">
        <f t="shared" si="2"/>
        <v>-0.36749999999999999</v>
      </c>
    </row>
    <row r="13" spans="1:11" x14ac:dyDescent="0.2">
      <c r="B13">
        <f>+Administration!A8</f>
        <v>10</v>
      </c>
      <c r="C13" t="str">
        <f>+Administration!B8</f>
        <v>VIRGINIA MASON MEDICAL CENTER</v>
      </c>
      <c r="D13" s="9">
        <f>ROUND(+Administration!H8,0)</f>
        <v>2509975</v>
      </c>
      <c r="E13" s="9">
        <f>ROUND(+Administration!V8,0)</f>
        <v>70317</v>
      </c>
      <c r="F13" s="10">
        <f t="shared" si="0"/>
        <v>35.700000000000003</v>
      </c>
      <c r="G13" s="9">
        <f>ROUND(+Administration!H110,0)</f>
        <v>-2092804</v>
      </c>
      <c r="H13" s="9">
        <f>ROUND(+Administration!V110,0)</f>
        <v>36445</v>
      </c>
      <c r="I13" s="10">
        <f t="shared" si="1"/>
        <v>-57.42</v>
      </c>
      <c r="J13" s="10"/>
      <c r="K13" s="11">
        <f t="shared" si="2"/>
        <v>-2.6084000000000001</v>
      </c>
    </row>
    <row r="14" spans="1:11" x14ac:dyDescent="0.2">
      <c r="B14">
        <f>+Administration!A9</f>
        <v>14</v>
      </c>
      <c r="C14" t="str">
        <f>+Administration!B9</f>
        <v>SEATTLE CHILDRENS HOSPITAL</v>
      </c>
      <c r="D14" s="9">
        <f>ROUND(+Administration!H9,0)</f>
        <v>19052043</v>
      </c>
      <c r="E14" s="9">
        <f>ROUND(+Administration!V9,0)</f>
        <v>31340</v>
      </c>
      <c r="F14" s="10">
        <f t="shared" si="0"/>
        <v>607.91</v>
      </c>
      <c r="G14" s="9">
        <f>ROUND(+Administration!H111,0)</f>
        <v>19201655</v>
      </c>
      <c r="H14" s="9">
        <f>ROUND(+Administration!V111,0)</f>
        <v>31607</v>
      </c>
      <c r="I14" s="10">
        <f t="shared" si="1"/>
        <v>607.51</v>
      </c>
      <c r="J14" s="10"/>
      <c r="K14" s="11">
        <f t="shared" si="2"/>
        <v>-6.9999999999999999E-4</v>
      </c>
    </row>
    <row r="15" spans="1:11" x14ac:dyDescent="0.2">
      <c r="B15">
        <f>+Administration!A10</f>
        <v>20</v>
      </c>
      <c r="C15" t="str">
        <f>+Administration!B10</f>
        <v>GROUP HEALTH CENTRAL HOSPITAL</v>
      </c>
      <c r="D15" s="9">
        <f>ROUND(+Administration!H10,0)</f>
        <v>694322</v>
      </c>
      <c r="E15" s="9">
        <f>ROUND(+Administration!V10,0)</f>
        <v>1104</v>
      </c>
      <c r="F15" s="10">
        <f t="shared" si="0"/>
        <v>628.91</v>
      </c>
      <c r="G15" s="9">
        <f>ROUND(+Administration!H112,0)</f>
        <v>620111</v>
      </c>
      <c r="H15" s="9">
        <f>ROUND(+Administration!V112,0)</f>
        <v>980</v>
      </c>
      <c r="I15" s="10">
        <f t="shared" si="1"/>
        <v>632.77</v>
      </c>
      <c r="J15" s="10"/>
      <c r="K15" s="11">
        <f t="shared" si="2"/>
        <v>6.1000000000000004E-3</v>
      </c>
    </row>
    <row r="16" spans="1:11" x14ac:dyDescent="0.2">
      <c r="B16">
        <f>+Administration!A11</f>
        <v>21</v>
      </c>
      <c r="C16" t="str">
        <f>+Administration!B11</f>
        <v>NEWPORT HOSPITAL AND HEALTH SERVICES</v>
      </c>
      <c r="D16" s="9">
        <f>ROUND(+Administration!H11,0)</f>
        <v>297565</v>
      </c>
      <c r="E16" s="9">
        <f>ROUND(+Administration!V11,0)</f>
        <v>1924</v>
      </c>
      <c r="F16" s="10">
        <f t="shared" si="0"/>
        <v>154.66</v>
      </c>
      <c r="G16" s="9">
        <f>ROUND(+Administration!H113,0)</f>
        <v>324967</v>
      </c>
      <c r="H16" s="9">
        <f>ROUND(+Administration!V113,0)</f>
        <v>1785</v>
      </c>
      <c r="I16" s="10">
        <f t="shared" si="1"/>
        <v>182.05</v>
      </c>
      <c r="J16" s="10"/>
      <c r="K16" s="11">
        <f t="shared" si="2"/>
        <v>0.17710000000000001</v>
      </c>
    </row>
    <row r="17" spans="2:11" x14ac:dyDescent="0.2">
      <c r="B17">
        <f>+Administration!A12</f>
        <v>22</v>
      </c>
      <c r="C17" t="str">
        <f>+Administration!B12</f>
        <v>LOURDES MEDICAL CENTER</v>
      </c>
      <c r="D17" s="9">
        <f>ROUND(+Administration!H12,0)</f>
        <v>572119</v>
      </c>
      <c r="E17" s="9">
        <f>ROUND(+Administration!V12,0)</f>
        <v>7861</v>
      </c>
      <c r="F17" s="10">
        <f t="shared" si="0"/>
        <v>72.78</v>
      </c>
      <c r="G17" s="9">
        <f>ROUND(+Administration!H114,0)</f>
        <v>512931</v>
      </c>
      <c r="H17" s="9">
        <f>ROUND(+Administration!V114,0)</f>
        <v>5451</v>
      </c>
      <c r="I17" s="10">
        <f t="shared" si="1"/>
        <v>94.1</v>
      </c>
      <c r="J17" s="10"/>
      <c r="K17" s="11">
        <f t="shared" si="2"/>
        <v>0.29289999999999999</v>
      </c>
    </row>
    <row r="18" spans="2:11" x14ac:dyDescent="0.2">
      <c r="B18">
        <f>+Administration!A13</f>
        <v>23</v>
      </c>
      <c r="C18" t="str">
        <f>+Administration!B13</f>
        <v>THREE RIVERS HOSPITAL</v>
      </c>
      <c r="D18" s="9">
        <f>ROUND(+Administration!H13,0)</f>
        <v>200064</v>
      </c>
      <c r="E18" s="9">
        <f>ROUND(+Administration!V13,0)</f>
        <v>943</v>
      </c>
      <c r="F18" s="10">
        <f t="shared" si="0"/>
        <v>212.16</v>
      </c>
      <c r="G18" s="9">
        <f>ROUND(+Administration!H115,0)</f>
        <v>179208</v>
      </c>
      <c r="H18" s="9">
        <f>ROUND(+Administration!V115,0)</f>
        <v>954</v>
      </c>
      <c r="I18" s="10">
        <f t="shared" si="1"/>
        <v>187.85</v>
      </c>
      <c r="J18" s="10"/>
      <c r="K18" s="11">
        <f t="shared" si="2"/>
        <v>-0.11459999999999999</v>
      </c>
    </row>
    <row r="19" spans="2:11" x14ac:dyDescent="0.2">
      <c r="B19">
        <f>+Administration!A14</f>
        <v>26</v>
      </c>
      <c r="C19" t="str">
        <f>+Administration!B14</f>
        <v>PEACEHEALTH ST JOHN MEDICAL CENTER</v>
      </c>
      <c r="D19" s="9">
        <f>ROUND(+Administration!H14,0)</f>
        <v>2901128</v>
      </c>
      <c r="E19" s="9">
        <f>ROUND(+Administration!V14,0)</f>
        <v>21531</v>
      </c>
      <c r="F19" s="10">
        <f t="shared" si="0"/>
        <v>134.74</v>
      </c>
      <c r="G19" s="9">
        <f>ROUND(+Administration!H116,0)</f>
        <v>262608</v>
      </c>
      <c r="H19" s="9">
        <f>ROUND(+Administration!V116,0)</f>
        <v>20321</v>
      </c>
      <c r="I19" s="10">
        <f t="shared" si="1"/>
        <v>12.92</v>
      </c>
      <c r="J19" s="10"/>
      <c r="K19" s="11">
        <f t="shared" si="2"/>
        <v>-0.90410000000000001</v>
      </c>
    </row>
    <row r="20" spans="2:11" x14ac:dyDescent="0.2">
      <c r="B20">
        <f>+Administration!A15</f>
        <v>29</v>
      </c>
      <c r="C20" t="str">
        <f>+Administration!B15</f>
        <v>HARBORVIEW MEDICAL CENTER</v>
      </c>
      <c r="D20" s="9">
        <f>ROUND(+Administration!H15,0)</f>
        <v>13841398</v>
      </c>
      <c r="E20" s="9">
        <f>ROUND(+Administration!V15,0)</f>
        <v>42448</v>
      </c>
      <c r="F20" s="10">
        <f t="shared" si="0"/>
        <v>326.08</v>
      </c>
      <c r="G20" s="9">
        <f>ROUND(+Administration!H117,0)</f>
        <v>13513540</v>
      </c>
      <c r="H20" s="9">
        <f>ROUND(+Administration!V117,0)</f>
        <v>43257</v>
      </c>
      <c r="I20" s="10">
        <f t="shared" si="1"/>
        <v>312.39999999999998</v>
      </c>
      <c r="J20" s="10"/>
      <c r="K20" s="11">
        <f t="shared" si="2"/>
        <v>-4.2000000000000003E-2</v>
      </c>
    </row>
    <row r="21" spans="2:11" x14ac:dyDescent="0.2">
      <c r="B21">
        <f>+Administration!A16</f>
        <v>32</v>
      </c>
      <c r="C21" t="str">
        <f>+Administration!B16</f>
        <v>ST JOSEPH MEDICAL CENTER</v>
      </c>
      <c r="D21" s="9">
        <f>ROUND(+Administration!H16,0)</f>
        <v>5594995</v>
      </c>
      <c r="E21" s="9">
        <f>ROUND(+Administration!V16,0)</f>
        <v>43782</v>
      </c>
      <c r="F21" s="10">
        <f t="shared" si="0"/>
        <v>127.79</v>
      </c>
      <c r="G21" s="9">
        <f>ROUND(+Administration!H118,0)</f>
        <v>5734190</v>
      </c>
      <c r="H21" s="9">
        <f>ROUND(+Administration!V118,0)</f>
        <v>44012</v>
      </c>
      <c r="I21" s="10">
        <f t="shared" si="1"/>
        <v>130.29</v>
      </c>
      <c r="J21" s="10"/>
      <c r="K21" s="11">
        <f t="shared" si="2"/>
        <v>1.9599999999999999E-2</v>
      </c>
    </row>
    <row r="22" spans="2:11" x14ac:dyDescent="0.2">
      <c r="B22">
        <f>+Administration!A17</f>
        <v>35</v>
      </c>
      <c r="C22" t="str">
        <f>+Administration!B17</f>
        <v>ST ELIZABETH HOSPITAL</v>
      </c>
      <c r="D22" s="9">
        <f>ROUND(+Administration!H17,0)</f>
        <v>678547</v>
      </c>
      <c r="E22" s="9">
        <f>ROUND(+Administration!V17,0)</f>
        <v>3457</v>
      </c>
      <c r="F22" s="10">
        <f t="shared" si="0"/>
        <v>196.28</v>
      </c>
      <c r="G22" s="9">
        <f>ROUND(+Administration!H119,0)</f>
        <v>674847</v>
      </c>
      <c r="H22" s="9">
        <f>ROUND(+Administration!V119,0)</f>
        <v>3194</v>
      </c>
      <c r="I22" s="10">
        <f t="shared" si="1"/>
        <v>211.29</v>
      </c>
      <c r="J22" s="10"/>
      <c r="K22" s="11">
        <f t="shared" si="2"/>
        <v>7.6499999999999999E-2</v>
      </c>
    </row>
    <row r="23" spans="2:11" x14ac:dyDescent="0.2">
      <c r="B23">
        <f>+Administration!A18</f>
        <v>37</v>
      </c>
      <c r="C23" t="str">
        <f>+Administration!B18</f>
        <v>DEACONESS HOSPITAL</v>
      </c>
      <c r="D23" s="9">
        <f>ROUND(+Administration!H18,0)</f>
        <v>2067048</v>
      </c>
      <c r="E23" s="9">
        <f>ROUND(+Administration!V18,0)</f>
        <v>23505</v>
      </c>
      <c r="F23" s="10">
        <f t="shared" si="0"/>
        <v>87.94</v>
      </c>
      <c r="G23" s="9">
        <f>ROUND(+Administration!H120,0)</f>
        <v>2215911</v>
      </c>
      <c r="H23" s="9">
        <f>ROUND(+Administration!V120,0)</f>
        <v>24757</v>
      </c>
      <c r="I23" s="10">
        <f t="shared" si="1"/>
        <v>89.51</v>
      </c>
      <c r="J23" s="10"/>
      <c r="K23" s="11">
        <f t="shared" si="2"/>
        <v>1.7899999999999999E-2</v>
      </c>
    </row>
    <row r="24" spans="2:11" x14ac:dyDescent="0.2">
      <c r="B24">
        <f>+Administration!A19</f>
        <v>38</v>
      </c>
      <c r="C24" t="str">
        <f>+Administration!B19</f>
        <v>OLYMPIC MEDICAL CENTER</v>
      </c>
      <c r="D24" s="9">
        <f>ROUND(+Administration!H19,0)</f>
        <v>1178512</v>
      </c>
      <c r="E24" s="9">
        <f>ROUND(+Administration!V19,0)</f>
        <v>12980</v>
      </c>
      <c r="F24" s="10">
        <f t="shared" si="0"/>
        <v>90.79</v>
      </c>
      <c r="G24" s="9">
        <f>ROUND(+Administration!H121,0)</f>
        <v>1296791</v>
      </c>
      <c r="H24" s="9">
        <f>ROUND(+Administration!V121,0)</f>
        <v>15106</v>
      </c>
      <c r="I24" s="10">
        <f t="shared" si="1"/>
        <v>85.85</v>
      </c>
      <c r="J24" s="10"/>
      <c r="K24" s="11">
        <f t="shared" si="2"/>
        <v>-5.4399999999999997E-2</v>
      </c>
    </row>
    <row r="25" spans="2:11" x14ac:dyDescent="0.2">
      <c r="B25">
        <f>+Administration!A20</f>
        <v>39</v>
      </c>
      <c r="C25" t="str">
        <f>+Administration!B20</f>
        <v>TRIOS HEALTH</v>
      </c>
      <c r="D25" s="9">
        <f>ROUND(+Administration!H20,0)</f>
        <v>1452580</v>
      </c>
      <c r="E25" s="9">
        <f>ROUND(+Administration!V20,0)</f>
        <v>13307</v>
      </c>
      <c r="F25" s="10">
        <f t="shared" si="0"/>
        <v>109.16</v>
      </c>
      <c r="G25" s="9">
        <f>ROUND(+Administration!H122,0)</f>
        <v>1531202</v>
      </c>
      <c r="H25" s="9">
        <f>ROUND(+Administration!V122,0)</f>
        <v>14697</v>
      </c>
      <c r="I25" s="10">
        <f t="shared" si="1"/>
        <v>104.18</v>
      </c>
      <c r="J25" s="10"/>
      <c r="K25" s="11">
        <f t="shared" si="2"/>
        <v>-4.5600000000000002E-2</v>
      </c>
    </row>
    <row r="26" spans="2:11" x14ac:dyDescent="0.2">
      <c r="B26">
        <f>+Administration!A21</f>
        <v>43</v>
      </c>
      <c r="C26" t="str">
        <f>+Administration!B21</f>
        <v>WALLA WALLA GENERAL HOSPITAL</v>
      </c>
      <c r="D26" s="9">
        <f>ROUND(+Administration!H21,0)</f>
        <v>0</v>
      </c>
      <c r="E26" s="9">
        <f>ROUND(+Administration!V21,0)</f>
        <v>0</v>
      </c>
      <c r="F26" s="10" t="str">
        <f t="shared" si="0"/>
        <v/>
      </c>
      <c r="G26" s="9">
        <f>ROUND(+Administration!H123,0)</f>
        <v>846549</v>
      </c>
      <c r="H26" s="9">
        <f>ROUND(+Administration!V123,0)</f>
        <v>4733</v>
      </c>
      <c r="I26" s="10">
        <f t="shared" si="1"/>
        <v>178.86</v>
      </c>
      <c r="J26" s="10"/>
      <c r="K26" s="11" t="str">
        <f t="shared" si="2"/>
        <v/>
      </c>
    </row>
    <row r="27" spans="2:11" x14ac:dyDescent="0.2">
      <c r="B27">
        <f>+Administration!A22</f>
        <v>45</v>
      </c>
      <c r="C27" t="str">
        <f>+Administration!B22</f>
        <v>COLUMBIA BASIN HOSPITAL</v>
      </c>
      <c r="D27" s="9">
        <f>ROUND(+Administration!H22,0)</f>
        <v>146839</v>
      </c>
      <c r="E27" s="9">
        <f>ROUND(+Administration!V22,0)</f>
        <v>1075</v>
      </c>
      <c r="F27" s="10">
        <f t="shared" si="0"/>
        <v>136.59</v>
      </c>
      <c r="G27" s="9">
        <f>ROUND(+Administration!H124,0)</f>
        <v>149895</v>
      </c>
      <c r="H27" s="9">
        <f>ROUND(+Administration!V124,0)</f>
        <v>1095</v>
      </c>
      <c r="I27" s="10">
        <f t="shared" si="1"/>
        <v>136.88999999999999</v>
      </c>
      <c r="J27" s="10"/>
      <c r="K27" s="11">
        <f t="shared" si="2"/>
        <v>2.2000000000000001E-3</v>
      </c>
    </row>
    <row r="28" spans="2:11" x14ac:dyDescent="0.2">
      <c r="B28">
        <f>+Administration!A23</f>
        <v>46</v>
      </c>
      <c r="C28" t="str">
        <f>+Administration!B23</f>
        <v>PMH MEDICAL CENTER</v>
      </c>
      <c r="D28" s="9">
        <f>ROUND(+Administration!H23,0)</f>
        <v>227515</v>
      </c>
      <c r="E28" s="9">
        <f>ROUND(+Administration!V23,0)</f>
        <v>2094</v>
      </c>
      <c r="F28" s="10">
        <f t="shared" si="0"/>
        <v>108.65</v>
      </c>
      <c r="G28" s="9">
        <f>ROUND(+Administration!H125,0)</f>
        <v>0</v>
      </c>
      <c r="H28" s="9">
        <f>ROUND(+Administration!V125,0)</f>
        <v>0</v>
      </c>
      <c r="I28" s="10" t="str">
        <f t="shared" si="1"/>
        <v/>
      </c>
      <c r="J28" s="10"/>
      <c r="K28" s="11" t="str">
        <f t="shared" si="2"/>
        <v/>
      </c>
    </row>
    <row r="29" spans="2:11" x14ac:dyDescent="0.2">
      <c r="B29">
        <f>+Administration!A24</f>
        <v>50</v>
      </c>
      <c r="C29" t="str">
        <f>+Administration!B24</f>
        <v>PROVIDENCE ST MARY MEDICAL CENTER</v>
      </c>
      <c r="D29" s="9">
        <f>ROUND(+Administration!H24,0)</f>
        <v>1578082</v>
      </c>
      <c r="E29" s="9">
        <f>ROUND(+Administration!V24,0)</f>
        <v>9836</v>
      </c>
      <c r="F29" s="10">
        <f t="shared" si="0"/>
        <v>160.44</v>
      </c>
      <c r="G29" s="9">
        <f>ROUND(+Administration!H126,0)</f>
        <v>599182</v>
      </c>
      <c r="H29" s="9">
        <f>ROUND(+Administration!V126,0)</f>
        <v>11987</v>
      </c>
      <c r="I29" s="10">
        <f t="shared" si="1"/>
        <v>49.99</v>
      </c>
      <c r="J29" s="10"/>
      <c r="K29" s="11">
        <f t="shared" si="2"/>
        <v>-0.68840000000000001</v>
      </c>
    </row>
    <row r="30" spans="2:11" x14ac:dyDescent="0.2">
      <c r="B30">
        <f>+Administration!A25</f>
        <v>54</v>
      </c>
      <c r="C30" t="str">
        <f>+Administration!B25</f>
        <v>FORKS COMMUNITY HOSPITAL</v>
      </c>
      <c r="D30" s="9">
        <f>ROUND(+Administration!H25,0)</f>
        <v>290389</v>
      </c>
      <c r="E30" s="9">
        <f>ROUND(+Administration!V25,0)</f>
        <v>1672</v>
      </c>
      <c r="F30" s="10">
        <f t="shared" si="0"/>
        <v>173.68</v>
      </c>
      <c r="G30" s="9">
        <f>ROUND(+Administration!H127,0)</f>
        <v>294402</v>
      </c>
      <c r="H30" s="9">
        <f>ROUND(+Administration!V127,0)</f>
        <v>1330</v>
      </c>
      <c r="I30" s="10">
        <f t="shared" si="1"/>
        <v>221.35</v>
      </c>
      <c r="J30" s="10"/>
      <c r="K30" s="11">
        <f t="shared" si="2"/>
        <v>0.27450000000000002</v>
      </c>
    </row>
    <row r="31" spans="2:11" x14ac:dyDescent="0.2">
      <c r="B31">
        <f>+Administration!A26</f>
        <v>56</v>
      </c>
      <c r="C31" t="str">
        <f>+Administration!B26</f>
        <v>WILLAPA HARBOR HOSPITAL</v>
      </c>
      <c r="D31" s="9">
        <f>ROUND(+Administration!H26,0)</f>
        <v>354288</v>
      </c>
      <c r="E31" s="9">
        <f>ROUND(+Administration!V26,0)</f>
        <v>1010</v>
      </c>
      <c r="F31" s="10">
        <f t="shared" si="0"/>
        <v>350.78</v>
      </c>
      <c r="G31" s="9">
        <f>ROUND(+Administration!H128,0)</f>
        <v>345860</v>
      </c>
      <c r="H31" s="9">
        <f>ROUND(+Administration!V128,0)</f>
        <v>1037</v>
      </c>
      <c r="I31" s="10">
        <f t="shared" si="1"/>
        <v>333.52</v>
      </c>
      <c r="J31" s="10"/>
      <c r="K31" s="11">
        <f t="shared" si="2"/>
        <v>-4.9200000000000001E-2</v>
      </c>
    </row>
    <row r="32" spans="2:11" x14ac:dyDescent="0.2">
      <c r="B32">
        <f>+Administration!A27</f>
        <v>58</v>
      </c>
      <c r="C32" t="str">
        <f>+Administration!B27</f>
        <v>YAKIMA VALLEY MEMORIAL HOSPITAL</v>
      </c>
      <c r="D32" s="9">
        <f>ROUND(+Administration!H27,0)</f>
        <v>4429147</v>
      </c>
      <c r="E32" s="9">
        <f>ROUND(+Administration!V27,0)</f>
        <v>33150</v>
      </c>
      <c r="F32" s="10">
        <f t="shared" si="0"/>
        <v>133.61000000000001</v>
      </c>
      <c r="G32" s="9">
        <f>ROUND(+Administration!H129,0)</f>
        <v>4674517</v>
      </c>
      <c r="H32" s="9">
        <f>ROUND(+Administration!V129,0)</f>
        <v>34975</v>
      </c>
      <c r="I32" s="10">
        <f t="shared" si="1"/>
        <v>133.65</v>
      </c>
      <c r="J32" s="10"/>
      <c r="K32" s="11">
        <f t="shared" si="2"/>
        <v>2.9999999999999997E-4</v>
      </c>
    </row>
    <row r="33" spans="2:11" x14ac:dyDescent="0.2">
      <c r="B33">
        <f>+Administration!A28</f>
        <v>63</v>
      </c>
      <c r="C33" t="str">
        <f>+Administration!B28</f>
        <v>GRAYS HARBOR COMMUNITY HOSPITAL</v>
      </c>
      <c r="D33" s="9">
        <f>ROUND(+Administration!H28,0)</f>
        <v>1760174</v>
      </c>
      <c r="E33" s="9">
        <f>ROUND(+Administration!V28,0)</f>
        <v>10592</v>
      </c>
      <c r="F33" s="10">
        <f t="shared" si="0"/>
        <v>166.18</v>
      </c>
      <c r="G33" s="9">
        <f>ROUND(+Administration!H130,0)</f>
        <v>1963309</v>
      </c>
      <c r="H33" s="9">
        <f>ROUND(+Administration!V130,0)</f>
        <v>10620</v>
      </c>
      <c r="I33" s="10">
        <f t="shared" si="1"/>
        <v>184.87</v>
      </c>
      <c r="J33" s="10"/>
      <c r="K33" s="11">
        <f t="shared" si="2"/>
        <v>0.1125</v>
      </c>
    </row>
    <row r="34" spans="2:11" x14ac:dyDescent="0.2">
      <c r="B34">
        <f>+Administration!A29</f>
        <v>78</v>
      </c>
      <c r="C34" t="str">
        <f>+Administration!B29</f>
        <v>SAMARITAN HEALTHCARE</v>
      </c>
      <c r="D34" s="9">
        <f>ROUND(+Administration!H29,0)</f>
        <v>787984</v>
      </c>
      <c r="E34" s="9">
        <f>ROUND(+Administration!V29,0)</f>
        <v>5653</v>
      </c>
      <c r="F34" s="10">
        <f t="shared" si="0"/>
        <v>139.38999999999999</v>
      </c>
      <c r="G34" s="9">
        <f>ROUND(+Administration!H131,0)</f>
        <v>775911</v>
      </c>
      <c r="H34" s="9">
        <f>ROUND(+Administration!V131,0)</f>
        <v>5534</v>
      </c>
      <c r="I34" s="10">
        <f t="shared" si="1"/>
        <v>140.21</v>
      </c>
      <c r="J34" s="10"/>
      <c r="K34" s="11">
        <f t="shared" si="2"/>
        <v>5.8999999999999999E-3</v>
      </c>
    </row>
    <row r="35" spans="2:11" x14ac:dyDescent="0.2">
      <c r="B35">
        <f>+Administration!A30</f>
        <v>79</v>
      </c>
      <c r="C35" t="str">
        <f>+Administration!B30</f>
        <v>OCEAN BEACH HOSPITAL</v>
      </c>
      <c r="D35" s="9">
        <f>ROUND(+Administration!H30,0)</f>
        <v>330227</v>
      </c>
      <c r="E35" s="9">
        <f>ROUND(+Administration!V30,0)</f>
        <v>1211</v>
      </c>
      <c r="F35" s="10">
        <f t="shared" si="0"/>
        <v>272.69</v>
      </c>
      <c r="G35" s="9">
        <f>ROUND(+Administration!H132,0)</f>
        <v>96612</v>
      </c>
      <c r="H35" s="9">
        <f>ROUND(+Administration!V132,0)</f>
        <v>5958</v>
      </c>
      <c r="I35" s="10">
        <f t="shared" si="1"/>
        <v>16.22</v>
      </c>
      <c r="J35" s="10"/>
      <c r="K35" s="11">
        <f t="shared" si="2"/>
        <v>-0.9405</v>
      </c>
    </row>
    <row r="36" spans="2:11" x14ac:dyDescent="0.2">
      <c r="B36">
        <f>+Administration!A31</f>
        <v>80</v>
      </c>
      <c r="C36" t="str">
        <f>+Administration!B31</f>
        <v>ODESSA MEMORIAL HEALTHCARE CENTER</v>
      </c>
      <c r="D36" s="9">
        <f>ROUND(+Administration!H31,0)</f>
        <v>100978</v>
      </c>
      <c r="E36" s="9">
        <f>ROUND(+Administration!V31,0)</f>
        <v>103</v>
      </c>
      <c r="F36" s="10">
        <f t="shared" si="0"/>
        <v>980.37</v>
      </c>
      <c r="G36" s="9">
        <f>ROUND(+Administration!H133,0)</f>
        <v>108751</v>
      </c>
      <c r="H36" s="9">
        <f>ROUND(+Administration!V133,0)</f>
        <v>63</v>
      </c>
      <c r="I36" s="10">
        <f t="shared" si="1"/>
        <v>1726.21</v>
      </c>
      <c r="J36" s="10"/>
      <c r="K36" s="11">
        <f t="shared" si="2"/>
        <v>0.76080000000000003</v>
      </c>
    </row>
    <row r="37" spans="2:11" x14ac:dyDescent="0.2">
      <c r="B37">
        <f>+Administration!A32</f>
        <v>81</v>
      </c>
      <c r="C37" t="str">
        <f>+Administration!B32</f>
        <v>MULTICARE GOOD SAMARITAN</v>
      </c>
      <c r="D37" s="9">
        <f>ROUND(+Administration!H32,0)</f>
        <v>4201791</v>
      </c>
      <c r="E37" s="9">
        <f>ROUND(+Administration!V32,0)</f>
        <v>30512</v>
      </c>
      <c r="F37" s="10">
        <f t="shared" si="0"/>
        <v>137.71</v>
      </c>
      <c r="G37" s="9">
        <f>ROUND(+Administration!H134,0)</f>
        <v>3417280</v>
      </c>
      <c r="H37" s="9">
        <f>ROUND(+Administration!V134,0)</f>
        <v>25027</v>
      </c>
      <c r="I37" s="10">
        <f t="shared" si="1"/>
        <v>136.54</v>
      </c>
      <c r="J37" s="10"/>
      <c r="K37" s="11">
        <f t="shared" si="2"/>
        <v>-8.5000000000000006E-3</v>
      </c>
    </row>
    <row r="38" spans="2:11" x14ac:dyDescent="0.2">
      <c r="B38">
        <f>+Administration!A33</f>
        <v>82</v>
      </c>
      <c r="C38" t="str">
        <f>+Administration!B33</f>
        <v>GARFIELD COUNTY MEMORIAL HOSPITAL</v>
      </c>
      <c r="D38" s="9">
        <f>ROUND(+Administration!H33,0)</f>
        <v>136207</v>
      </c>
      <c r="E38" s="9">
        <f>ROUND(+Administration!V33,0)</f>
        <v>131</v>
      </c>
      <c r="F38" s="10">
        <f t="shared" si="0"/>
        <v>1039.75</v>
      </c>
      <c r="G38" s="9">
        <f>ROUND(+Administration!H135,0)</f>
        <v>188911</v>
      </c>
      <c r="H38" s="9">
        <f>ROUND(+Administration!V135,0)</f>
        <v>137</v>
      </c>
      <c r="I38" s="10">
        <f t="shared" si="1"/>
        <v>1378.91</v>
      </c>
      <c r="J38" s="10"/>
      <c r="K38" s="11">
        <f t="shared" si="2"/>
        <v>0.32619999999999999</v>
      </c>
    </row>
    <row r="39" spans="2:11" x14ac:dyDescent="0.2">
      <c r="B39">
        <f>+Administration!A34</f>
        <v>84</v>
      </c>
      <c r="C39" t="str">
        <f>+Administration!B34</f>
        <v>PROVIDENCE REGIONAL MEDICAL CENTER EVERETT</v>
      </c>
      <c r="D39" s="9">
        <f>ROUND(+Administration!H34,0)</f>
        <v>4609804</v>
      </c>
      <c r="E39" s="9">
        <f>ROUND(+Administration!V34,0)</f>
        <v>49191</v>
      </c>
      <c r="F39" s="10">
        <f t="shared" si="0"/>
        <v>93.71</v>
      </c>
      <c r="G39" s="9">
        <f>ROUND(+Administration!H136,0)</f>
        <v>1440391</v>
      </c>
      <c r="H39" s="9">
        <f>ROUND(+Administration!V136,0)</f>
        <v>44491</v>
      </c>
      <c r="I39" s="10">
        <f t="shared" si="1"/>
        <v>32.369999999999997</v>
      </c>
      <c r="J39" s="10"/>
      <c r="K39" s="11">
        <f t="shared" si="2"/>
        <v>-0.65459999999999996</v>
      </c>
    </row>
    <row r="40" spans="2:11" x14ac:dyDescent="0.2">
      <c r="B40">
        <f>+Administration!A35</f>
        <v>85</v>
      </c>
      <c r="C40" t="str">
        <f>+Administration!B35</f>
        <v>JEFFERSON HEALTHCARE</v>
      </c>
      <c r="D40" s="9">
        <f>ROUND(+Administration!H35,0)</f>
        <v>1099862</v>
      </c>
      <c r="E40" s="9">
        <f>ROUND(+Administration!V35,0)</f>
        <v>4845</v>
      </c>
      <c r="F40" s="10">
        <f t="shared" si="0"/>
        <v>227.01</v>
      </c>
      <c r="G40" s="9">
        <f>ROUND(+Administration!H137,0)</f>
        <v>969764</v>
      </c>
      <c r="H40" s="9">
        <f>ROUND(+Administration!V137,0)</f>
        <v>5349</v>
      </c>
      <c r="I40" s="10">
        <f t="shared" si="1"/>
        <v>181.3</v>
      </c>
      <c r="J40" s="10"/>
      <c r="K40" s="11">
        <f t="shared" si="2"/>
        <v>-0.2014</v>
      </c>
    </row>
    <row r="41" spans="2:11" x14ac:dyDescent="0.2">
      <c r="B41">
        <f>+Administration!A36</f>
        <v>96</v>
      </c>
      <c r="C41" t="str">
        <f>+Administration!B36</f>
        <v>SKYLINE HOSPITAL</v>
      </c>
      <c r="D41" s="9">
        <f>ROUND(+Administration!H36,0)</f>
        <v>301420</v>
      </c>
      <c r="E41" s="9">
        <f>ROUND(+Administration!V36,0)</f>
        <v>1213</v>
      </c>
      <c r="F41" s="10">
        <f t="shared" si="0"/>
        <v>248.49</v>
      </c>
      <c r="G41" s="9">
        <f>ROUND(+Administration!H138,0)</f>
        <v>244174</v>
      </c>
      <c r="H41" s="9">
        <f>ROUND(+Administration!V138,0)</f>
        <v>939</v>
      </c>
      <c r="I41" s="10">
        <f t="shared" si="1"/>
        <v>260.04000000000002</v>
      </c>
      <c r="J41" s="10"/>
      <c r="K41" s="11">
        <f t="shared" si="2"/>
        <v>4.65E-2</v>
      </c>
    </row>
    <row r="42" spans="2:11" x14ac:dyDescent="0.2">
      <c r="B42">
        <f>+Administration!A37</f>
        <v>102</v>
      </c>
      <c r="C42" t="str">
        <f>+Administration!B37</f>
        <v>YAKIMA REGIONAL MEDICAL AND CARDIAC CENTER</v>
      </c>
      <c r="D42" s="9">
        <f>ROUND(+Administration!H37,0)</f>
        <v>842155</v>
      </c>
      <c r="E42" s="9">
        <f>ROUND(+Administration!V37,0)</f>
        <v>12486</v>
      </c>
      <c r="F42" s="10">
        <f t="shared" si="0"/>
        <v>67.45</v>
      </c>
      <c r="G42" s="9">
        <f>ROUND(+Administration!H139,0)</f>
        <v>941164</v>
      </c>
      <c r="H42" s="9">
        <f>ROUND(+Administration!V139,0)</f>
        <v>11248</v>
      </c>
      <c r="I42" s="10">
        <f t="shared" si="1"/>
        <v>83.67</v>
      </c>
      <c r="J42" s="10"/>
      <c r="K42" s="11">
        <f t="shared" si="2"/>
        <v>0.24049999999999999</v>
      </c>
    </row>
    <row r="43" spans="2:11" x14ac:dyDescent="0.2">
      <c r="B43">
        <f>+Administration!A38</f>
        <v>104</v>
      </c>
      <c r="C43" t="str">
        <f>+Administration!B38</f>
        <v>VALLEY GENERAL HOSPITAL</v>
      </c>
      <c r="D43" s="9">
        <f>ROUND(+Administration!H38,0)</f>
        <v>0</v>
      </c>
      <c r="E43" s="9">
        <f>ROUND(+Administration!V38,0)</f>
        <v>0</v>
      </c>
      <c r="F43" s="10" t="str">
        <f t="shared" si="0"/>
        <v/>
      </c>
      <c r="G43" s="9">
        <f>ROUND(+Administration!H140,0)</f>
        <v>0</v>
      </c>
      <c r="H43" s="9">
        <f>ROUND(+Administration!V140,0)</f>
        <v>0</v>
      </c>
      <c r="I43" s="10" t="str">
        <f t="shared" si="1"/>
        <v/>
      </c>
      <c r="J43" s="10"/>
      <c r="K43" s="11" t="str">
        <f t="shared" si="2"/>
        <v/>
      </c>
    </row>
    <row r="44" spans="2:11" x14ac:dyDescent="0.2">
      <c r="B44">
        <f>+Administration!A39</f>
        <v>106</v>
      </c>
      <c r="C44" t="str">
        <f>+Administration!B39</f>
        <v>CASCADE VALLEY HOSPITAL</v>
      </c>
      <c r="D44" s="9">
        <f>ROUND(+Administration!H39,0)</f>
        <v>845277</v>
      </c>
      <c r="E44" s="9">
        <f>ROUND(+Administration!V39,0)</f>
        <v>3957</v>
      </c>
      <c r="F44" s="10">
        <f t="shared" si="0"/>
        <v>213.62</v>
      </c>
      <c r="G44" s="9">
        <f>ROUND(+Administration!H141,0)</f>
        <v>797686</v>
      </c>
      <c r="H44" s="9">
        <f>ROUND(+Administration!V141,0)</f>
        <v>3954</v>
      </c>
      <c r="I44" s="10">
        <f t="shared" si="1"/>
        <v>201.74</v>
      </c>
      <c r="J44" s="10"/>
      <c r="K44" s="11">
        <f t="shared" si="2"/>
        <v>-5.5599999999999997E-2</v>
      </c>
    </row>
    <row r="45" spans="2:11" x14ac:dyDescent="0.2">
      <c r="B45">
        <f>+Administration!A40</f>
        <v>107</v>
      </c>
      <c r="C45" t="str">
        <f>+Administration!B40</f>
        <v>NORTH VALLEY HOSPITAL</v>
      </c>
      <c r="D45" s="9">
        <f>ROUND(+Administration!H40,0)</f>
        <v>303387</v>
      </c>
      <c r="E45" s="9">
        <f>ROUND(+Administration!V40,0)</f>
        <v>2549</v>
      </c>
      <c r="F45" s="10">
        <f t="shared" si="0"/>
        <v>119.02</v>
      </c>
      <c r="G45" s="9">
        <f>ROUND(+Administration!H142,0)</f>
        <v>329810</v>
      </c>
      <c r="H45" s="9">
        <f>ROUND(+Administration!V142,0)</f>
        <v>2386</v>
      </c>
      <c r="I45" s="10">
        <f t="shared" si="1"/>
        <v>138.22999999999999</v>
      </c>
      <c r="J45" s="10"/>
      <c r="K45" s="11">
        <f t="shared" si="2"/>
        <v>0.16139999999999999</v>
      </c>
    </row>
    <row r="46" spans="2:11" x14ac:dyDescent="0.2">
      <c r="B46">
        <f>+Administration!A41</f>
        <v>108</v>
      </c>
      <c r="C46" t="str">
        <f>+Administration!B41</f>
        <v>TRI-STATE MEMORIAL HOSPITAL</v>
      </c>
      <c r="D46" s="9">
        <f>ROUND(+Administration!H41,0)</f>
        <v>514223</v>
      </c>
      <c r="E46" s="9">
        <f>ROUND(+Administration!V41,0)</f>
        <v>5633</v>
      </c>
      <c r="F46" s="10">
        <f t="shared" si="0"/>
        <v>91.29</v>
      </c>
      <c r="G46" s="9">
        <f>ROUND(+Administration!H143,0)</f>
        <v>596725</v>
      </c>
      <c r="H46" s="9">
        <f>ROUND(+Administration!V143,0)</f>
        <v>5563</v>
      </c>
      <c r="I46" s="10">
        <f t="shared" si="1"/>
        <v>107.27</v>
      </c>
      <c r="J46" s="10"/>
      <c r="K46" s="11">
        <f t="shared" si="2"/>
        <v>0.17499999999999999</v>
      </c>
    </row>
    <row r="47" spans="2:11" x14ac:dyDescent="0.2">
      <c r="B47">
        <f>+Administration!A42</f>
        <v>111</v>
      </c>
      <c r="C47" t="str">
        <f>+Administration!B42</f>
        <v>EAST ADAMS RURAL HEALTHCARE</v>
      </c>
      <c r="D47" s="9">
        <f>ROUND(+Administration!H42,0)</f>
        <v>72988</v>
      </c>
      <c r="E47" s="9">
        <f>ROUND(+Administration!V42,0)</f>
        <v>318</v>
      </c>
      <c r="F47" s="10">
        <f t="shared" si="0"/>
        <v>229.52</v>
      </c>
      <c r="G47" s="9">
        <f>ROUND(+Administration!H144,0)</f>
        <v>78840</v>
      </c>
      <c r="H47" s="9">
        <f>ROUND(+Administration!V144,0)</f>
        <v>447</v>
      </c>
      <c r="I47" s="10">
        <f t="shared" si="1"/>
        <v>176.38</v>
      </c>
      <c r="J47" s="10"/>
      <c r="K47" s="11">
        <f t="shared" si="2"/>
        <v>-0.23150000000000001</v>
      </c>
    </row>
    <row r="48" spans="2:11" x14ac:dyDescent="0.2">
      <c r="B48">
        <f>+Administration!A43</f>
        <v>125</v>
      </c>
      <c r="C48" t="str">
        <f>+Administration!B43</f>
        <v>OTHELLO COMMUNITY HOSPITAL</v>
      </c>
      <c r="D48" s="9">
        <f>ROUND(+Administration!H43,0)</f>
        <v>0</v>
      </c>
      <c r="E48" s="9">
        <f>ROUND(+Administration!V43,0)</f>
        <v>0</v>
      </c>
      <c r="F48" s="10" t="str">
        <f t="shared" si="0"/>
        <v/>
      </c>
      <c r="G48" s="9">
        <f>ROUND(+Administration!H145,0)</f>
        <v>0</v>
      </c>
      <c r="H48" s="9">
        <f>ROUND(+Administration!V145,0)</f>
        <v>0</v>
      </c>
      <c r="I48" s="10" t="str">
        <f t="shared" si="1"/>
        <v/>
      </c>
      <c r="J48" s="10"/>
      <c r="K48" s="11" t="str">
        <f t="shared" si="2"/>
        <v/>
      </c>
    </row>
    <row r="49" spans="2:11" x14ac:dyDescent="0.2">
      <c r="B49">
        <f>+Administration!A44</f>
        <v>126</v>
      </c>
      <c r="C49" t="str">
        <f>+Administration!B44</f>
        <v>HIGHLINE MEDICAL CENTER</v>
      </c>
      <c r="D49" s="9">
        <f>ROUND(+Administration!H44,0)</f>
        <v>1414794</v>
      </c>
      <c r="E49" s="9">
        <f>ROUND(+Administration!V44,0)</f>
        <v>9121</v>
      </c>
      <c r="F49" s="10">
        <f t="shared" si="0"/>
        <v>155.11000000000001</v>
      </c>
      <c r="G49" s="9">
        <f>ROUND(+Administration!H146,0)</f>
        <v>1808548</v>
      </c>
      <c r="H49" s="9">
        <f>ROUND(+Administration!V146,0)</f>
        <v>17824</v>
      </c>
      <c r="I49" s="10">
        <f t="shared" si="1"/>
        <v>101.47</v>
      </c>
      <c r="J49" s="10"/>
      <c r="K49" s="11">
        <f t="shared" si="2"/>
        <v>-0.3458</v>
      </c>
    </row>
    <row r="50" spans="2:11" x14ac:dyDescent="0.2">
      <c r="B50">
        <f>+Administration!A45</f>
        <v>128</v>
      </c>
      <c r="C50" t="str">
        <f>+Administration!B45</f>
        <v>UNIVERSITY OF WASHINGTON MEDICAL CENTER</v>
      </c>
      <c r="D50" s="9">
        <f>ROUND(+Administration!H45,0)</f>
        <v>9120546</v>
      </c>
      <c r="E50" s="9">
        <f>ROUND(+Administration!V45,0)</f>
        <v>51747</v>
      </c>
      <c r="F50" s="10">
        <f t="shared" si="0"/>
        <v>176.25</v>
      </c>
      <c r="G50" s="9">
        <f>ROUND(+Administration!H147,0)</f>
        <v>7663253</v>
      </c>
      <c r="H50" s="9">
        <f>ROUND(+Administration!V147,0)</f>
        <v>53381</v>
      </c>
      <c r="I50" s="10">
        <f t="shared" si="1"/>
        <v>143.56</v>
      </c>
      <c r="J50" s="10"/>
      <c r="K50" s="11">
        <f t="shared" si="2"/>
        <v>-0.1855</v>
      </c>
    </row>
    <row r="51" spans="2:11" x14ac:dyDescent="0.2">
      <c r="B51">
        <f>+Administration!A46</f>
        <v>129</v>
      </c>
      <c r="C51" t="str">
        <f>+Administration!B46</f>
        <v>QUINCY VALLEY MEDICAL CENTER</v>
      </c>
      <c r="D51" s="9">
        <f>ROUND(+Administration!H46,0)</f>
        <v>0</v>
      </c>
      <c r="E51" s="9">
        <f>ROUND(+Administration!V46,0)</f>
        <v>0</v>
      </c>
      <c r="F51" s="10" t="str">
        <f t="shared" si="0"/>
        <v/>
      </c>
      <c r="G51" s="9">
        <f>ROUND(+Administration!H148,0)</f>
        <v>0</v>
      </c>
      <c r="H51" s="9">
        <f>ROUND(+Administration!V148,0)</f>
        <v>0</v>
      </c>
      <c r="I51" s="10" t="str">
        <f t="shared" si="1"/>
        <v/>
      </c>
      <c r="J51" s="10"/>
      <c r="K51" s="11" t="str">
        <f t="shared" si="2"/>
        <v/>
      </c>
    </row>
    <row r="52" spans="2:11" x14ac:dyDescent="0.2">
      <c r="B52">
        <f>+Administration!A47</f>
        <v>130</v>
      </c>
      <c r="C52" t="str">
        <f>+Administration!B47</f>
        <v>UW MEDICINE/NORTHWEST HOSPITAL</v>
      </c>
      <c r="D52" s="9">
        <f>ROUND(+Administration!H47,0)</f>
        <v>4908170</v>
      </c>
      <c r="E52" s="9">
        <f>ROUND(+Administration!V47,0)</f>
        <v>23935</v>
      </c>
      <c r="F52" s="10">
        <f t="shared" si="0"/>
        <v>205.06</v>
      </c>
      <c r="G52" s="9">
        <f>ROUND(+Administration!H149,0)</f>
        <v>2991584</v>
      </c>
      <c r="H52" s="9">
        <f>ROUND(+Administration!V149,0)</f>
        <v>23240</v>
      </c>
      <c r="I52" s="10">
        <f t="shared" si="1"/>
        <v>128.72999999999999</v>
      </c>
      <c r="J52" s="10"/>
      <c r="K52" s="11">
        <f t="shared" si="2"/>
        <v>-0.37219999999999998</v>
      </c>
    </row>
    <row r="53" spans="2:11" x14ac:dyDescent="0.2">
      <c r="B53">
        <f>+Administration!A48</f>
        <v>131</v>
      </c>
      <c r="C53" t="str">
        <f>+Administration!B48</f>
        <v>OVERLAKE HOSPITAL MEDICAL CENTER</v>
      </c>
      <c r="D53" s="9">
        <f>ROUND(+Administration!H48,0)</f>
        <v>5286659</v>
      </c>
      <c r="E53" s="9">
        <f>ROUND(+Administration!V48,0)</f>
        <v>36167</v>
      </c>
      <c r="F53" s="10">
        <f t="shared" si="0"/>
        <v>146.16999999999999</v>
      </c>
      <c r="G53" s="9">
        <f>ROUND(+Administration!H150,0)</f>
        <v>5263326</v>
      </c>
      <c r="H53" s="9">
        <f>ROUND(+Administration!V150,0)</f>
        <v>34509</v>
      </c>
      <c r="I53" s="10">
        <f t="shared" si="1"/>
        <v>152.52000000000001</v>
      </c>
      <c r="J53" s="10"/>
      <c r="K53" s="11">
        <f t="shared" si="2"/>
        <v>4.3400000000000001E-2</v>
      </c>
    </row>
    <row r="54" spans="2:11" x14ac:dyDescent="0.2">
      <c r="B54">
        <f>+Administration!A49</f>
        <v>132</v>
      </c>
      <c r="C54" t="str">
        <f>+Administration!B49</f>
        <v>ST CLARE HOSPITAL</v>
      </c>
      <c r="D54" s="9">
        <f>ROUND(+Administration!H49,0)</f>
        <v>1385571</v>
      </c>
      <c r="E54" s="9">
        <f>ROUND(+Administration!V49,0)</f>
        <v>11781</v>
      </c>
      <c r="F54" s="10">
        <f t="shared" si="0"/>
        <v>117.61</v>
      </c>
      <c r="G54" s="9">
        <f>ROUND(+Administration!H151,0)</f>
        <v>1419316</v>
      </c>
      <c r="H54" s="9">
        <f>ROUND(+Administration!V151,0)</f>
        <v>12480</v>
      </c>
      <c r="I54" s="10">
        <f t="shared" si="1"/>
        <v>113.73</v>
      </c>
      <c r="J54" s="10"/>
      <c r="K54" s="11">
        <f t="shared" si="2"/>
        <v>-3.3000000000000002E-2</v>
      </c>
    </row>
    <row r="55" spans="2:11" x14ac:dyDescent="0.2">
      <c r="B55">
        <f>+Administration!A50</f>
        <v>134</v>
      </c>
      <c r="C55" t="str">
        <f>+Administration!B50</f>
        <v>ISLAND HOSPITAL</v>
      </c>
      <c r="D55" s="9">
        <f>ROUND(+Administration!H50,0)</f>
        <v>720494</v>
      </c>
      <c r="E55" s="9">
        <f>ROUND(+Administration!V50,0)</f>
        <v>9429</v>
      </c>
      <c r="F55" s="10">
        <f t="shared" si="0"/>
        <v>76.41</v>
      </c>
      <c r="G55" s="9">
        <f>ROUND(+Administration!H152,0)</f>
        <v>686145</v>
      </c>
      <c r="H55" s="9">
        <f>ROUND(+Administration!V152,0)</f>
        <v>9374</v>
      </c>
      <c r="I55" s="10">
        <f t="shared" si="1"/>
        <v>73.2</v>
      </c>
      <c r="J55" s="10"/>
      <c r="K55" s="11">
        <f t="shared" si="2"/>
        <v>-4.2000000000000003E-2</v>
      </c>
    </row>
    <row r="56" spans="2:11" x14ac:dyDescent="0.2">
      <c r="B56">
        <f>+Administration!A51</f>
        <v>137</v>
      </c>
      <c r="C56" t="str">
        <f>+Administration!B51</f>
        <v>LINCOLN HOSPITAL</v>
      </c>
      <c r="D56" s="9">
        <f>ROUND(+Administration!H51,0)</f>
        <v>384631</v>
      </c>
      <c r="E56" s="9">
        <f>ROUND(+Administration!V51,0)</f>
        <v>1029</v>
      </c>
      <c r="F56" s="10">
        <f t="shared" si="0"/>
        <v>373.79</v>
      </c>
      <c r="G56" s="9">
        <f>ROUND(+Administration!H153,0)</f>
        <v>360276</v>
      </c>
      <c r="H56" s="9">
        <f>ROUND(+Administration!V153,0)</f>
        <v>1159</v>
      </c>
      <c r="I56" s="10">
        <f t="shared" si="1"/>
        <v>310.85000000000002</v>
      </c>
      <c r="J56" s="10"/>
      <c r="K56" s="11">
        <f t="shared" si="2"/>
        <v>-0.16839999999999999</v>
      </c>
    </row>
    <row r="57" spans="2:11" x14ac:dyDescent="0.2">
      <c r="B57">
        <f>+Administration!A52</f>
        <v>138</v>
      </c>
      <c r="C57" t="str">
        <f>+Administration!B52</f>
        <v>SWEDISH EDMONDS</v>
      </c>
      <c r="D57" s="9">
        <f>ROUND(+Administration!H52,0)</f>
        <v>6757508</v>
      </c>
      <c r="E57" s="9">
        <f>ROUND(+Administration!V52,0)</f>
        <v>17222</v>
      </c>
      <c r="F57" s="10">
        <f t="shared" si="0"/>
        <v>392.38</v>
      </c>
      <c r="G57" s="9">
        <f>ROUND(+Administration!H154,0)</f>
        <v>6374270</v>
      </c>
      <c r="H57" s="9">
        <f>ROUND(+Administration!V154,0)</f>
        <v>13638</v>
      </c>
      <c r="I57" s="10">
        <f t="shared" si="1"/>
        <v>467.39</v>
      </c>
      <c r="J57" s="10"/>
      <c r="K57" s="11">
        <f t="shared" si="2"/>
        <v>0.19120000000000001</v>
      </c>
    </row>
    <row r="58" spans="2:11" x14ac:dyDescent="0.2">
      <c r="B58">
        <f>+Administration!A53</f>
        <v>139</v>
      </c>
      <c r="C58" t="str">
        <f>+Administration!B53</f>
        <v>PROVIDENCE HOLY FAMILY HOSPITAL</v>
      </c>
      <c r="D58" s="9">
        <f>ROUND(+Administration!H53,0)</f>
        <v>1473809</v>
      </c>
      <c r="E58" s="9">
        <f>ROUND(+Administration!V53,0)</f>
        <v>18640</v>
      </c>
      <c r="F58" s="10">
        <f t="shared" si="0"/>
        <v>79.069999999999993</v>
      </c>
      <c r="G58" s="9">
        <f>ROUND(+Administration!H155,0)</f>
        <v>323026</v>
      </c>
      <c r="H58" s="9">
        <f>ROUND(+Administration!V155,0)</f>
        <v>19071</v>
      </c>
      <c r="I58" s="10">
        <f t="shared" si="1"/>
        <v>16.940000000000001</v>
      </c>
      <c r="J58" s="10"/>
      <c r="K58" s="11">
        <f t="shared" si="2"/>
        <v>-0.78580000000000005</v>
      </c>
    </row>
    <row r="59" spans="2:11" x14ac:dyDescent="0.2">
      <c r="B59">
        <f>+Administration!A54</f>
        <v>140</v>
      </c>
      <c r="C59" t="str">
        <f>+Administration!B54</f>
        <v>KITTITAS VALLEY HEALTHCARE</v>
      </c>
      <c r="D59" s="9">
        <f>ROUND(+Administration!H54,0)</f>
        <v>871392</v>
      </c>
      <c r="E59" s="9">
        <f>ROUND(+Administration!V54,0)</f>
        <v>5064</v>
      </c>
      <c r="F59" s="10">
        <f t="shared" si="0"/>
        <v>172.08</v>
      </c>
      <c r="G59" s="9">
        <f>ROUND(+Administration!H156,0)</f>
        <v>938402</v>
      </c>
      <c r="H59" s="9">
        <f>ROUND(+Administration!V156,0)</f>
        <v>5359</v>
      </c>
      <c r="I59" s="10">
        <f t="shared" si="1"/>
        <v>175.11</v>
      </c>
      <c r="J59" s="10"/>
      <c r="K59" s="11">
        <f t="shared" si="2"/>
        <v>1.7600000000000001E-2</v>
      </c>
    </row>
    <row r="60" spans="2:11" x14ac:dyDescent="0.2">
      <c r="B60">
        <f>+Administration!A55</f>
        <v>141</v>
      </c>
      <c r="C60" t="str">
        <f>+Administration!B55</f>
        <v>DAYTON GENERAL HOSPITAL</v>
      </c>
      <c r="D60" s="9">
        <f>ROUND(+Administration!H55,0)</f>
        <v>0</v>
      </c>
      <c r="E60" s="9">
        <f>ROUND(+Administration!V55,0)</f>
        <v>0</v>
      </c>
      <c r="F60" s="10" t="str">
        <f t="shared" si="0"/>
        <v/>
      </c>
      <c r="G60" s="9">
        <f>ROUND(+Administration!H157,0)</f>
        <v>0</v>
      </c>
      <c r="H60" s="9">
        <f>ROUND(+Administration!V157,0)</f>
        <v>0</v>
      </c>
      <c r="I60" s="10" t="str">
        <f t="shared" si="1"/>
        <v/>
      </c>
      <c r="J60" s="10"/>
      <c r="K60" s="11" t="str">
        <f t="shared" si="2"/>
        <v/>
      </c>
    </row>
    <row r="61" spans="2:11" x14ac:dyDescent="0.2">
      <c r="B61">
        <f>+Administration!A56</f>
        <v>142</v>
      </c>
      <c r="C61" t="str">
        <f>+Administration!B56</f>
        <v>HARRISON MEDICAL CENTER</v>
      </c>
      <c r="D61" s="9">
        <f>ROUND(+Administration!H56,0)</f>
        <v>3755262</v>
      </c>
      <c r="E61" s="9">
        <f>ROUND(+Administration!V56,0)</f>
        <v>27923</v>
      </c>
      <c r="F61" s="10">
        <f t="shared" si="0"/>
        <v>134.49</v>
      </c>
      <c r="G61" s="9">
        <f>ROUND(+Administration!H158,0)</f>
        <v>2750105</v>
      </c>
      <c r="H61" s="9">
        <f>ROUND(+Administration!V158,0)</f>
        <v>29528</v>
      </c>
      <c r="I61" s="10">
        <f t="shared" si="1"/>
        <v>93.14</v>
      </c>
      <c r="J61" s="10"/>
      <c r="K61" s="11">
        <f t="shared" si="2"/>
        <v>-0.3075</v>
      </c>
    </row>
    <row r="62" spans="2:11" x14ac:dyDescent="0.2">
      <c r="B62">
        <f>+Administration!A57</f>
        <v>145</v>
      </c>
      <c r="C62" t="str">
        <f>+Administration!B57</f>
        <v>PEACEHEALTH ST JOSEPH HOSPITAL</v>
      </c>
      <c r="D62" s="9">
        <f>ROUND(+Administration!H57,0)</f>
        <v>4738903</v>
      </c>
      <c r="E62" s="9">
        <f>ROUND(+Administration!V57,0)</f>
        <v>32561</v>
      </c>
      <c r="F62" s="10">
        <f t="shared" si="0"/>
        <v>145.54</v>
      </c>
      <c r="G62" s="9">
        <f>ROUND(+Administration!H159,0)</f>
        <v>-280082</v>
      </c>
      <c r="H62" s="9">
        <f>ROUND(+Administration!V159,0)</f>
        <v>30721</v>
      </c>
      <c r="I62" s="10">
        <f t="shared" si="1"/>
        <v>-9.1199999999999992</v>
      </c>
      <c r="J62" s="10"/>
      <c r="K62" s="11">
        <f t="shared" si="2"/>
        <v>-1.0627</v>
      </c>
    </row>
    <row r="63" spans="2:11" x14ac:dyDescent="0.2">
      <c r="B63">
        <f>+Administration!A58</f>
        <v>147</v>
      </c>
      <c r="C63" t="str">
        <f>+Administration!B58</f>
        <v>MID VALLEY HOSPITAL</v>
      </c>
      <c r="D63" s="9">
        <f>ROUND(+Administration!H58,0)</f>
        <v>304721</v>
      </c>
      <c r="E63" s="9">
        <f>ROUND(+Administration!V58,0)</f>
        <v>2557</v>
      </c>
      <c r="F63" s="10">
        <f t="shared" si="0"/>
        <v>119.17</v>
      </c>
      <c r="G63" s="9">
        <f>ROUND(+Administration!H160,0)</f>
        <v>276669</v>
      </c>
      <c r="H63" s="9">
        <f>ROUND(+Administration!V160,0)</f>
        <v>2618</v>
      </c>
      <c r="I63" s="10">
        <f t="shared" si="1"/>
        <v>105.68</v>
      </c>
      <c r="J63" s="10"/>
      <c r="K63" s="11">
        <f t="shared" si="2"/>
        <v>-0.1132</v>
      </c>
    </row>
    <row r="64" spans="2:11" x14ac:dyDescent="0.2">
      <c r="B64">
        <f>+Administration!A59</f>
        <v>148</v>
      </c>
      <c r="C64" t="str">
        <f>+Administration!B59</f>
        <v>KINDRED HOSPITAL SEATTLE - NORTHGATE</v>
      </c>
      <c r="D64" s="9">
        <f>ROUND(+Administration!H59,0)</f>
        <v>743141</v>
      </c>
      <c r="E64" s="9">
        <f>ROUND(+Administration!V59,0)</f>
        <v>898</v>
      </c>
      <c r="F64" s="10">
        <f t="shared" si="0"/>
        <v>827.55</v>
      </c>
      <c r="G64" s="9">
        <f>ROUND(+Administration!H161,0)</f>
        <v>877682</v>
      </c>
      <c r="H64" s="9">
        <f>ROUND(+Administration!V161,0)</f>
        <v>1126</v>
      </c>
      <c r="I64" s="10">
        <f t="shared" si="1"/>
        <v>779.47</v>
      </c>
      <c r="J64" s="10"/>
      <c r="K64" s="11">
        <f t="shared" si="2"/>
        <v>-5.8099999999999999E-2</v>
      </c>
    </row>
    <row r="65" spans="2:11" x14ac:dyDescent="0.2">
      <c r="B65">
        <f>+Administration!A60</f>
        <v>150</v>
      </c>
      <c r="C65" t="str">
        <f>+Administration!B60</f>
        <v>COULEE MEDICAL CENTER</v>
      </c>
      <c r="D65" s="9">
        <f>ROUND(+Administration!H60,0)</f>
        <v>25925</v>
      </c>
      <c r="E65" s="9">
        <f>ROUND(+Administration!V60,0)</f>
        <v>1288</v>
      </c>
      <c r="F65" s="10">
        <f t="shared" si="0"/>
        <v>20.13</v>
      </c>
      <c r="G65" s="9">
        <f>ROUND(+Administration!H162,0)</f>
        <v>318459</v>
      </c>
      <c r="H65" s="9">
        <f>ROUND(+Administration!V162,0)</f>
        <v>1247</v>
      </c>
      <c r="I65" s="10">
        <f t="shared" si="1"/>
        <v>255.38</v>
      </c>
      <c r="J65" s="10"/>
      <c r="K65" s="11">
        <f t="shared" si="2"/>
        <v>11.686500000000001</v>
      </c>
    </row>
    <row r="66" spans="2:11" x14ac:dyDescent="0.2">
      <c r="B66">
        <f>+Administration!A61</f>
        <v>152</v>
      </c>
      <c r="C66" t="str">
        <f>+Administration!B61</f>
        <v>MASON GENERAL HOSPITAL</v>
      </c>
      <c r="D66" s="9">
        <f>ROUND(+Administration!H61,0)</f>
        <v>2040021</v>
      </c>
      <c r="E66" s="9">
        <f>ROUND(+Administration!V61,0)</f>
        <v>4287</v>
      </c>
      <c r="F66" s="10">
        <f t="shared" si="0"/>
        <v>475.86</v>
      </c>
      <c r="G66" s="9">
        <f>ROUND(+Administration!H163,0)</f>
        <v>1806096</v>
      </c>
      <c r="H66" s="9">
        <f>ROUND(+Administration!V163,0)</f>
        <v>4594</v>
      </c>
      <c r="I66" s="10">
        <f t="shared" si="1"/>
        <v>393.14</v>
      </c>
      <c r="J66" s="10"/>
      <c r="K66" s="11">
        <f t="shared" si="2"/>
        <v>-0.17380000000000001</v>
      </c>
    </row>
    <row r="67" spans="2:11" x14ac:dyDescent="0.2">
      <c r="B67">
        <f>+Administration!A62</f>
        <v>153</v>
      </c>
      <c r="C67" t="str">
        <f>+Administration!B62</f>
        <v>WHITMAN HOSPITAL AND MEDICAL CENTER</v>
      </c>
      <c r="D67" s="9">
        <f>ROUND(+Administration!H62,0)</f>
        <v>238702</v>
      </c>
      <c r="E67" s="9">
        <f>ROUND(+Administration!V62,0)</f>
        <v>1377</v>
      </c>
      <c r="F67" s="10">
        <f t="shared" si="0"/>
        <v>173.35</v>
      </c>
      <c r="G67" s="9">
        <f>ROUND(+Administration!H164,0)</f>
        <v>240541</v>
      </c>
      <c r="H67" s="9">
        <f>ROUND(+Administration!V164,0)</f>
        <v>1291</v>
      </c>
      <c r="I67" s="10">
        <f t="shared" si="1"/>
        <v>186.32</v>
      </c>
      <c r="J67" s="10"/>
      <c r="K67" s="11">
        <f t="shared" si="2"/>
        <v>7.4800000000000005E-2</v>
      </c>
    </row>
    <row r="68" spans="2:11" x14ac:dyDescent="0.2">
      <c r="B68">
        <f>+Administration!A63</f>
        <v>155</v>
      </c>
      <c r="C68" t="str">
        <f>+Administration!B63</f>
        <v>UW MEDICINE/VALLEY MEDICAL CENTER</v>
      </c>
      <c r="D68" s="9">
        <f>ROUND(+Administration!H63,0)</f>
        <v>4337282</v>
      </c>
      <c r="E68" s="9">
        <f>ROUND(+Administration!V63,0)</f>
        <v>37373</v>
      </c>
      <c r="F68" s="10">
        <f t="shared" si="0"/>
        <v>116.05</v>
      </c>
      <c r="G68" s="9">
        <f>ROUND(+Administration!H165,0)</f>
        <v>8156094</v>
      </c>
      <c r="H68" s="9">
        <f>ROUND(+Administration!V165,0)</f>
        <v>40555</v>
      </c>
      <c r="I68" s="10">
        <f t="shared" si="1"/>
        <v>201.11</v>
      </c>
      <c r="J68" s="10"/>
      <c r="K68" s="11">
        <f t="shared" si="2"/>
        <v>0.73299999999999998</v>
      </c>
    </row>
    <row r="69" spans="2:11" x14ac:dyDescent="0.2">
      <c r="B69">
        <f>+Administration!A64</f>
        <v>156</v>
      </c>
      <c r="C69" t="str">
        <f>+Administration!B64</f>
        <v>WHIDBEY GENERAL HOSPITAL</v>
      </c>
      <c r="D69" s="9">
        <f>ROUND(+Administration!H64,0)</f>
        <v>0</v>
      </c>
      <c r="E69" s="9">
        <f>ROUND(+Administration!V64,0)</f>
        <v>0</v>
      </c>
      <c r="F69" s="10" t="str">
        <f t="shared" si="0"/>
        <v/>
      </c>
      <c r="G69" s="9">
        <f>ROUND(+Administration!H166,0)</f>
        <v>1015638</v>
      </c>
      <c r="H69" s="9">
        <f>ROUND(+Administration!V166,0)</f>
        <v>8340</v>
      </c>
      <c r="I69" s="10">
        <f t="shared" si="1"/>
        <v>121.78</v>
      </c>
      <c r="J69" s="10"/>
      <c r="K69" s="11" t="str">
        <f t="shared" si="2"/>
        <v/>
      </c>
    </row>
    <row r="70" spans="2:11" x14ac:dyDescent="0.2">
      <c r="B70">
        <f>+Administration!A65</f>
        <v>157</v>
      </c>
      <c r="C70" t="str">
        <f>+Administration!B65</f>
        <v>ST LUKES REHABILIATION INSTITUTE</v>
      </c>
      <c r="D70" s="9">
        <f>ROUND(+Administration!H65,0)</f>
        <v>655529</v>
      </c>
      <c r="E70" s="9">
        <f>ROUND(+Administration!V65,0)</f>
        <v>2467</v>
      </c>
      <c r="F70" s="10">
        <f t="shared" si="0"/>
        <v>265.72000000000003</v>
      </c>
      <c r="G70" s="9">
        <f>ROUND(+Administration!H167,0)</f>
        <v>823477</v>
      </c>
      <c r="H70" s="9">
        <f>ROUND(+Administration!V167,0)</f>
        <v>2506</v>
      </c>
      <c r="I70" s="10">
        <f t="shared" si="1"/>
        <v>328.6</v>
      </c>
      <c r="J70" s="10"/>
      <c r="K70" s="11">
        <f t="shared" si="2"/>
        <v>0.2366</v>
      </c>
    </row>
    <row r="71" spans="2:11" x14ac:dyDescent="0.2">
      <c r="B71">
        <f>+Administration!A66</f>
        <v>158</v>
      </c>
      <c r="C71" t="str">
        <f>+Administration!B66</f>
        <v>CASCADE MEDICAL CENTER</v>
      </c>
      <c r="D71" s="9">
        <f>ROUND(+Administration!H66,0)</f>
        <v>158990</v>
      </c>
      <c r="E71" s="9">
        <f>ROUND(+Administration!V66,0)</f>
        <v>573</v>
      </c>
      <c r="F71" s="10">
        <f t="shared" si="0"/>
        <v>277.47000000000003</v>
      </c>
      <c r="G71" s="9">
        <f>ROUND(+Administration!H168,0)</f>
        <v>199435</v>
      </c>
      <c r="H71" s="9">
        <f>ROUND(+Administration!V168,0)</f>
        <v>453</v>
      </c>
      <c r="I71" s="10">
        <f t="shared" si="1"/>
        <v>440.25</v>
      </c>
      <c r="J71" s="10"/>
      <c r="K71" s="11">
        <f t="shared" si="2"/>
        <v>0.5867</v>
      </c>
    </row>
    <row r="72" spans="2:11" x14ac:dyDescent="0.2">
      <c r="B72">
        <f>+Administration!A67</f>
        <v>159</v>
      </c>
      <c r="C72" t="str">
        <f>+Administration!B67</f>
        <v>PROVIDENCE ST PETER HOSPITAL</v>
      </c>
      <c r="D72" s="9">
        <f>ROUND(+Administration!H67,0)</f>
        <v>5015348</v>
      </c>
      <c r="E72" s="9">
        <f>ROUND(+Administration!V67,0)</f>
        <v>33274</v>
      </c>
      <c r="F72" s="10">
        <f t="shared" si="0"/>
        <v>150.72999999999999</v>
      </c>
      <c r="G72" s="9">
        <f>ROUND(+Administration!H169,0)</f>
        <v>1458064</v>
      </c>
      <c r="H72" s="9">
        <f>ROUND(+Administration!V169,0)</f>
        <v>32148</v>
      </c>
      <c r="I72" s="10">
        <f t="shared" si="1"/>
        <v>45.35</v>
      </c>
      <c r="J72" s="10"/>
      <c r="K72" s="11">
        <f t="shared" si="2"/>
        <v>-0.69910000000000005</v>
      </c>
    </row>
    <row r="73" spans="2:11" x14ac:dyDescent="0.2">
      <c r="B73">
        <f>+Administration!A68</f>
        <v>161</v>
      </c>
      <c r="C73" t="str">
        <f>+Administration!B68</f>
        <v>KADLEC REGIONAL MEDICAL CENTER</v>
      </c>
      <c r="D73" s="9">
        <f>ROUND(+Administration!H68,0)</f>
        <v>3688971</v>
      </c>
      <c r="E73" s="9">
        <f>ROUND(+Administration!V68,0)</f>
        <v>35689</v>
      </c>
      <c r="F73" s="10">
        <f t="shared" si="0"/>
        <v>103.36</v>
      </c>
      <c r="G73" s="9">
        <f>ROUND(+Administration!H170,0)</f>
        <v>4211522</v>
      </c>
      <c r="H73" s="9">
        <f>ROUND(+Administration!V170,0)</f>
        <v>38995</v>
      </c>
      <c r="I73" s="10">
        <f t="shared" si="1"/>
        <v>108</v>
      </c>
      <c r="J73" s="10"/>
      <c r="K73" s="11">
        <f t="shared" si="2"/>
        <v>4.4900000000000002E-2</v>
      </c>
    </row>
    <row r="74" spans="2:11" x14ac:dyDescent="0.2">
      <c r="B74">
        <f>+Administration!A69</f>
        <v>162</v>
      </c>
      <c r="C74" t="str">
        <f>+Administration!B69</f>
        <v>PROVIDENCE SACRED HEART MEDICAL CENTER</v>
      </c>
      <c r="D74" s="9">
        <f>ROUND(+Administration!H69,0)</f>
        <v>6600675</v>
      </c>
      <c r="E74" s="9">
        <f>ROUND(+Administration!V69,0)</f>
        <v>61703</v>
      </c>
      <c r="F74" s="10">
        <f t="shared" si="0"/>
        <v>106.97</v>
      </c>
      <c r="G74" s="9">
        <f>ROUND(+Administration!H171,0)</f>
        <v>1495292</v>
      </c>
      <c r="H74" s="9">
        <f>ROUND(+Administration!V171,0)</f>
        <v>62420</v>
      </c>
      <c r="I74" s="10">
        <f t="shared" si="1"/>
        <v>23.96</v>
      </c>
      <c r="J74" s="10"/>
      <c r="K74" s="11">
        <f t="shared" si="2"/>
        <v>-0.77600000000000002</v>
      </c>
    </row>
    <row r="75" spans="2:11" x14ac:dyDescent="0.2">
      <c r="B75">
        <f>+Administration!A70</f>
        <v>164</v>
      </c>
      <c r="C75" t="str">
        <f>+Administration!B70</f>
        <v>EVERGREENHEALTH MEDICAL CENTER</v>
      </c>
      <c r="D75" s="9">
        <f>ROUND(+Administration!H70,0)</f>
        <v>7092186</v>
      </c>
      <c r="E75" s="9">
        <f>ROUND(+Administration!V70,0)</f>
        <v>33213</v>
      </c>
      <c r="F75" s="10">
        <f t="shared" ref="F75:F108" si="3">IF(D75=0,"",IF(E75=0,"",ROUND(D75/E75,2)))</f>
        <v>213.54</v>
      </c>
      <c r="G75" s="9">
        <f>ROUND(+Administration!H172,0)</f>
        <v>11062626</v>
      </c>
      <c r="H75" s="9">
        <f>ROUND(+Administration!V172,0)</f>
        <v>33452</v>
      </c>
      <c r="I75" s="10">
        <f t="shared" ref="I75:I108" si="4">IF(G75=0,"",IF(H75=0,"",ROUND(G75/H75,2)))</f>
        <v>330.7</v>
      </c>
      <c r="J75" s="10"/>
      <c r="K75" s="11">
        <f t="shared" ref="K75:K108" si="5">IF(D75=0,"",IF(E75=0,"",IF(G75=0,"",IF(H75=0,"",ROUND(I75/F75-1,4)))))</f>
        <v>0.54869999999999997</v>
      </c>
    </row>
    <row r="76" spans="2:11" x14ac:dyDescent="0.2">
      <c r="B76">
        <f>+Administration!A71</f>
        <v>165</v>
      </c>
      <c r="C76" t="str">
        <f>+Administration!B71</f>
        <v>LAKE CHELAN COMMUNITY HOSPITAL</v>
      </c>
      <c r="D76" s="9">
        <f>ROUND(+Administration!H71,0)</f>
        <v>375397</v>
      </c>
      <c r="E76" s="9">
        <f>ROUND(+Administration!V71,0)</f>
        <v>1122</v>
      </c>
      <c r="F76" s="10">
        <f t="shared" si="3"/>
        <v>334.58</v>
      </c>
      <c r="G76" s="9">
        <f>ROUND(+Administration!H173,0)</f>
        <v>484552</v>
      </c>
      <c r="H76" s="9">
        <f>ROUND(+Administration!V173,0)</f>
        <v>1169</v>
      </c>
      <c r="I76" s="10">
        <f t="shared" si="4"/>
        <v>414.5</v>
      </c>
      <c r="J76" s="10"/>
      <c r="K76" s="11">
        <f t="shared" si="5"/>
        <v>0.2389</v>
      </c>
    </row>
    <row r="77" spans="2:11" x14ac:dyDescent="0.2">
      <c r="B77">
        <f>+Administration!A72</f>
        <v>167</v>
      </c>
      <c r="C77" t="str">
        <f>+Administration!B72</f>
        <v>FERRY COUNTY MEMORIAL HOSPITAL</v>
      </c>
      <c r="D77" s="9">
        <f>ROUND(+Administration!H72,0)</f>
        <v>0</v>
      </c>
      <c r="E77" s="9">
        <f>ROUND(+Administration!V72,0)</f>
        <v>0</v>
      </c>
      <c r="F77" s="10" t="str">
        <f t="shared" si="3"/>
        <v/>
      </c>
      <c r="G77" s="9">
        <f>ROUND(+Administration!H174,0)</f>
        <v>0</v>
      </c>
      <c r="H77" s="9">
        <f>ROUND(+Administration!V174,0)</f>
        <v>0</v>
      </c>
      <c r="I77" s="10" t="str">
        <f t="shared" si="4"/>
        <v/>
      </c>
      <c r="J77" s="10"/>
      <c r="K77" s="11" t="str">
        <f t="shared" si="5"/>
        <v/>
      </c>
    </row>
    <row r="78" spans="2:11" x14ac:dyDescent="0.2">
      <c r="B78">
        <f>+Administration!A73</f>
        <v>168</v>
      </c>
      <c r="C78" t="str">
        <f>+Administration!B73</f>
        <v>CENTRAL WASHINGTON HOSPITAL</v>
      </c>
      <c r="D78" s="9">
        <f>ROUND(+Administration!H73,0)</f>
        <v>1270682</v>
      </c>
      <c r="E78" s="9">
        <f>ROUND(+Administration!V73,0)</f>
        <v>20242</v>
      </c>
      <c r="F78" s="10">
        <f t="shared" si="3"/>
        <v>62.77</v>
      </c>
      <c r="G78" s="9">
        <f>ROUND(+Administration!H175,0)</f>
        <v>1416340</v>
      </c>
      <c r="H78" s="9">
        <f>ROUND(+Administration!V175,0)</f>
        <v>21021</v>
      </c>
      <c r="I78" s="10">
        <f t="shared" si="4"/>
        <v>67.38</v>
      </c>
      <c r="J78" s="10"/>
      <c r="K78" s="11">
        <f t="shared" si="5"/>
        <v>7.3400000000000007E-2</v>
      </c>
    </row>
    <row r="79" spans="2:11" x14ac:dyDescent="0.2">
      <c r="B79">
        <f>+Administration!A74</f>
        <v>170</v>
      </c>
      <c r="C79" t="str">
        <f>+Administration!B74</f>
        <v>PEACEHEALTH SOUTHWEST MEDICAL CENTER</v>
      </c>
      <c r="D79" s="9">
        <f>ROUND(+Administration!H74,0)</f>
        <v>8359390</v>
      </c>
      <c r="E79" s="9">
        <f>ROUND(+Administration!V74,0)</f>
        <v>48533</v>
      </c>
      <c r="F79" s="10">
        <f t="shared" si="3"/>
        <v>172.24</v>
      </c>
      <c r="G79" s="9">
        <f>ROUND(+Administration!H176,0)</f>
        <v>7310097</v>
      </c>
      <c r="H79" s="9">
        <f>ROUND(+Administration!V176,0)</f>
        <v>46775</v>
      </c>
      <c r="I79" s="10">
        <f t="shared" si="4"/>
        <v>156.28</v>
      </c>
      <c r="J79" s="10"/>
      <c r="K79" s="11">
        <f t="shared" si="5"/>
        <v>-9.2700000000000005E-2</v>
      </c>
    </row>
    <row r="80" spans="2:11" x14ac:dyDescent="0.2">
      <c r="B80">
        <f>+Administration!A75</f>
        <v>172</v>
      </c>
      <c r="C80" t="str">
        <f>+Administration!B75</f>
        <v>PULLMAN REGIONAL HOSPITAL</v>
      </c>
      <c r="D80" s="9">
        <f>ROUND(+Administration!H75,0)</f>
        <v>570941</v>
      </c>
      <c r="E80" s="9">
        <f>ROUND(+Administration!V75,0)</f>
        <v>3914</v>
      </c>
      <c r="F80" s="10">
        <f t="shared" si="3"/>
        <v>145.87</v>
      </c>
      <c r="G80" s="9">
        <f>ROUND(+Administration!H177,0)</f>
        <v>604242</v>
      </c>
      <c r="H80" s="9">
        <f>ROUND(+Administration!V177,0)</f>
        <v>4071</v>
      </c>
      <c r="I80" s="10">
        <f t="shared" si="4"/>
        <v>148.43</v>
      </c>
      <c r="J80" s="10"/>
      <c r="K80" s="11">
        <f t="shared" si="5"/>
        <v>1.7500000000000002E-2</v>
      </c>
    </row>
    <row r="81" spans="2:11" x14ac:dyDescent="0.2">
      <c r="B81">
        <f>+Administration!A76</f>
        <v>173</v>
      </c>
      <c r="C81" t="str">
        <f>+Administration!B76</f>
        <v>MORTON GENERAL HOSPITAL</v>
      </c>
      <c r="D81" s="9">
        <f>ROUND(+Administration!H76,0)</f>
        <v>298606</v>
      </c>
      <c r="E81" s="9">
        <f>ROUND(+Administration!V76,0)</f>
        <v>1070</v>
      </c>
      <c r="F81" s="10">
        <f t="shared" si="3"/>
        <v>279.07</v>
      </c>
      <c r="G81" s="9">
        <f>ROUND(+Administration!H178,0)</f>
        <v>451901</v>
      </c>
      <c r="H81" s="9">
        <f>ROUND(+Administration!V178,0)</f>
        <v>1208</v>
      </c>
      <c r="I81" s="10">
        <f t="shared" si="4"/>
        <v>374.09</v>
      </c>
      <c r="J81" s="10"/>
      <c r="K81" s="11">
        <f t="shared" si="5"/>
        <v>0.34050000000000002</v>
      </c>
    </row>
    <row r="82" spans="2:11" x14ac:dyDescent="0.2">
      <c r="B82">
        <f>+Administration!A77</f>
        <v>175</v>
      </c>
      <c r="C82" t="str">
        <f>+Administration!B77</f>
        <v>MARY BRIDGE CHILDRENS HEALTH CENTER</v>
      </c>
      <c r="D82" s="9">
        <f>ROUND(+Administration!H77,0)</f>
        <v>785235</v>
      </c>
      <c r="E82" s="9">
        <f>ROUND(+Administration!V77,0)</f>
        <v>10786</v>
      </c>
      <c r="F82" s="10">
        <f t="shared" si="3"/>
        <v>72.8</v>
      </c>
      <c r="G82" s="9">
        <f>ROUND(+Administration!H179,0)</f>
        <v>922127</v>
      </c>
      <c r="H82" s="9">
        <f>ROUND(+Administration!V179,0)</f>
        <v>8765</v>
      </c>
      <c r="I82" s="10">
        <f t="shared" si="4"/>
        <v>105.21</v>
      </c>
      <c r="J82" s="10"/>
      <c r="K82" s="11">
        <f t="shared" si="5"/>
        <v>0.44519999999999998</v>
      </c>
    </row>
    <row r="83" spans="2:11" x14ac:dyDescent="0.2">
      <c r="B83">
        <f>+Administration!A78</f>
        <v>176</v>
      </c>
      <c r="C83" t="str">
        <f>+Administration!B78</f>
        <v>TACOMA GENERAL/ALLENMORE HOSPITAL</v>
      </c>
      <c r="D83" s="9">
        <f>ROUND(+Administration!H78,0)</f>
        <v>3060273</v>
      </c>
      <c r="E83" s="9">
        <f>ROUND(+Administration!V78,0)</f>
        <v>41823</v>
      </c>
      <c r="F83" s="10">
        <f t="shared" si="3"/>
        <v>73.17</v>
      </c>
      <c r="G83" s="9">
        <f>ROUND(+Administration!H180,0)</f>
        <v>1988048</v>
      </c>
      <c r="H83" s="9">
        <f>ROUND(+Administration!V180,0)</f>
        <v>40195</v>
      </c>
      <c r="I83" s="10">
        <f t="shared" si="4"/>
        <v>49.46</v>
      </c>
      <c r="J83" s="10"/>
      <c r="K83" s="11">
        <f t="shared" si="5"/>
        <v>-0.32400000000000001</v>
      </c>
    </row>
    <row r="84" spans="2:11" x14ac:dyDescent="0.2">
      <c r="B84">
        <f>+Administration!A79</f>
        <v>180</v>
      </c>
      <c r="C84" t="str">
        <f>+Administration!B79</f>
        <v>VALLEY HOSPITAL</v>
      </c>
      <c r="D84" s="9">
        <f>ROUND(+Administration!H79,0)</f>
        <v>1400252</v>
      </c>
      <c r="E84" s="9">
        <f>ROUND(+Administration!V79,0)</f>
        <v>11479</v>
      </c>
      <c r="F84" s="10">
        <f t="shared" si="3"/>
        <v>121.98</v>
      </c>
      <c r="G84" s="9">
        <f>ROUND(+Administration!H181,0)</f>
        <v>1318389</v>
      </c>
      <c r="H84" s="9">
        <f>ROUND(+Administration!V181,0)</f>
        <v>11541</v>
      </c>
      <c r="I84" s="10">
        <f t="shared" si="4"/>
        <v>114.24</v>
      </c>
      <c r="J84" s="10"/>
      <c r="K84" s="11">
        <f t="shared" si="5"/>
        <v>-6.3500000000000001E-2</v>
      </c>
    </row>
    <row r="85" spans="2:11" x14ac:dyDescent="0.2">
      <c r="B85">
        <f>+Administration!A80</f>
        <v>183</v>
      </c>
      <c r="C85" t="str">
        <f>+Administration!B80</f>
        <v>MULTICARE AUBURN MEDICAL CENTER</v>
      </c>
      <c r="D85" s="9">
        <f>ROUND(+Administration!H80,0)</f>
        <v>1178730</v>
      </c>
      <c r="E85" s="9">
        <f>ROUND(+Administration!V80,0)</f>
        <v>10417</v>
      </c>
      <c r="F85" s="10">
        <f t="shared" si="3"/>
        <v>113.15</v>
      </c>
      <c r="G85" s="9">
        <f>ROUND(+Administration!H182,0)</f>
        <v>2649124</v>
      </c>
      <c r="H85" s="9">
        <f>ROUND(+Administration!V182,0)</f>
        <v>10939</v>
      </c>
      <c r="I85" s="10">
        <f t="shared" si="4"/>
        <v>242.17</v>
      </c>
      <c r="J85" s="10"/>
      <c r="K85" s="11">
        <f t="shared" si="5"/>
        <v>1.1403000000000001</v>
      </c>
    </row>
    <row r="86" spans="2:11" x14ac:dyDescent="0.2">
      <c r="B86">
        <f>+Administration!A81</f>
        <v>186</v>
      </c>
      <c r="C86" t="str">
        <f>+Administration!B81</f>
        <v>SUMMIT PACIFIC MEDICAL CENTER</v>
      </c>
      <c r="D86" s="9">
        <f>ROUND(+Administration!H81,0)</f>
        <v>220821</v>
      </c>
      <c r="E86" s="9">
        <f>ROUND(+Administration!V81,0)</f>
        <v>1042</v>
      </c>
      <c r="F86" s="10">
        <f t="shared" si="3"/>
        <v>211.92</v>
      </c>
      <c r="G86" s="9">
        <f>ROUND(+Administration!H183,0)</f>
        <v>316072</v>
      </c>
      <c r="H86" s="9">
        <f>ROUND(+Administration!V183,0)</f>
        <v>1607</v>
      </c>
      <c r="I86" s="10">
        <f t="shared" si="4"/>
        <v>196.68</v>
      </c>
      <c r="J86" s="10"/>
      <c r="K86" s="11">
        <f t="shared" si="5"/>
        <v>-7.1900000000000006E-2</v>
      </c>
    </row>
    <row r="87" spans="2:11" x14ac:dyDescent="0.2">
      <c r="B87">
        <f>+Administration!A82</f>
        <v>191</v>
      </c>
      <c r="C87" t="str">
        <f>+Administration!B82</f>
        <v>PROVIDENCE CENTRALIA HOSPITAL</v>
      </c>
      <c r="D87" s="9">
        <f>ROUND(+Administration!H82,0)</f>
        <v>1556220</v>
      </c>
      <c r="E87" s="9">
        <f>ROUND(+Administration!V82,0)</f>
        <v>12339</v>
      </c>
      <c r="F87" s="10">
        <f t="shared" si="3"/>
        <v>126.12</v>
      </c>
      <c r="G87" s="9">
        <f>ROUND(+Administration!H184,0)</f>
        <v>1247153</v>
      </c>
      <c r="H87" s="9">
        <f>ROUND(+Administration!V184,0)</f>
        <v>11395</v>
      </c>
      <c r="I87" s="10">
        <f t="shared" si="4"/>
        <v>109.45</v>
      </c>
      <c r="J87" s="10"/>
      <c r="K87" s="11">
        <f t="shared" si="5"/>
        <v>-0.13220000000000001</v>
      </c>
    </row>
    <row r="88" spans="2:11" x14ac:dyDescent="0.2">
      <c r="B88">
        <f>+Administration!A83</f>
        <v>193</v>
      </c>
      <c r="C88" t="str">
        <f>+Administration!B83</f>
        <v>PROVIDENCE MOUNT CARMEL HOSPITAL</v>
      </c>
      <c r="D88" s="9">
        <f>ROUND(+Administration!H83,0)</f>
        <v>432549</v>
      </c>
      <c r="E88" s="9">
        <f>ROUND(+Administration!V83,0)</f>
        <v>3543</v>
      </c>
      <c r="F88" s="10">
        <f t="shared" si="3"/>
        <v>122.09</v>
      </c>
      <c r="G88" s="9">
        <f>ROUND(+Administration!H185,0)</f>
        <v>177182</v>
      </c>
      <c r="H88" s="9">
        <f>ROUND(+Administration!V185,0)</f>
        <v>3716</v>
      </c>
      <c r="I88" s="10">
        <f t="shared" si="4"/>
        <v>47.68</v>
      </c>
      <c r="J88" s="10"/>
      <c r="K88" s="11">
        <f t="shared" si="5"/>
        <v>-0.60950000000000004</v>
      </c>
    </row>
    <row r="89" spans="2:11" x14ac:dyDescent="0.2">
      <c r="B89">
        <f>+Administration!A84</f>
        <v>194</v>
      </c>
      <c r="C89" t="str">
        <f>+Administration!B84</f>
        <v>PROVIDENCE ST JOSEPHS HOSPITAL</v>
      </c>
      <c r="D89" s="9">
        <f>ROUND(+Administration!H84,0)</f>
        <v>464210</v>
      </c>
      <c r="E89" s="9">
        <f>ROUND(+Administration!V84,0)</f>
        <v>1316</v>
      </c>
      <c r="F89" s="10">
        <f t="shared" si="3"/>
        <v>352.74</v>
      </c>
      <c r="G89" s="9">
        <f>ROUND(+Administration!H186,0)</f>
        <v>109945</v>
      </c>
      <c r="H89" s="9">
        <f>ROUND(+Administration!V186,0)</f>
        <v>1137</v>
      </c>
      <c r="I89" s="10">
        <f t="shared" si="4"/>
        <v>96.7</v>
      </c>
      <c r="J89" s="10"/>
      <c r="K89" s="11">
        <f t="shared" si="5"/>
        <v>-0.72589999999999999</v>
      </c>
    </row>
    <row r="90" spans="2:11" x14ac:dyDescent="0.2">
      <c r="B90">
        <f>+Administration!A85</f>
        <v>195</v>
      </c>
      <c r="C90" t="str">
        <f>+Administration!B85</f>
        <v>SNOQUALMIE VALLEY HOSPITAL</v>
      </c>
      <c r="D90" s="9">
        <f>ROUND(+Administration!H85,0)</f>
        <v>757914</v>
      </c>
      <c r="E90" s="9">
        <f>ROUND(+Administration!V85,0)</f>
        <v>1874</v>
      </c>
      <c r="F90" s="10">
        <f t="shared" si="3"/>
        <v>404.44</v>
      </c>
      <c r="G90" s="9">
        <f>ROUND(+Administration!H187,0)</f>
        <v>475654</v>
      </c>
      <c r="H90" s="9">
        <f>ROUND(+Administration!V187,0)</f>
        <v>290</v>
      </c>
      <c r="I90" s="10">
        <f t="shared" si="4"/>
        <v>1640.19</v>
      </c>
      <c r="J90" s="10"/>
      <c r="K90" s="11">
        <f t="shared" si="5"/>
        <v>3.0554999999999999</v>
      </c>
    </row>
    <row r="91" spans="2:11" x14ac:dyDescent="0.2">
      <c r="B91">
        <f>+Administration!A86</f>
        <v>197</v>
      </c>
      <c r="C91" t="str">
        <f>+Administration!B86</f>
        <v>CAPITAL MEDICAL CENTER</v>
      </c>
      <c r="D91" s="9">
        <f>ROUND(+Administration!H86,0)</f>
        <v>2762148</v>
      </c>
      <c r="E91" s="9">
        <f>ROUND(+Administration!V86,0)</f>
        <v>10620</v>
      </c>
      <c r="F91" s="10">
        <f t="shared" si="3"/>
        <v>260.08999999999997</v>
      </c>
      <c r="G91" s="9">
        <f>ROUND(+Administration!H188,0)</f>
        <v>2853424</v>
      </c>
      <c r="H91" s="9">
        <f>ROUND(+Administration!V188,0)</f>
        <v>10782</v>
      </c>
      <c r="I91" s="10">
        <f t="shared" si="4"/>
        <v>264.64999999999998</v>
      </c>
      <c r="J91" s="10"/>
      <c r="K91" s="11">
        <f t="shared" si="5"/>
        <v>1.7500000000000002E-2</v>
      </c>
    </row>
    <row r="92" spans="2:11" x14ac:dyDescent="0.2">
      <c r="B92">
        <f>+Administration!A87</f>
        <v>198</v>
      </c>
      <c r="C92" t="str">
        <f>+Administration!B87</f>
        <v>SUNNYSIDE COMMUNITY HOSPITAL</v>
      </c>
      <c r="D92" s="9">
        <f>ROUND(+Administration!H87,0)</f>
        <v>448093</v>
      </c>
      <c r="E92" s="9">
        <f>ROUND(+Administration!V87,0)</f>
        <v>4161</v>
      </c>
      <c r="F92" s="10">
        <f t="shared" si="3"/>
        <v>107.69</v>
      </c>
      <c r="G92" s="9">
        <f>ROUND(+Administration!H189,0)</f>
        <v>545390</v>
      </c>
      <c r="H92" s="9">
        <f>ROUND(+Administration!V189,0)</f>
        <v>4751</v>
      </c>
      <c r="I92" s="10">
        <f t="shared" si="4"/>
        <v>114.79</v>
      </c>
      <c r="J92" s="10"/>
      <c r="K92" s="11">
        <f t="shared" si="5"/>
        <v>6.59E-2</v>
      </c>
    </row>
    <row r="93" spans="2:11" x14ac:dyDescent="0.2">
      <c r="B93">
        <f>+Administration!A88</f>
        <v>199</v>
      </c>
      <c r="C93" t="str">
        <f>+Administration!B88</f>
        <v>TOPPENISH COMMUNITY HOSPITAL</v>
      </c>
      <c r="D93" s="9">
        <f>ROUND(+Administration!H88,0)</f>
        <v>307811</v>
      </c>
      <c r="E93" s="9">
        <f>ROUND(+Administration!V88,0)</f>
        <v>2554</v>
      </c>
      <c r="F93" s="10">
        <f t="shared" si="3"/>
        <v>120.52</v>
      </c>
      <c r="G93" s="9">
        <f>ROUND(+Administration!H190,0)</f>
        <v>307630</v>
      </c>
      <c r="H93" s="9">
        <f>ROUND(+Administration!V190,0)</f>
        <v>2379</v>
      </c>
      <c r="I93" s="10">
        <f t="shared" si="4"/>
        <v>129.31</v>
      </c>
      <c r="J93" s="10"/>
      <c r="K93" s="11">
        <f t="shared" si="5"/>
        <v>7.2900000000000006E-2</v>
      </c>
    </row>
    <row r="94" spans="2:11" x14ac:dyDescent="0.2">
      <c r="B94">
        <f>+Administration!A89</f>
        <v>201</v>
      </c>
      <c r="C94" t="str">
        <f>+Administration!B89</f>
        <v>ST FRANCIS COMMUNITY HOSPITAL</v>
      </c>
      <c r="D94" s="9">
        <f>ROUND(+Administration!H89,0)</f>
        <v>2082249</v>
      </c>
      <c r="E94" s="9">
        <f>ROUND(+Administration!V89,0)</f>
        <v>15975</v>
      </c>
      <c r="F94" s="10">
        <f t="shared" si="3"/>
        <v>130.34</v>
      </c>
      <c r="G94" s="9">
        <f>ROUND(+Administration!H191,0)</f>
        <v>2101159</v>
      </c>
      <c r="H94" s="9">
        <f>ROUND(+Administration!V191,0)</f>
        <v>13448</v>
      </c>
      <c r="I94" s="10">
        <f t="shared" si="4"/>
        <v>156.24</v>
      </c>
      <c r="J94" s="10"/>
      <c r="K94" s="11">
        <f t="shared" si="5"/>
        <v>0.19869999999999999</v>
      </c>
    </row>
    <row r="95" spans="2:11" x14ac:dyDescent="0.2">
      <c r="B95">
        <f>+Administration!A90</f>
        <v>202</v>
      </c>
      <c r="C95" t="str">
        <f>+Administration!B90</f>
        <v>REGIONAL HOSPITAL</v>
      </c>
      <c r="D95" s="9">
        <f>ROUND(+Administration!H90,0)</f>
        <v>306969</v>
      </c>
      <c r="E95" s="9">
        <f>ROUND(+Administration!V90,0)</f>
        <v>707</v>
      </c>
      <c r="F95" s="10">
        <f t="shared" si="3"/>
        <v>434.19</v>
      </c>
      <c r="G95" s="9">
        <f>ROUND(+Administration!H192,0)</f>
        <v>125671</v>
      </c>
      <c r="H95" s="9">
        <f>ROUND(+Administration!V192,0)</f>
        <v>357</v>
      </c>
      <c r="I95" s="10">
        <f t="shared" si="4"/>
        <v>352.02</v>
      </c>
      <c r="J95" s="10"/>
      <c r="K95" s="11">
        <f t="shared" si="5"/>
        <v>-0.18920000000000001</v>
      </c>
    </row>
    <row r="96" spans="2:11" x14ac:dyDescent="0.2">
      <c r="B96">
        <f>+Administration!A91</f>
        <v>204</v>
      </c>
      <c r="C96" t="str">
        <f>+Administration!B91</f>
        <v>SEATTLE CANCER CARE ALLIANCE</v>
      </c>
      <c r="D96" s="9">
        <f>ROUND(+Administration!H91,0)</f>
        <v>5325559</v>
      </c>
      <c r="E96" s="9">
        <f>ROUND(+Administration!V91,0)</f>
        <v>13817</v>
      </c>
      <c r="F96" s="10">
        <f t="shared" si="3"/>
        <v>385.44</v>
      </c>
      <c r="G96" s="9">
        <f>ROUND(+Administration!H193,0)</f>
        <v>5471727</v>
      </c>
      <c r="H96" s="9">
        <f>ROUND(+Administration!V193,0)</f>
        <v>14365</v>
      </c>
      <c r="I96" s="10">
        <f t="shared" si="4"/>
        <v>380.91</v>
      </c>
      <c r="J96" s="10"/>
      <c r="K96" s="11">
        <f t="shared" si="5"/>
        <v>-1.18E-2</v>
      </c>
    </row>
    <row r="97" spans="2:11" x14ac:dyDescent="0.2">
      <c r="B97">
        <f>+Administration!A92</f>
        <v>205</v>
      </c>
      <c r="C97" t="str">
        <f>+Administration!B92</f>
        <v>WENATCHEE VALLEY HOSPITAL</v>
      </c>
      <c r="D97" s="9">
        <f>ROUND(+Administration!H92,0)</f>
        <v>222111</v>
      </c>
      <c r="E97" s="9">
        <f>ROUND(+Administration!V92,0)</f>
        <v>12549</v>
      </c>
      <c r="F97" s="10">
        <f t="shared" si="3"/>
        <v>17.7</v>
      </c>
      <c r="G97" s="9">
        <f>ROUND(+Administration!H194,0)</f>
        <v>5895420</v>
      </c>
      <c r="H97" s="9">
        <f>ROUND(+Administration!V194,0)</f>
        <v>27379</v>
      </c>
      <c r="I97" s="10">
        <f t="shared" si="4"/>
        <v>215.33</v>
      </c>
      <c r="J97" s="10"/>
      <c r="K97" s="11">
        <f t="shared" si="5"/>
        <v>11.1655</v>
      </c>
    </row>
    <row r="98" spans="2:11" x14ac:dyDescent="0.2">
      <c r="B98">
        <f>+Administration!A93</f>
        <v>206</v>
      </c>
      <c r="C98" t="str">
        <f>+Administration!B93</f>
        <v>PEACEHEALTH UNITED GENERAL MEDICAL CENTER</v>
      </c>
      <c r="D98" s="9">
        <f>ROUND(+Administration!H93,0)</f>
        <v>935605</v>
      </c>
      <c r="E98" s="9">
        <f>ROUND(+Administration!V93,0)</f>
        <v>3615</v>
      </c>
      <c r="F98" s="10">
        <f t="shared" si="3"/>
        <v>258.81</v>
      </c>
      <c r="G98" s="9">
        <f>ROUND(+Administration!H195,0)</f>
        <v>2121</v>
      </c>
      <c r="H98" s="9">
        <f>ROUND(+Administration!V195,0)</f>
        <v>838</v>
      </c>
      <c r="I98" s="10">
        <f t="shared" si="4"/>
        <v>2.5299999999999998</v>
      </c>
      <c r="J98" s="10"/>
      <c r="K98" s="11">
        <f t="shared" si="5"/>
        <v>-0.99019999999999997</v>
      </c>
    </row>
    <row r="99" spans="2:11" x14ac:dyDescent="0.2">
      <c r="B99">
        <f>+Administration!A94</f>
        <v>207</v>
      </c>
      <c r="C99" t="str">
        <f>+Administration!B94</f>
        <v>SKAGIT VALLEY HOSPITAL</v>
      </c>
      <c r="D99" s="9">
        <f>ROUND(+Administration!H94,0)</f>
        <v>2969892</v>
      </c>
      <c r="E99" s="9">
        <f>ROUND(+Administration!V94,0)</f>
        <v>20806</v>
      </c>
      <c r="F99" s="10">
        <f t="shared" si="3"/>
        <v>142.74</v>
      </c>
      <c r="G99" s="9">
        <f>ROUND(+Administration!H196,0)</f>
        <v>2956661</v>
      </c>
      <c r="H99" s="9">
        <f>ROUND(+Administration!V196,0)</f>
        <v>21501</v>
      </c>
      <c r="I99" s="10">
        <f t="shared" si="4"/>
        <v>137.51</v>
      </c>
      <c r="J99" s="10"/>
      <c r="K99" s="11">
        <f t="shared" si="5"/>
        <v>-3.6600000000000001E-2</v>
      </c>
    </row>
    <row r="100" spans="2:11" x14ac:dyDescent="0.2">
      <c r="B100">
        <f>+Administration!A95</f>
        <v>208</v>
      </c>
      <c r="C100" t="str">
        <f>+Administration!B95</f>
        <v>LEGACY SALMON CREEK HOSPITAL</v>
      </c>
      <c r="D100" s="9">
        <f>ROUND(+Administration!H95,0)</f>
        <v>2471047</v>
      </c>
      <c r="E100" s="9">
        <f>ROUND(+Administration!V95,0)</f>
        <v>18334</v>
      </c>
      <c r="F100" s="10">
        <f t="shared" si="3"/>
        <v>134.78</v>
      </c>
      <c r="G100" s="9">
        <f>ROUND(+Administration!H197,0)</f>
        <v>2660672</v>
      </c>
      <c r="H100" s="9">
        <f>ROUND(+Administration!V197,0)</f>
        <v>19284</v>
      </c>
      <c r="I100" s="10">
        <f t="shared" si="4"/>
        <v>137.97</v>
      </c>
      <c r="J100" s="10"/>
      <c r="K100" s="11">
        <f t="shared" si="5"/>
        <v>2.3699999999999999E-2</v>
      </c>
    </row>
    <row r="101" spans="2:11" x14ac:dyDescent="0.2">
      <c r="B101">
        <f>+Administration!A96</f>
        <v>209</v>
      </c>
      <c r="C101" t="str">
        <f>+Administration!B96</f>
        <v>ST ANTHONY HOSPITAL</v>
      </c>
      <c r="D101" s="9">
        <f>ROUND(+Administration!H96,0)</f>
        <v>954815</v>
      </c>
      <c r="E101" s="9">
        <f>ROUND(+Administration!V96,0)</f>
        <v>9231</v>
      </c>
      <c r="F101" s="10">
        <f t="shared" si="3"/>
        <v>103.44</v>
      </c>
      <c r="G101" s="9">
        <f>ROUND(+Administration!H198,0)</f>
        <v>948643</v>
      </c>
      <c r="H101" s="9">
        <f>ROUND(+Administration!V198,0)</f>
        <v>9720</v>
      </c>
      <c r="I101" s="10">
        <f t="shared" si="4"/>
        <v>97.6</v>
      </c>
      <c r="J101" s="10"/>
      <c r="K101" s="11">
        <f t="shared" si="5"/>
        <v>-5.6500000000000002E-2</v>
      </c>
    </row>
    <row r="102" spans="2:11" x14ac:dyDescent="0.2">
      <c r="B102">
        <f>+Administration!A97</f>
        <v>210</v>
      </c>
      <c r="C102" t="str">
        <f>+Administration!B97</f>
        <v>SWEDISH MEDICAL CENTER - ISSAQUAH CAMPUS</v>
      </c>
      <c r="D102" s="9">
        <f>ROUND(+Administration!H97,0)</f>
        <v>5362070</v>
      </c>
      <c r="E102" s="9">
        <f>ROUND(+Administration!V97,0)</f>
        <v>12277</v>
      </c>
      <c r="F102" s="10">
        <f t="shared" si="3"/>
        <v>436.76</v>
      </c>
      <c r="G102" s="9">
        <f>ROUND(+Administration!H199,0)</f>
        <v>3833810</v>
      </c>
      <c r="H102" s="9">
        <f>ROUND(+Administration!V199,0)</f>
        <v>9423</v>
      </c>
      <c r="I102" s="10">
        <f t="shared" si="4"/>
        <v>406.86</v>
      </c>
      <c r="J102" s="10"/>
      <c r="K102" s="11">
        <f t="shared" si="5"/>
        <v>-6.8500000000000005E-2</v>
      </c>
    </row>
    <row r="103" spans="2:11" x14ac:dyDescent="0.2">
      <c r="B103">
        <f>+Administration!A98</f>
        <v>211</v>
      </c>
      <c r="C103" t="str">
        <f>+Administration!B98</f>
        <v>PEACEHEALTH PEACE ISLAND MEDICAL CENTER</v>
      </c>
      <c r="D103" s="9">
        <f>ROUND(+Administration!H98,0)</f>
        <v>64595</v>
      </c>
      <c r="E103" s="9">
        <f>ROUND(+Administration!V98,0)</f>
        <v>433</v>
      </c>
      <c r="F103" s="10">
        <f t="shared" si="3"/>
        <v>149.18</v>
      </c>
      <c r="G103" s="9">
        <f>ROUND(+Administration!H200,0)</f>
        <v>-11943</v>
      </c>
      <c r="H103" s="9">
        <f>ROUND(+Administration!V200,0)</f>
        <v>886</v>
      </c>
      <c r="I103" s="10">
        <f t="shared" si="4"/>
        <v>-13.48</v>
      </c>
      <c r="J103" s="10"/>
      <c r="K103" s="11">
        <f t="shared" si="5"/>
        <v>-1.0904</v>
      </c>
    </row>
    <row r="104" spans="2:11" x14ac:dyDescent="0.2">
      <c r="B104">
        <f>+Administration!A99</f>
        <v>904</v>
      </c>
      <c r="C104" t="str">
        <f>+Administration!B99</f>
        <v>BHC FAIRFAX HOSPITAL</v>
      </c>
      <c r="D104" s="9">
        <f>ROUND(+Administration!H99,0)</f>
        <v>461230</v>
      </c>
      <c r="E104" s="9">
        <f>ROUND(+Administration!V99,0)</f>
        <v>2354</v>
      </c>
      <c r="F104" s="10">
        <f t="shared" si="3"/>
        <v>195.93</v>
      </c>
      <c r="G104" s="9">
        <f>ROUND(+Administration!H201,0)</f>
        <v>563046</v>
      </c>
      <c r="H104" s="9">
        <f>ROUND(+Administration!V201,0)</f>
        <v>2770</v>
      </c>
      <c r="I104" s="10">
        <f t="shared" si="4"/>
        <v>203.27</v>
      </c>
      <c r="J104" s="10"/>
      <c r="K104" s="11">
        <f t="shared" si="5"/>
        <v>3.7499999999999999E-2</v>
      </c>
    </row>
    <row r="105" spans="2:11" x14ac:dyDescent="0.2">
      <c r="B105">
        <f>+Administration!A100</f>
        <v>915</v>
      </c>
      <c r="C105" t="str">
        <f>+Administration!B100</f>
        <v>LOURDES COUNSELING CENTER</v>
      </c>
      <c r="D105" s="9">
        <f>ROUND(+Administration!H100,0)</f>
        <v>74331</v>
      </c>
      <c r="E105" s="9">
        <f>ROUND(+Administration!V100,0)</f>
        <v>744</v>
      </c>
      <c r="F105" s="10">
        <f t="shared" si="3"/>
        <v>99.91</v>
      </c>
      <c r="G105" s="9">
        <f>ROUND(+Administration!H202,0)</f>
        <v>58029</v>
      </c>
      <c r="H105" s="9">
        <f>ROUND(+Administration!V202,0)</f>
        <v>702</v>
      </c>
      <c r="I105" s="10">
        <f t="shared" si="4"/>
        <v>82.66</v>
      </c>
      <c r="J105" s="10"/>
      <c r="K105" s="11">
        <f t="shared" si="5"/>
        <v>-0.17269999999999999</v>
      </c>
    </row>
    <row r="106" spans="2:11" x14ac:dyDescent="0.2">
      <c r="B106">
        <f>+Administration!A101</f>
        <v>919</v>
      </c>
      <c r="C106" t="str">
        <f>+Administration!B101</f>
        <v>NAVOS</v>
      </c>
      <c r="D106" s="9">
        <f>ROUND(+Administration!H101,0)</f>
        <v>87275</v>
      </c>
      <c r="E106" s="9">
        <f>ROUND(+Administration!V101,0)</f>
        <v>1090</v>
      </c>
      <c r="F106" s="10">
        <f t="shared" si="3"/>
        <v>80.069999999999993</v>
      </c>
      <c r="G106" s="9">
        <f>ROUND(+Administration!H203,0)</f>
        <v>99551</v>
      </c>
      <c r="H106" s="9">
        <f>ROUND(+Administration!V203,0)</f>
        <v>688</v>
      </c>
      <c r="I106" s="10">
        <f t="shared" si="4"/>
        <v>144.69999999999999</v>
      </c>
      <c r="J106" s="10"/>
      <c r="K106" s="11">
        <f t="shared" si="5"/>
        <v>0.80720000000000003</v>
      </c>
    </row>
    <row r="107" spans="2:11" x14ac:dyDescent="0.2">
      <c r="B107">
        <f>+Administration!A102</f>
        <v>921</v>
      </c>
      <c r="C107" t="str">
        <f>+Administration!B102</f>
        <v>Cascade Behavioral Health</v>
      </c>
      <c r="D107" s="9">
        <f>ROUND(+Administration!H102,0)</f>
        <v>22155</v>
      </c>
      <c r="E107" s="9">
        <f>ROUND(+Administration!V102,0)</f>
        <v>93</v>
      </c>
      <c r="F107" s="10">
        <f t="shared" si="3"/>
        <v>238.23</v>
      </c>
      <c r="G107" s="9">
        <f>ROUND(+Administration!H204,0)</f>
        <v>247181</v>
      </c>
      <c r="H107" s="9">
        <f>ROUND(+Administration!V204,0)</f>
        <v>664</v>
      </c>
      <c r="I107" s="10">
        <f t="shared" si="4"/>
        <v>372.26</v>
      </c>
      <c r="J107" s="10"/>
      <c r="K107" s="11">
        <f t="shared" si="5"/>
        <v>0.56259999999999999</v>
      </c>
    </row>
    <row r="108" spans="2:11" x14ac:dyDescent="0.2">
      <c r="B108">
        <f>+Administration!A103</f>
        <v>922</v>
      </c>
      <c r="C108" t="str">
        <f>+Administration!B103</f>
        <v>Fairfax Everett</v>
      </c>
      <c r="D108" s="9">
        <f>ROUND(+Administration!H103,0)</f>
        <v>0</v>
      </c>
      <c r="E108" s="9" t="e">
        <f>ROUND(+Administration!V103,0)</f>
        <v>#VALUE!</v>
      </c>
      <c r="F108" s="10" t="str">
        <f t="shared" si="3"/>
        <v/>
      </c>
      <c r="G108" s="9">
        <f>ROUND(+Administration!H205,0)</f>
        <v>48641</v>
      </c>
      <c r="H108" s="9">
        <f>ROUND(+Administration!V205,0)</f>
        <v>113</v>
      </c>
      <c r="I108" s="10">
        <f t="shared" si="4"/>
        <v>430.45</v>
      </c>
      <c r="J108" s="10"/>
      <c r="K108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A13" sqref="A1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6" width="6.88671875" bestFit="1" customWidth="1"/>
    <col min="7" max="7" width="9.88671875" bestFit="1" customWidth="1"/>
    <col min="8" max="9" width="6.88671875" bestFit="1" customWidth="1"/>
    <col min="10" max="10" width="2.6640625" customWidth="1"/>
    <col min="11" max="11" width="10" bestFit="1" customWidth="1"/>
  </cols>
  <sheetData>
    <row r="1" spans="1:11" x14ac:dyDescent="0.2">
      <c r="A1" s="6" t="s">
        <v>10</v>
      </c>
      <c r="B1" s="5"/>
      <c r="C1" s="5"/>
      <c r="D1" s="5"/>
      <c r="E1" s="5"/>
      <c r="F1" s="6"/>
      <c r="G1" s="5"/>
      <c r="H1" s="5"/>
      <c r="I1" s="5"/>
      <c r="J1" s="5"/>
    </row>
    <row r="2" spans="1:11" x14ac:dyDescent="0.2">
      <c r="A2" s="1"/>
      <c r="F2" s="1"/>
      <c r="K2" s="4" t="s">
        <v>43</v>
      </c>
    </row>
    <row r="3" spans="1:11" x14ac:dyDescent="0.2">
      <c r="D3" s="2"/>
      <c r="F3" s="1"/>
      <c r="K3">
        <v>492</v>
      </c>
    </row>
    <row r="4" spans="1:11" x14ac:dyDescent="0.2">
      <c r="A4" s="6" t="s">
        <v>30</v>
      </c>
      <c r="B4" s="6"/>
      <c r="C4" s="6"/>
      <c r="D4" s="7"/>
      <c r="E4" s="6"/>
      <c r="F4" s="5"/>
      <c r="G4" s="5"/>
      <c r="H4" s="5"/>
      <c r="I4" s="5"/>
      <c r="J4" s="5"/>
    </row>
    <row r="5" spans="1:11" x14ac:dyDescent="0.2">
      <c r="A5" s="8" t="s">
        <v>44</v>
      </c>
      <c r="B5" s="6"/>
      <c r="C5" s="6"/>
      <c r="D5" s="6"/>
      <c r="E5" s="5"/>
      <c r="F5" s="5"/>
      <c r="G5" s="5"/>
      <c r="H5" s="5"/>
      <c r="I5" s="5"/>
      <c r="J5" s="5"/>
    </row>
    <row r="7" spans="1:11" x14ac:dyDescent="0.2">
      <c r="E7" s="33">
        <f>Administration!D5</f>
        <v>2013</v>
      </c>
      <c r="F7" s="4">
        <f>+E7</f>
        <v>2013</v>
      </c>
      <c r="H7" s="3">
        <f>+F7+1</f>
        <v>2014</v>
      </c>
      <c r="I7" s="4">
        <f>+H7</f>
        <v>2014</v>
      </c>
    </row>
    <row r="8" spans="1:11" x14ac:dyDescent="0.2">
      <c r="A8" s="4"/>
      <c r="B8" s="4"/>
      <c r="C8" s="4"/>
      <c r="D8" s="3" t="s">
        <v>11</v>
      </c>
      <c r="F8" s="3" t="s">
        <v>2</v>
      </c>
      <c r="G8" s="3" t="s">
        <v>11</v>
      </c>
      <c r="I8" s="3" t="s">
        <v>2</v>
      </c>
      <c r="J8" s="3"/>
      <c r="K8" s="4" t="s">
        <v>45</v>
      </c>
    </row>
    <row r="9" spans="1:11" x14ac:dyDescent="0.2">
      <c r="A9" s="4"/>
      <c r="B9" s="4" t="s">
        <v>41</v>
      </c>
      <c r="C9" s="4" t="s">
        <v>42</v>
      </c>
      <c r="D9" s="3" t="s">
        <v>12</v>
      </c>
      <c r="E9" s="3" t="s">
        <v>4</v>
      </c>
      <c r="F9" s="3" t="s">
        <v>4</v>
      </c>
      <c r="G9" s="3" t="s">
        <v>12</v>
      </c>
      <c r="H9" s="3" t="s">
        <v>4</v>
      </c>
      <c r="I9" s="3" t="s">
        <v>4</v>
      </c>
      <c r="J9" s="3"/>
      <c r="K9" s="4" t="s">
        <v>46</v>
      </c>
    </row>
    <row r="10" spans="1:11" x14ac:dyDescent="0.2">
      <c r="B10">
        <f>+Administration!A5</f>
        <v>1</v>
      </c>
      <c r="C10" t="str">
        <f>+Administration!B5</f>
        <v>SWEDISH MEDICAL CENTER - FIRST HILL</v>
      </c>
      <c r="D10" s="9">
        <f>ROUND(+Administration!I5,0)</f>
        <v>2815261</v>
      </c>
      <c r="E10" s="9">
        <f>ROUND(+Administration!V5,0)</f>
        <v>67759</v>
      </c>
      <c r="F10" s="10">
        <f>IF(D10=0,"",IF(E10=0,"",ROUND(D10/E10,2)))</f>
        <v>41.55</v>
      </c>
      <c r="G10" s="9">
        <f>ROUND(+Administration!I107,0)</f>
        <v>4564888</v>
      </c>
      <c r="H10" s="9">
        <f>ROUND(+Administration!V107,0)</f>
        <v>54386</v>
      </c>
      <c r="I10" s="10">
        <f>IF(G10=0,"",IF(H10=0,"",ROUND(G10/H10,2)))</f>
        <v>83.93</v>
      </c>
      <c r="J10" s="10"/>
      <c r="K10" s="11">
        <f>IF(D10=0,"",IF(E10=0,"",IF(G10=0,"",IF(H10=0,"",ROUND(I10/F10-1,4)))))</f>
        <v>1.02</v>
      </c>
    </row>
    <row r="11" spans="1:11" x14ac:dyDescent="0.2">
      <c r="B11">
        <f>+Administration!A6</f>
        <v>3</v>
      </c>
      <c r="C11" t="str">
        <f>+Administration!B6</f>
        <v>SWEDISH MEDICAL CENTER - CHERRY HILL</v>
      </c>
      <c r="D11" s="9">
        <f>ROUND(+Administration!I6,0)</f>
        <v>1930364</v>
      </c>
      <c r="E11" s="9">
        <f>ROUND(+Administration!V6,0)</f>
        <v>28415</v>
      </c>
      <c r="F11" s="10">
        <f t="shared" ref="F11:F74" si="0">IF(D11=0,"",IF(E11=0,"",ROUND(D11/E11,2)))</f>
        <v>67.930000000000007</v>
      </c>
      <c r="G11" s="9">
        <f>ROUND(+Administration!I108,0)</f>
        <v>3188557</v>
      </c>
      <c r="H11" s="9">
        <f>ROUND(+Administration!V108,0)</f>
        <v>28590</v>
      </c>
      <c r="I11" s="10">
        <f t="shared" ref="I11:I74" si="1">IF(G11=0,"",IF(H11=0,"",ROUND(G11/H11,2)))</f>
        <v>111.53</v>
      </c>
      <c r="J11" s="10"/>
      <c r="K11" s="11">
        <f t="shared" ref="K11:K74" si="2">IF(D11=0,"",IF(E11=0,"",IF(G11=0,"",IF(H11=0,"",ROUND(I11/F11-1,4)))))</f>
        <v>0.64180000000000004</v>
      </c>
    </row>
    <row r="12" spans="1:11" x14ac:dyDescent="0.2">
      <c r="B12">
        <f>+Administration!A7</f>
        <v>8</v>
      </c>
      <c r="C12" t="str">
        <f>+Administration!B7</f>
        <v>KLICKITAT VALLEY HEALTH</v>
      </c>
      <c r="D12" s="9">
        <f>ROUND(+Administration!I7,0)</f>
        <v>0</v>
      </c>
      <c r="E12" s="9">
        <f>ROUND(+Administration!V7,0)</f>
        <v>1281</v>
      </c>
      <c r="F12" s="10" t="str">
        <f t="shared" si="0"/>
        <v/>
      </c>
      <c r="G12" s="9">
        <f>ROUND(+Administration!I109,0)</f>
        <v>0</v>
      </c>
      <c r="H12" s="9">
        <f>ROUND(+Administration!V109,0)</f>
        <v>1141</v>
      </c>
      <c r="I12" s="10" t="str">
        <f t="shared" si="1"/>
        <v/>
      </c>
      <c r="J12" s="10"/>
      <c r="K12" s="11" t="str">
        <f t="shared" si="2"/>
        <v/>
      </c>
    </row>
    <row r="13" spans="1:11" x14ac:dyDescent="0.2">
      <c r="B13">
        <f>+Administration!A8</f>
        <v>10</v>
      </c>
      <c r="C13" t="str">
        <f>+Administration!B8</f>
        <v>VIRGINIA MASON MEDICAL CENTER</v>
      </c>
      <c r="D13" s="9">
        <f>ROUND(+Administration!I8,0)</f>
        <v>3437295</v>
      </c>
      <c r="E13" s="9">
        <f>ROUND(+Administration!V8,0)</f>
        <v>70317</v>
      </c>
      <c r="F13" s="10">
        <f t="shared" si="0"/>
        <v>48.88</v>
      </c>
      <c r="G13" s="9">
        <f>ROUND(+Administration!I110,0)</f>
        <v>4689443</v>
      </c>
      <c r="H13" s="9">
        <f>ROUND(+Administration!V110,0)</f>
        <v>36445</v>
      </c>
      <c r="I13" s="10">
        <f t="shared" si="1"/>
        <v>128.66999999999999</v>
      </c>
      <c r="J13" s="10"/>
      <c r="K13" s="11">
        <f t="shared" si="2"/>
        <v>1.6324000000000001</v>
      </c>
    </row>
    <row r="14" spans="1:11" x14ac:dyDescent="0.2">
      <c r="B14">
        <f>+Administration!A9</f>
        <v>14</v>
      </c>
      <c r="C14" t="str">
        <f>+Administration!B9</f>
        <v>SEATTLE CHILDRENS HOSPITAL</v>
      </c>
      <c r="D14" s="9">
        <f>ROUND(+Administration!I9,0)</f>
        <v>4563057</v>
      </c>
      <c r="E14" s="9">
        <f>ROUND(+Administration!V9,0)</f>
        <v>31340</v>
      </c>
      <c r="F14" s="10">
        <f t="shared" si="0"/>
        <v>145.6</v>
      </c>
      <c r="G14" s="9">
        <f>ROUND(+Administration!I111,0)</f>
        <v>5863896</v>
      </c>
      <c r="H14" s="9">
        <f>ROUND(+Administration!V111,0)</f>
        <v>31607</v>
      </c>
      <c r="I14" s="10">
        <f t="shared" si="1"/>
        <v>185.53</v>
      </c>
      <c r="J14" s="10"/>
      <c r="K14" s="11">
        <f t="shared" si="2"/>
        <v>0.2742</v>
      </c>
    </row>
    <row r="15" spans="1:11" x14ac:dyDescent="0.2">
      <c r="B15">
        <f>+Administration!A10</f>
        <v>20</v>
      </c>
      <c r="C15" t="str">
        <f>+Administration!B10</f>
        <v>GROUP HEALTH CENTRAL HOSPITAL</v>
      </c>
      <c r="D15" s="9">
        <f>ROUND(+Administration!I10,0)</f>
        <v>0</v>
      </c>
      <c r="E15" s="9">
        <f>ROUND(+Administration!V10,0)</f>
        <v>1104</v>
      </c>
      <c r="F15" s="10" t="str">
        <f t="shared" si="0"/>
        <v/>
      </c>
      <c r="G15" s="9">
        <f>ROUND(+Administration!I112,0)</f>
        <v>0</v>
      </c>
      <c r="H15" s="9">
        <f>ROUND(+Administration!V112,0)</f>
        <v>980</v>
      </c>
      <c r="I15" s="10" t="str">
        <f t="shared" si="1"/>
        <v/>
      </c>
      <c r="J15" s="10"/>
      <c r="K15" s="11" t="str">
        <f t="shared" si="2"/>
        <v/>
      </c>
    </row>
    <row r="16" spans="1:11" x14ac:dyDescent="0.2">
      <c r="B16">
        <f>+Administration!A11</f>
        <v>21</v>
      </c>
      <c r="C16" t="str">
        <f>+Administration!B11</f>
        <v>NEWPORT HOSPITAL AND HEALTH SERVICES</v>
      </c>
      <c r="D16" s="9">
        <f>ROUND(+Administration!I11,0)</f>
        <v>124399</v>
      </c>
      <c r="E16" s="9">
        <f>ROUND(+Administration!V11,0)</f>
        <v>1924</v>
      </c>
      <c r="F16" s="10">
        <f t="shared" si="0"/>
        <v>64.66</v>
      </c>
      <c r="G16" s="9">
        <f>ROUND(+Administration!I113,0)</f>
        <v>236210</v>
      </c>
      <c r="H16" s="9">
        <f>ROUND(+Administration!V113,0)</f>
        <v>1785</v>
      </c>
      <c r="I16" s="10">
        <f t="shared" si="1"/>
        <v>132.33000000000001</v>
      </c>
      <c r="J16" s="10"/>
      <c r="K16" s="11">
        <f t="shared" si="2"/>
        <v>1.0466</v>
      </c>
    </row>
    <row r="17" spans="2:11" x14ac:dyDescent="0.2">
      <c r="B17">
        <f>+Administration!A12</f>
        <v>22</v>
      </c>
      <c r="C17" t="str">
        <f>+Administration!B12</f>
        <v>LOURDES MEDICAL CENTER</v>
      </c>
      <c r="D17" s="9">
        <f>ROUND(+Administration!I12,0)</f>
        <v>-1741</v>
      </c>
      <c r="E17" s="9">
        <f>ROUND(+Administration!V12,0)</f>
        <v>7861</v>
      </c>
      <c r="F17" s="10">
        <f t="shared" si="0"/>
        <v>-0.22</v>
      </c>
      <c r="G17" s="9">
        <f>ROUND(+Administration!I114,0)</f>
        <v>26454</v>
      </c>
      <c r="H17" s="9">
        <f>ROUND(+Administration!V114,0)</f>
        <v>5451</v>
      </c>
      <c r="I17" s="10">
        <f t="shared" si="1"/>
        <v>4.8499999999999996</v>
      </c>
      <c r="J17" s="10"/>
      <c r="K17" s="11">
        <f t="shared" si="2"/>
        <v>-23.045500000000001</v>
      </c>
    </row>
    <row r="18" spans="2:11" x14ac:dyDescent="0.2">
      <c r="B18">
        <f>+Administration!A13</f>
        <v>23</v>
      </c>
      <c r="C18" t="str">
        <f>+Administration!B13</f>
        <v>THREE RIVERS HOSPITAL</v>
      </c>
      <c r="D18" s="9">
        <f>ROUND(+Administration!I13,0)</f>
        <v>0</v>
      </c>
      <c r="E18" s="9">
        <f>ROUND(+Administration!V13,0)</f>
        <v>943</v>
      </c>
      <c r="F18" s="10" t="str">
        <f t="shared" si="0"/>
        <v/>
      </c>
      <c r="G18" s="9">
        <f>ROUND(+Administration!I115,0)</f>
        <v>0</v>
      </c>
      <c r="H18" s="9">
        <f>ROUND(+Administration!V115,0)</f>
        <v>954</v>
      </c>
      <c r="I18" s="10" t="str">
        <f t="shared" si="1"/>
        <v/>
      </c>
      <c r="J18" s="10"/>
      <c r="K18" s="11" t="str">
        <f t="shared" si="2"/>
        <v/>
      </c>
    </row>
    <row r="19" spans="2:11" x14ac:dyDescent="0.2">
      <c r="B19">
        <f>+Administration!A14</f>
        <v>26</v>
      </c>
      <c r="C19" t="str">
        <f>+Administration!B14</f>
        <v>PEACEHEALTH ST JOHN MEDICAL CENTER</v>
      </c>
      <c r="D19" s="9">
        <f>ROUND(+Administration!I14,0)</f>
        <v>0</v>
      </c>
      <c r="E19" s="9">
        <f>ROUND(+Administration!V14,0)</f>
        <v>21531</v>
      </c>
      <c r="F19" s="10" t="str">
        <f t="shared" si="0"/>
        <v/>
      </c>
      <c r="G19" s="9">
        <f>ROUND(+Administration!I116,0)</f>
        <v>0</v>
      </c>
      <c r="H19" s="9">
        <f>ROUND(+Administration!V116,0)</f>
        <v>20321</v>
      </c>
      <c r="I19" s="10" t="str">
        <f t="shared" si="1"/>
        <v/>
      </c>
      <c r="J19" s="10"/>
      <c r="K19" s="11" t="str">
        <f t="shared" si="2"/>
        <v/>
      </c>
    </row>
    <row r="20" spans="2:11" x14ac:dyDescent="0.2">
      <c r="B20">
        <f>+Administration!A15</f>
        <v>29</v>
      </c>
      <c r="C20" t="str">
        <f>+Administration!B15</f>
        <v>HARBORVIEW MEDICAL CENTER</v>
      </c>
      <c r="D20" s="9">
        <f>ROUND(+Administration!I15,0)</f>
        <v>17213802</v>
      </c>
      <c r="E20" s="9">
        <f>ROUND(+Administration!V15,0)</f>
        <v>42448</v>
      </c>
      <c r="F20" s="10">
        <f t="shared" si="0"/>
        <v>405.53</v>
      </c>
      <c r="G20" s="9">
        <f>ROUND(+Administration!I117,0)</f>
        <v>19825448</v>
      </c>
      <c r="H20" s="9">
        <f>ROUND(+Administration!V117,0)</f>
        <v>43257</v>
      </c>
      <c r="I20" s="10">
        <f t="shared" si="1"/>
        <v>458.32</v>
      </c>
      <c r="J20" s="10"/>
      <c r="K20" s="11">
        <f t="shared" si="2"/>
        <v>0.13020000000000001</v>
      </c>
    </row>
    <row r="21" spans="2:11" x14ac:dyDescent="0.2">
      <c r="B21">
        <f>+Administration!A16</f>
        <v>32</v>
      </c>
      <c r="C21" t="str">
        <f>+Administration!B16</f>
        <v>ST JOSEPH MEDICAL CENTER</v>
      </c>
      <c r="D21" s="9">
        <f>ROUND(+Administration!I16,0)</f>
        <v>669361</v>
      </c>
      <c r="E21" s="9">
        <f>ROUND(+Administration!V16,0)</f>
        <v>43782</v>
      </c>
      <c r="F21" s="10">
        <f t="shared" si="0"/>
        <v>15.29</v>
      </c>
      <c r="G21" s="9">
        <f>ROUND(+Administration!I118,0)</f>
        <v>286937</v>
      </c>
      <c r="H21" s="9">
        <f>ROUND(+Administration!V118,0)</f>
        <v>44012</v>
      </c>
      <c r="I21" s="10">
        <f t="shared" si="1"/>
        <v>6.52</v>
      </c>
      <c r="J21" s="10"/>
      <c r="K21" s="11">
        <f t="shared" si="2"/>
        <v>-0.5736</v>
      </c>
    </row>
    <row r="22" spans="2:11" x14ac:dyDescent="0.2">
      <c r="B22">
        <f>+Administration!A17</f>
        <v>35</v>
      </c>
      <c r="C22" t="str">
        <f>+Administration!B17</f>
        <v>ST ELIZABETH HOSPITAL</v>
      </c>
      <c r="D22" s="9">
        <f>ROUND(+Administration!I17,0)</f>
        <v>2344</v>
      </c>
      <c r="E22" s="9">
        <f>ROUND(+Administration!V17,0)</f>
        <v>3457</v>
      </c>
      <c r="F22" s="10">
        <f t="shared" si="0"/>
        <v>0.68</v>
      </c>
      <c r="G22" s="9">
        <f>ROUND(+Administration!I119,0)</f>
        <v>2835</v>
      </c>
      <c r="H22" s="9">
        <f>ROUND(+Administration!V119,0)</f>
        <v>3194</v>
      </c>
      <c r="I22" s="10">
        <f t="shared" si="1"/>
        <v>0.89</v>
      </c>
      <c r="J22" s="10"/>
      <c r="K22" s="11">
        <f t="shared" si="2"/>
        <v>0.30880000000000002</v>
      </c>
    </row>
    <row r="23" spans="2:11" x14ac:dyDescent="0.2">
      <c r="B23">
        <f>+Administration!A18</f>
        <v>37</v>
      </c>
      <c r="C23" t="str">
        <f>+Administration!B18</f>
        <v>DEACONESS HOSPITAL</v>
      </c>
      <c r="D23" s="9">
        <f>ROUND(+Administration!I18,0)</f>
        <v>-13038</v>
      </c>
      <c r="E23" s="9">
        <f>ROUND(+Administration!V18,0)</f>
        <v>23505</v>
      </c>
      <c r="F23" s="10">
        <f t="shared" si="0"/>
        <v>-0.55000000000000004</v>
      </c>
      <c r="G23" s="9">
        <f>ROUND(+Administration!I120,0)</f>
        <v>46602</v>
      </c>
      <c r="H23" s="9">
        <f>ROUND(+Administration!V120,0)</f>
        <v>24757</v>
      </c>
      <c r="I23" s="10">
        <f t="shared" si="1"/>
        <v>1.88</v>
      </c>
      <c r="J23" s="10"/>
      <c r="K23" s="11">
        <f t="shared" si="2"/>
        <v>-4.4181999999999997</v>
      </c>
    </row>
    <row r="24" spans="2:11" x14ac:dyDescent="0.2">
      <c r="B24">
        <f>+Administration!A19</f>
        <v>38</v>
      </c>
      <c r="C24" t="str">
        <f>+Administration!B19</f>
        <v>OLYMPIC MEDICAL CENTER</v>
      </c>
      <c r="D24" s="9">
        <f>ROUND(+Administration!I19,0)</f>
        <v>218025</v>
      </c>
      <c r="E24" s="9">
        <f>ROUND(+Administration!V19,0)</f>
        <v>12980</v>
      </c>
      <c r="F24" s="10">
        <f t="shared" si="0"/>
        <v>16.8</v>
      </c>
      <c r="G24" s="9">
        <f>ROUND(+Administration!I121,0)</f>
        <v>121279</v>
      </c>
      <c r="H24" s="9">
        <f>ROUND(+Administration!V121,0)</f>
        <v>15106</v>
      </c>
      <c r="I24" s="10">
        <f t="shared" si="1"/>
        <v>8.0299999999999994</v>
      </c>
      <c r="J24" s="10"/>
      <c r="K24" s="11">
        <f t="shared" si="2"/>
        <v>-0.52200000000000002</v>
      </c>
    </row>
    <row r="25" spans="2:11" x14ac:dyDescent="0.2">
      <c r="B25">
        <f>+Administration!A20</f>
        <v>39</v>
      </c>
      <c r="C25" t="str">
        <f>+Administration!B20</f>
        <v>TRIOS HEALTH</v>
      </c>
      <c r="D25" s="9">
        <f>ROUND(+Administration!I20,0)</f>
        <v>1958693</v>
      </c>
      <c r="E25" s="9">
        <f>ROUND(+Administration!V20,0)</f>
        <v>13307</v>
      </c>
      <c r="F25" s="10">
        <f t="shared" si="0"/>
        <v>147.19</v>
      </c>
      <c r="G25" s="9">
        <f>ROUND(+Administration!I122,0)</f>
        <v>2267814</v>
      </c>
      <c r="H25" s="9">
        <f>ROUND(+Administration!V122,0)</f>
        <v>14697</v>
      </c>
      <c r="I25" s="10">
        <f t="shared" si="1"/>
        <v>154.30000000000001</v>
      </c>
      <c r="J25" s="10"/>
      <c r="K25" s="11">
        <f t="shared" si="2"/>
        <v>4.8300000000000003E-2</v>
      </c>
    </row>
    <row r="26" spans="2:11" x14ac:dyDescent="0.2">
      <c r="B26">
        <f>+Administration!A21</f>
        <v>43</v>
      </c>
      <c r="C26" t="str">
        <f>+Administration!B21</f>
        <v>WALLA WALLA GENERAL HOSPITAL</v>
      </c>
      <c r="D26" s="9">
        <f>ROUND(+Administration!I21,0)</f>
        <v>0</v>
      </c>
      <c r="E26" s="9">
        <f>ROUND(+Administration!V21,0)</f>
        <v>0</v>
      </c>
      <c r="F26" s="10" t="str">
        <f t="shared" si="0"/>
        <v/>
      </c>
      <c r="G26" s="9">
        <f>ROUND(+Administration!I123,0)</f>
        <v>110246</v>
      </c>
      <c r="H26" s="9">
        <f>ROUND(+Administration!V123,0)</f>
        <v>4733</v>
      </c>
      <c r="I26" s="10">
        <f t="shared" si="1"/>
        <v>23.29</v>
      </c>
      <c r="J26" s="10"/>
      <c r="K26" s="11" t="str">
        <f t="shared" si="2"/>
        <v/>
      </c>
    </row>
    <row r="27" spans="2:11" x14ac:dyDescent="0.2">
      <c r="B27">
        <f>+Administration!A22</f>
        <v>45</v>
      </c>
      <c r="C27" t="str">
        <f>+Administration!B22</f>
        <v>COLUMBIA BASIN HOSPITAL</v>
      </c>
      <c r="D27" s="9">
        <f>ROUND(+Administration!I22,0)</f>
        <v>93885</v>
      </c>
      <c r="E27" s="9">
        <f>ROUND(+Administration!V22,0)</f>
        <v>1075</v>
      </c>
      <c r="F27" s="10">
        <f t="shared" si="0"/>
        <v>87.33</v>
      </c>
      <c r="G27" s="9">
        <f>ROUND(+Administration!I124,0)</f>
        <v>78058</v>
      </c>
      <c r="H27" s="9">
        <f>ROUND(+Administration!V124,0)</f>
        <v>1095</v>
      </c>
      <c r="I27" s="10">
        <f t="shared" si="1"/>
        <v>71.290000000000006</v>
      </c>
      <c r="J27" s="10"/>
      <c r="K27" s="11">
        <f t="shared" si="2"/>
        <v>-0.1837</v>
      </c>
    </row>
    <row r="28" spans="2:11" x14ac:dyDescent="0.2">
      <c r="B28">
        <f>+Administration!A23</f>
        <v>46</v>
      </c>
      <c r="C28" t="str">
        <f>+Administration!B23</f>
        <v>PMH MEDICAL CENTER</v>
      </c>
      <c r="D28" s="9">
        <f>ROUND(+Administration!I23,0)</f>
        <v>390806</v>
      </c>
      <c r="E28" s="9">
        <f>ROUND(+Administration!V23,0)</f>
        <v>2094</v>
      </c>
      <c r="F28" s="10">
        <f t="shared" si="0"/>
        <v>186.63</v>
      </c>
      <c r="G28" s="9">
        <f>ROUND(+Administration!I125,0)</f>
        <v>0</v>
      </c>
      <c r="H28" s="9">
        <f>ROUND(+Administration!V125,0)</f>
        <v>0</v>
      </c>
      <c r="I28" s="10" t="str">
        <f t="shared" si="1"/>
        <v/>
      </c>
      <c r="J28" s="10"/>
      <c r="K28" s="11" t="str">
        <f t="shared" si="2"/>
        <v/>
      </c>
    </row>
    <row r="29" spans="2:11" x14ac:dyDescent="0.2">
      <c r="B29">
        <f>+Administration!A24</f>
        <v>50</v>
      </c>
      <c r="C29" t="str">
        <f>+Administration!B24</f>
        <v>PROVIDENCE ST MARY MEDICAL CENTER</v>
      </c>
      <c r="D29" s="9">
        <f>ROUND(+Administration!I24,0)</f>
        <v>242998</v>
      </c>
      <c r="E29" s="9">
        <f>ROUND(+Administration!V24,0)</f>
        <v>9836</v>
      </c>
      <c r="F29" s="10">
        <f t="shared" si="0"/>
        <v>24.7</v>
      </c>
      <c r="G29" s="9">
        <f>ROUND(+Administration!I126,0)</f>
        <v>166598</v>
      </c>
      <c r="H29" s="9">
        <f>ROUND(+Administration!V126,0)</f>
        <v>11987</v>
      </c>
      <c r="I29" s="10">
        <f t="shared" si="1"/>
        <v>13.9</v>
      </c>
      <c r="J29" s="10"/>
      <c r="K29" s="11">
        <f t="shared" si="2"/>
        <v>-0.43719999999999998</v>
      </c>
    </row>
    <row r="30" spans="2:11" x14ac:dyDescent="0.2">
      <c r="B30">
        <f>+Administration!A25</f>
        <v>54</v>
      </c>
      <c r="C30" t="str">
        <f>+Administration!B25</f>
        <v>FORKS COMMUNITY HOSPITAL</v>
      </c>
      <c r="D30" s="9">
        <f>ROUND(+Administration!I25,0)</f>
        <v>78104</v>
      </c>
      <c r="E30" s="9">
        <f>ROUND(+Administration!V25,0)</f>
        <v>1672</v>
      </c>
      <c r="F30" s="10">
        <f t="shared" si="0"/>
        <v>46.71</v>
      </c>
      <c r="G30" s="9">
        <f>ROUND(+Administration!I127,0)</f>
        <v>64619</v>
      </c>
      <c r="H30" s="9">
        <f>ROUND(+Administration!V127,0)</f>
        <v>1330</v>
      </c>
      <c r="I30" s="10">
        <f t="shared" si="1"/>
        <v>48.59</v>
      </c>
      <c r="J30" s="10"/>
      <c r="K30" s="11">
        <f t="shared" si="2"/>
        <v>4.02E-2</v>
      </c>
    </row>
    <row r="31" spans="2:11" x14ac:dyDescent="0.2">
      <c r="B31">
        <f>+Administration!A26</f>
        <v>56</v>
      </c>
      <c r="C31" t="str">
        <f>+Administration!B26</f>
        <v>WILLAPA HARBOR HOSPITAL</v>
      </c>
      <c r="D31" s="9">
        <f>ROUND(+Administration!I26,0)</f>
        <v>7306</v>
      </c>
      <c r="E31" s="9">
        <f>ROUND(+Administration!V26,0)</f>
        <v>1010</v>
      </c>
      <c r="F31" s="10">
        <f t="shared" si="0"/>
        <v>7.23</v>
      </c>
      <c r="G31" s="9">
        <f>ROUND(+Administration!I128,0)</f>
        <v>4983</v>
      </c>
      <c r="H31" s="9">
        <f>ROUND(+Administration!V128,0)</f>
        <v>1037</v>
      </c>
      <c r="I31" s="10">
        <f t="shared" si="1"/>
        <v>4.8099999999999996</v>
      </c>
      <c r="J31" s="10"/>
      <c r="K31" s="11">
        <f t="shared" si="2"/>
        <v>-0.3347</v>
      </c>
    </row>
    <row r="32" spans="2:11" x14ac:dyDescent="0.2">
      <c r="B32">
        <f>+Administration!A27</f>
        <v>58</v>
      </c>
      <c r="C32" t="str">
        <f>+Administration!B27</f>
        <v>YAKIMA VALLEY MEMORIAL HOSPITAL</v>
      </c>
      <c r="D32" s="9">
        <f>ROUND(+Administration!I27,0)</f>
        <v>3138498</v>
      </c>
      <c r="E32" s="9">
        <f>ROUND(+Administration!V27,0)</f>
        <v>33150</v>
      </c>
      <c r="F32" s="10">
        <f t="shared" si="0"/>
        <v>94.68</v>
      </c>
      <c r="G32" s="9">
        <f>ROUND(+Administration!I129,0)</f>
        <v>2945372</v>
      </c>
      <c r="H32" s="9">
        <f>ROUND(+Administration!V129,0)</f>
        <v>34975</v>
      </c>
      <c r="I32" s="10">
        <f t="shared" si="1"/>
        <v>84.21</v>
      </c>
      <c r="J32" s="10"/>
      <c r="K32" s="11">
        <f t="shared" si="2"/>
        <v>-0.1106</v>
      </c>
    </row>
    <row r="33" spans="2:11" x14ac:dyDescent="0.2">
      <c r="B33">
        <f>+Administration!A28</f>
        <v>63</v>
      </c>
      <c r="C33" t="str">
        <f>+Administration!B28</f>
        <v>GRAYS HARBOR COMMUNITY HOSPITAL</v>
      </c>
      <c r="D33" s="9">
        <f>ROUND(+Administration!I28,0)</f>
        <v>346121</v>
      </c>
      <c r="E33" s="9">
        <f>ROUND(+Administration!V28,0)</f>
        <v>10592</v>
      </c>
      <c r="F33" s="10">
        <f t="shared" si="0"/>
        <v>32.68</v>
      </c>
      <c r="G33" s="9">
        <f>ROUND(+Administration!I130,0)</f>
        <v>379757</v>
      </c>
      <c r="H33" s="9">
        <f>ROUND(+Administration!V130,0)</f>
        <v>10620</v>
      </c>
      <c r="I33" s="10">
        <f t="shared" si="1"/>
        <v>35.76</v>
      </c>
      <c r="J33" s="10"/>
      <c r="K33" s="11">
        <f t="shared" si="2"/>
        <v>9.4200000000000006E-2</v>
      </c>
    </row>
    <row r="34" spans="2:11" x14ac:dyDescent="0.2">
      <c r="B34">
        <f>+Administration!A29</f>
        <v>78</v>
      </c>
      <c r="C34" t="str">
        <f>+Administration!B29</f>
        <v>SAMARITAN HEALTHCARE</v>
      </c>
      <c r="D34" s="9">
        <f>ROUND(+Administration!I29,0)</f>
        <v>238639</v>
      </c>
      <c r="E34" s="9">
        <f>ROUND(+Administration!V29,0)</f>
        <v>5653</v>
      </c>
      <c r="F34" s="10">
        <f t="shared" si="0"/>
        <v>42.21</v>
      </c>
      <c r="G34" s="9">
        <f>ROUND(+Administration!I131,0)</f>
        <v>206219</v>
      </c>
      <c r="H34" s="9">
        <f>ROUND(+Administration!V131,0)</f>
        <v>5534</v>
      </c>
      <c r="I34" s="10">
        <f t="shared" si="1"/>
        <v>37.26</v>
      </c>
      <c r="J34" s="10"/>
      <c r="K34" s="11">
        <f t="shared" si="2"/>
        <v>-0.1173</v>
      </c>
    </row>
    <row r="35" spans="2:11" x14ac:dyDescent="0.2">
      <c r="B35">
        <f>+Administration!A30</f>
        <v>79</v>
      </c>
      <c r="C35" t="str">
        <f>+Administration!B30</f>
        <v>OCEAN BEACH HOSPITAL</v>
      </c>
      <c r="D35" s="9">
        <f>ROUND(+Administration!I30,0)</f>
        <v>431789</v>
      </c>
      <c r="E35" s="9">
        <f>ROUND(+Administration!V30,0)</f>
        <v>1211</v>
      </c>
      <c r="F35" s="10">
        <f t="shared" si="0"/>
        <v>356.56</v>
      </c>
      <c r="G35" s="9">
        <f>ROUND(+Administration!I132,0)</f>
        <v>16935</v>
      </c>
      <c r="H35" s="9">
        <f>ROUND(+Administration!V132,0)</f>
        <v>5958</v>
      </c>
      <c r="I35" s="10">
        <f t="shared" si="1"/>
        <v>2.84</v>
      </c>
      <c r="J35" s="10"/>
      <c r="K35" s="11">
        <f t="shared" si="2"/>
        <v>-0.99199999999999999</v>
      </c>
    </row>
    <row r="36" spans="2:11" x14ac:dyDescent="0.2">
      <c r="B36">
        <f>+Administration!A31</f>
        <v>80</v>
      </c>
      <c r="C36" t="str">
        <f>+Administration!B31</f>
        <v>ODESSA MEMORIAL HEALTHCARE CENTER</v>
      </c>
      <c r="D36" s="9">
        <f>ROUND(+Administration!I31,0)</f>
        <v>26959</v>
      </c>
      <c r="E36" s="9">
        <f>ROUND(+Administration!V31,0)</f>
        <v>103</v>
      </c>
      <c r="F36" s="10">
        <f t="shared" si="0"/>
        <v>261.74</v>
      </c>
      <c r="G36" s="9">
        <f>ROUND(+Administration!I133,0)</f>
        <v>48780</v>
      </c>
      <c r="H36" s="9">
        <f>ROUND(+Administration!V133,0)</f>
        <v>63</v>
      </c>
      <c r="I36" s="10">
        <f t="shared" si="1"/>
        <v>774.29</v>
      </c>
      <c r="J36" s="10"/>
      <c r="K36" s="11">
        <f t="shared" si="2"/>
        <v>1.9581999999999999</v>
      </c>
    </row>
    <row r="37" spans="2:11" x14ac:dyDescent="0.2">
      <c r="B37">
        <f>+Administration!A32</f>
        <v>81</v>
      </c>
      <c r="C37" t="str">
        <f>+Administration!B32</f>
        <v>MULTICARE GOOD SAMARITAN</v>
      </c>
      <c r="D37" s="9">
        <f>ROUND(+Administration!I32,0)</f>
        <v>7653732</v>
      </c>
      <c r="E37" s="9">
        <f>ROUND(+Administration!V32,0)</f>
        <v>30512</v>
      </c>
      <c r="F37" s="10">
        <f t="shared" si="0"/>
        <v>250.84</v>
      </c>
      <c r="G37" s="9">
        <f>ROUND(+Administration!I134,0)</f>
        <v>147041</v>
      </c>
      <c r="H37" s="9">
        <f>ROUND(+Administration!V134,0)</f>
        <v>25027</v>
      </c>
      <c r="I37" s="10">
        <f t="shared" si="1"/>
        <v>5.88</v>
      </c>
      <c r="J37" s="10"/>
      <c r="K37" s="11">
        <f t="shared" si="2"/>
        <v>-0.97660000000000002</v>
      </c>
    </row>
    <row r="38" spans="2:11" x14ac:dyDescent="0.2">
      <c r="B38">
        <f>+Administration!A33</f>
        <v>82</v>
      </c>
      <c r="C38" t="str">
        <f>+Administration!B33</f>
        <v>GARFIELD COUNTY MEMORIAL HOSPITAL</v>
      </c>
      <c r="D38" s="9">
        <f>ROUND(+Administration!I33,0)</f>
        <v>47234</v>
      </c>
      <c r="E38" s="9">
        <f>ROUND(+Administration!V33,0)</f>
        <v>131</v>
      </c>
      <c r="F38" s="10">
        <f t="shared" si="0"/>
        <v>360.56</v>
      </c>
      <c r="G38" s="9">
        <f>ROUND(+Administration!I135,0)</f>
        <v>45972</v>
      </c>
      <c r="H38" s="9">
        <f>ROUND(+Administration!V135,0)</f>
        <v>137</v>
      </c>
      <c r="I38" s="10">
        <f t="shared" si="1"/>
        <v>335.56</v>
      </c>
      <c r="J38" s="10"/>
      <c r="K38" s="11">
        <f t="shared" si="2"/>
        <v>-6.93E-2</v>
      </c>
    </row>
    <row r="39" spans="2:11" x14ac:dyDescent="0.2">
      <c r="B39">
        <f>+Administration!A34</f>
        <v>84</v>
      </c>
      <c r="C39" t="str">
        <f>+Administration!B34</f>
        <v>PROVIDENCE REGIONAL MEDICAL CENTER EVERETT</v>
      </c>
      <c r="D39" s="9">
        <f>ROUND(+Administration!I34,0)</f>
        <v>3605633</v>
      </c>
      <c r="E39" s="9">
        <f>ROUND(+Administration!V34,0)</f>
        <v>49191</v>
      </c>
      <c r="F39" s="10">
        <f t="shared" si="0"/>
        <v>73.3</v>
      </c>
      <c r="G39" s="9">
        <f>ROUND(+Administration!I136,0)</f>
        <v>6038187</v>
      </c>
      <c r="H39" s="9">
        <f>ROUND(+Administration!V136,0)</f>
        <v>44491</v>
      </c>
      <c r="I39" s="10">
        <f t="shared" si="1"/>
        <v>135.72</v>
      </c>
      <c r="J39" s="10"/>
      <c r="K39" s="11">
        <f t="shared" si="2"/>
        <v>0.85160000000000002</v>
      </c>
    </row>
    <row r="40" spans="2:11" x14ac:dyDescent="0.2">
      <c r="B40">
        <f>+Administration!A35</f>
        <v>85</v>
      </c>
      <c r="C40" t="str">
        <f>+Administration!B35</f>
        <v>JEFFERSON HEALTHCARE</v>
      </c>
      <c r="D40" s="9">
        <f>ROUND(+Administration!I35,0)</f>
        <v>202555</v>
      </c>
      <c r="E40" s="9">
        <f>ROUND(+Administration!V35,0)</f>
        <v>4845</v>
      </c>
      <c r="F40" s="10">
        <f t="shared" si="0"/>
        <v>41.81</v>
      </c>
      <c r="G40" s="9">
        <f>ROUND(+Administration!I137,0)</f>
        <v>230810</v>
      </c>
      <c r="H40" s="9">
        <f>ROUND(+Administration!V137,0)</f>
        <v>5349</v>
      </c>
      <c r="I40" s="10">
        <f t="shared" si="1"/>
        <v>43.15</v>
      </c>
      <c r="J40" s="10"/>
      <c r="K40" s="11">
        <f t="shared" si="2"/>
        <v>3.2000000000000001E-2</v>
      </c>
    </row>
    <row r="41" spans="2:11" x14ac:dyDescent="0.2">
      <c r="B41">
        <f>+Administration!A36</f>
        <v>96</v>
      </c>
      <c r="C41" t="str">
        <f>+Administration!B36</f>
        <v>SKYLINE HOSPITAL</v>
      </c>
      <c r="D41" s="9">
        <f>ROUND(+Administration!I36,0)</f>
        <v>0</v>
      </c>
      <c r="E41" s="9">
        <f>ROUND(+Administration!V36,0)</f>
        <v>1213</v>
      </c>
      <c r="F41" s="10" t="str">
        <f t="shared" si="0"/>
        <v/>
      </c>
      <c r="G41" s="9">
        <f>ROUND(+Administration!I138,0)</f>
        <v>0</v>
      </c>
      <c r="H41" s="9">
        <f>ROUND(+Administration!V138,0)</f>
        <v>939</v>
      </c>
      <c r="I41" s="10" t="str">
        <f t="shared" si="1"/>
        <v/>
      </c>
      <c r="J41" s="10"/>
      <c r="K41" s="11" t="str">
        <f t="shared" si="2"/>
        <v/>
      </c>
    </row>
    <row r="42" spans="2:11" x14ac:dyDescent="0.2">
      <c r="B42">
        <f>+Administration!A37</f>
        <v>102</v>
      </c>
      <c r="C42" t="str">
        <f>+Administration!B37</f>
        <v>YAKIMA REGIONAL MEDICAL AND CARDIAC CENTER</v>
      </c>
      <c r="D42" s="9">
        <f>ROUND(+Administration!I37,0)</f>
        <v>5220</v>
      </c>
      <c r="E42" s="9">
        <f>ROUND(+Administration!V37,0)</f>
        <v>12486</v>
      </c>
      <c r="F42" s="10">
        <f t="shared" si="0"/>
        <v>0.42</v>
      </c>
      <c r="G42" s="9">
        <f>ROUND(+Administration!I139,0)</f>
        <v>605</v>
      </c>
      <c r="H42" s="9">
        <f>ROUND(+Administration!V139,0)</f>
        <v>11248</v>
      </c>
      <c r="I42" s="10">
        <f t="shared" si="1"/>
        <v>0.05</v>
      </c>
      <c r="J42" s="10"/>
      <c r="K42" s="11">
        <f t="shared" si="2"/>
        <v>-0.88100000000000001</v>
      </c>
    </row>
    <row r="43" spans="2:11" x14ac:dyDescent="0.2">
      <c r="B43">
        <f>+Administration!A38</f>
        <v>104</v>
      </c>
      <c r="C43" t="str">
        <f>+Administration!B38</f>
        <v>VALLEY GENERAL HOSPITAL</v>
      </c>
      <c r="D43" s="9">
        <f>ROUND(+Administration!I38,0)</f>
        <v>0</v>
      </c>
      <c r="E43" s="9">
        <f>ROUND(+Administration!V38,0)</f>
        <v>0</v>
      </c>
      <c r="F43" s="10" t="str">
        <f t="shared" si="0"/>
        <v/>
      </c>
      <c r="G43" s="9">
        <f>ROUND(+Administration!I140,0)</f>
        <v>0</v>
      </c>
      <c r="H43" s="9">
        <f>ROUND(+Administration!V140,0)</f>
        <v>0</v>
      </c>
      <c r="I43" s="10" t="str">
        <f t="shared" si="1"/>
        <v/>
      </c>
      <c r="J43" s="10"/>
      <c r="K43" s="11" t="str">
        <f t="shared" si="2"/>
        <v/>
      </c>
    </row>
    <row r="44" spans="2:11" x14ac:dyDescent="0.2">
      <c r="B44">
        <f>+Administration!A39</f>
        <v>106</v>
      </c>
      <c r="C44" t="str">
        <f>+Administration!B39</f>
        <v>CASCADE VALLEY HOSPITAL</v>
      </c>
      <c r="D44" s="9">
        <f>ROUND(+Administration!I39,0)</f>
        <v>131282</v>
      </c>
      <c r="E44" s="9">
        <f>ROUND(+Administration!V39,0)</f>
        <v>3957</v>
      </c>
      <c r="F44" s="10">
        <f t="shared" si="0"/>
        <v>33.18</v>
      </c>
      <c r="G44" s="9">
        <f>ROUND(+Administration!I141,0)</f>
        <v>365169</v>
      </c>
      <c r="H44" s="9">
        <f>ROUND(+Administration!V141,0)</f>
        <v>3954</v>
      </c>
      <c r="I44" s="10">
        <f t="shared" si="1"/>
        <v>92.35</v>
      </c>
      <c r="J44" s="10"/>
      <c r="K44" s="11">
        <f t="shared" si="2"/>
        <v>1.7833000000000001</v>
      </c>
    </row>
    <row r="45" spans="2:11" x14ac:dyDescent="0.2">
      <c r="B45">
        <f>+Administration!A40</f>
        <v>107</v>
      </c>
      <c r="C45" t="str">
        <f>+Administration!B40</f>
        <v>NORTH VALLEY HOSPITAL</v>
      </c>
      <c r="D45" s="9">
        <f>ROUND(+Administration!I40,0)</f>
        <v>60685</v>
      </c>
      <c r="E45" s="9">
        <f>ROUND(+Administration!V40,0)</f>
        <v>2549</v>
      </c>
      <c r="F45" s="10">
        <f t="shared" si="0"/>
        <v>23.81</v>
      </c>
      <c r="G45" s="9">
        <f>ROUND(+Administration!I142,0)</f>
        <v>25263</v>
      </c>
      <c r="H45" s="9">
        <f>ROUND(+Administration!V142,0)</f>
        <v>2386</v>
      </c>
      <c r="I45" s="10">
        <f t="shared" si="1"/>
        <v>10.59</v>
      </c>
      <c r="J45" s="10"/>
      <c r="K45" s="11">
        <f t="shared" si="2"/>
        <v>-0.55520000000000003</v>
      </c>
    </row>
    <row r="46" spans="2:11" x14ac:dyDescent="0.2">
      <c r="B46">
        <f>+Administration!A41</f>
        <v>108</v>
      </c>
      <c r="C46" t="str">
        <f>+Administration!B41</f>
        <v>TRI-STATE MEMORIAL HOSPITAL</v>
      </c>
      <c r="D46" s="9">
        <f>ROUND(+Administration!I41,0)</f>
        <v>232349</v>
      </c>
      <c r="E46" s="9">
        <f>ROUND(+Administration!V41,0)</f>
        <v>5633</v>
      </c>
      <c r="F46" s="10">
        <f t="shared" si="0"/>
        <v>41.25</v>
      </c>
      <c r="G46" s="9">
        <f>ROUND(+Administration!I143,0)</f>
        <v>114776</v>
      </c>
      <c r="H46" s="9">
        <f>ROUND(+Administration!V143,0)</f>
        <v>5563</v>
      </c>
      <c r="I46" s="10">
        <f t="shared" si="1"/>
        <v>20.63</v>
      </c>
      <c r="J46" s="10"/>
      <c r="K46" s="11">
        <f t="shared" si="2"/>
        <v>-0.49990000000000001</v>
      </c>
    </row>
    <row r="47" spans="2:11" x14ac:dyDescent="0.2">
      <c r="B47">
        <f>+Administration!A42</f>
        <v>111</v>
      </c>
      <c r="C47" t="str">
        <f>+Administration!B42</f>
        <v>EAST ADAMS RURAL HEALTHCARE</v>
      </c>
      <c r="D47" s="9">
        <f>ROUND(+Administration!I42,0)</f>
        <v>26014</v>
      </c>
      <c r="E47" s="9">
        <f>ROUND(+Administration!V42,0)</f>
        <v>318</v>
      </c>
      <c r="F47" s="10">
        <f t="shared" si="0"/>
        <v>81.81</v>
      </c>
      <c r="G47" s="9">
        <f>ROUND(+Administration!I144,0)</f>
        <v>27412</v>
      </c>
      <c r="H47" s="9">
        <f>ROUND(+Administration!V144,0)</f>
        <v>447</v>
      </c>
      <c r="I47" s="10">
        <f t="shared" si="1"/>
        <v>61.32</v>
      </c>
      <c r="J47" s="10"/>
      <c r="K47" s="11">
        <f t="shared" si="2"/>
        <v>-0.2505</v>
      </c>
    </row>
    <row r="48" spans="2:11" x14ac:dyDescent="0.2">
      <c r="B48">
        <f>+Administration!A43</f>
        <v>125</v>
      </c>
      <c r="C48" t="str">
        <f>+Administration!B43</f>
        <v>OTHELLO COMMUNITY HOSPITAL</v>
      </c>
      <c r="D48" s="9">
        <f>ROUND(+Administration!I43,0)</f>
        <v>0</v>
      </c>
      <c r="E48" s="9">
        <f>ROUND(+Administration!V43,0)</f>
        <v>0</v>
      </c>
      <c r="F48" s="10" t="str">
        <f t="shared" si="0"/>
        <v/>
      </c>
      <c r="G48" s="9">
        <f>ROUND(+Administration!I145,0)</f>
        <v>0</v>
      </c>
      <c r="H48" s="9">
        <f>ROUND(+Administration!V145,0)</f>
        <v>0</v>
      </c>
      <c r="I48" s="10" t="str">
        <f t="shared" si="1"/>
        <v/>
      </c>
      <c r="J48" s="10"/>
      <c r="K48" s="11" t="str">
        <f t="shared" si="2"/>
        <v/>
      </c>
    </row>
    <row r="49" spans="2:11" x14ac:dyDescent="0.2">
      <c r="B49">
        <f>+Administration!A44</f>
        <v>126</v>
      </c>
      <c r="C49" t="str">
        <f>+Administration!B44</f>
        <v>HIGHLINE MEDICAL CENTER</v>
      </c>
      <c r="D49" s="9">
        <f>ROUND(+Administration!I44,0)</f>
        <v>3041766</v>
      </c>
      <c r="E49" s="9">
        <f>ROUND(+Administration!V44,0)</f>
        <v>9121</v>
      </c>
      <c r="F49" s="10">
        <f t="shared" si="0"/>
        <v>333.49</v>
      </c>
      <c r="G49" s="9">
        <f>ROUND(+Administration!I146,0)</f>
        <v>723978</v>
      </c>
      <c r="H49" s="9">
        <f>ROUND(+Administration!V146,0)</f>
        <v>17824</v>
      </c>
      <c r="I49" s="10">
        <f t="shared" si="1"/>
        <v>40.619999999999997</v>
      </c>
      <c r="J49" s="10"/>
      <c r="K49" s="11">
        <f t="shared" si="2"/>
        <v>-0.87819999999999998</v>
      </c>
    </row>
    <row r="50" spans="2:11" x14ac:dyDescent="0.2">
      <c r="B50">
        <f>+Administration!A45</f>
        <v>128</v>
      </c>
      <c r="C50" t="str">
        <f>+Administration!B45</f>
        <v>UNIVERSITY OF WASHINGTON MEDICAL CENTER</v>
      </c>
      <c r="D50" s="9">
        <f>ROUND(+Administration!I45,0)</f>
        <v>47683186</v>
      </c>
      <c r="E50" s="9">
        <f>ROUND(+Administration!V45,0)</f>
        <v>51747</v>
      </c>
      <c r="F50" s="10">
        <f t="shared" si="0"/>
        <v>921.47</v>
      </c>
      <c r="G50" s="9">
        <f>ROUND(+Administration!I147,0)</f>
        <v>57049822</v>
      </c>
      <c r="H50" s="9">
        <f>ROUND(+Administration!V147,0)</f>
        <v>53381</v>
      </c>
      <c r="I50" s="10">
        <f t="shared" si="1"/>
        <v>1068.73</v>
      </c>
      <c r="J50" s="10"/>
      <c r="K50" s="11">
        <f t="shared" si="2"/>
        <v>0.1598</v>
      </c>
    </row>
    <row r="51" spans="2:11" x14ac:dyDescent="0.2">
      <c r="B51">
        <f>+Administration!A46</f>
        <v>129</v>
      </c>
      <c r="C51" t="str">
        <f>+Administration!B46</f>
        <v>QUINCY VALLEY MEDICAL CENTER</v>
      </c>
      <c r="D51" s="9">
        <f>ROUND(+Administration!I46,0)</f>
        <v>0</v>
      </c>
      <c r="E51" s="9">
        <f>ROUND(+Administration!V46,0)</f>
        <v>0</v>
      </c>
      <c r="F51" s="10" t="str">
        <f t="shared" si="0"/>
        <v/>
      </c>
      <c r="G51" s="9">
        <f>ROUND(+Administration!I148,0)</f>
        <v>0</v>
      </c>
      <c r="H51" s="9">
        <f>ROUND(+Administration!V148,0)</f>
        <v>0</v>
      </c>
      <c r="I51" s="10" t="str">
        <f t="shared" si="1"/>
        <v/>
      </c>
      <c r="J51" s="10"/>
      <c r="K51" s="11" t="str">
        <f t="shared" si="2"/>
        <v/>
      </c>
    </row>
    <row r="52" spans="2:11" x14ac:dyDescent="0.2">
      <c r="B52">
        <f>+Administration!A47</f>
        <v>130</v>
      </c>
      <c r="C52" t="str">
        <f>+Administration!B47</f>
        <v>UW MEDICINE/NORTHWEST HOSPITAL</v>
      </c>
      <c r="D52" s="9">
        <f>ROUND(+Administration!I47,0)</f>
        <v>1551295</v>
      </c>
      <c r="E52" s="9">
        <f>ROUND(+Administration!V47,0)</f>
        <v>23935</v>
      </c>
      <c r="F52" s="10">
        <f t="shared" si="0"/>
        <v>64.81</v>
      </c>
      <c r="G52" s="9">
        <f>ROUND(+Administration!I149,0)</f>
        <v>1465561</v>
      </c>
      <c r="H52" s="9">
        <f>ROUND(+Administration!V149,0)</f>
        <v>23240</v>
      </c>
      <c r="I52" s="10">
        <f t="shared" si="1"/>
        <v>63.06</v>
      </c>
      <c r="J52" s="10"/>
      <c r="K52" s="11">
        <f t="shared" si="2"/>
        <v>-2.7E-2</v>
      </c>
    </row>
    <row r="53" spans="2:11" x14ac:dyDescent="0.2">
      <c r="B53">
        <f>+Administration!A48</f>
        <v>131</v>
      </c>
      <c r="C53" t="str">
        <f>+Administration!B48</f>
        <v>OVERLAKE HOSPITAL MEDICAL CENTER</v>
      </c>
      <c r="D53" s="9">
        <f>ROUND(+Administration!I48,0)</f>
        <v>2648317</v>
      </c>
      <c r="E53" s="9">
        <f>ROUND(+Administration!V48,0)</f>
        <v>36167</v>
      </c>
      <c r="F53" s="10">
        <f t="shared" si="0"/>
        <v>73.22</v>
      </c>
      <c r="G53" s="9">
        <f>ROUND(+Administration!I150,0)</f>
        <v>2502729</v>
      </c>
      <c r="H53" s="9">
        <f>ROUND(+Administration!V150,0)</f>
        <v>34509</v>
      </c>
      <c r="I53" s="10">
        <f t="shared" si="1"/>
        <v>72.52</v>
      </c>
      <c r="J53" s="10"/>
      <c r="K53" s="11">
        <f t="shared" si="2"/>
        <v>-9.5999999999999992E-3</v>
      </c>
    </row>
    <row r="54" spans="2:11" x14ac:dyDescent="0.2">
      <c r="B54">
        <f>+Administration!A49</f>
        <v>132</v>
      </c>
      <c r="C54" t="str">
        <f>+Administration!B49</f>
        <v>ST CLARE HOSPITAL</v>
      </c>
      <c r="D54" s="9">
        <f>ROUND(+Administration!I49,0)</f>
        <v>5627</v>
      </c>
      <c r="E54" s="9">
        <f>ROUND(+Administration!V49,0)</f>
        <v>11781</v>
      </c>
      <c r="F54" s="10">
        <f t="shared" si="0"/>
        <v>0.48</v>
      </c>
      <c r="G54" s="9">
        <f>ROUND(+Administration!I151,0)</f>
        <v>6804</v>
      </c>
      <c r="H54" s="9">
        <f>ROUND(+Administration!V151,0)</f>
        <v>12480</v>
      </c>
      <c r="I54" s="10">
        <f t="shared" si="1"/>
        <v>0.55000000000000004</v>
      </c>
      <c r="J54" s="10"/>
      <c r="K54" s="11">
        <f t="shared" si="2"/>
        <v>0.14580000000000001</v>
      </c>
    </row>
    <row r="55" spans="2:11" x14ac:dyDescent="0.2">
      <c r="B55">
        <f>+Administration!A50</f>
        <v>134</v>
      </c>
      <c r="C55" t="str">
        <f>+Administration!B50</f>
        <v>ISLAND HOSPITAL</v>
      </c>
      <c r="D55" s="9">
        <f>ROUND(+Administration!I50,0)</f>
        <v>1691917</v>
      </c>
      <c r="E55" s="9">
        <f>ROUND(+Administration!V50,0)</f>
        <v>9429</v>
      </c>
      <c r="F55" s="10">
        <f t="shared" si="0"/>
        <v>179.44</v>
      </c>
      <c r="G55" s="9">
        <f>ROUND(+Administration!I152,0)</f>
        <v>1063443</v>
      </c>
      <c r="H55" s="9">
        <f>ROUND(+Administration!V152,0)</f>
        <v>9374</v>
      </c>
      <c r="I55" s="10">
        <f t="shared" si="1"/>
        <v>113.45</v>
      </c>
      <c r="J55" s="10"/>
      <c r="K55" s="11">
        <f t="shared" si="2"/>
        <v>-0.36780000000000002</v>
      </c>
    </row>
    <row r="56" spans="2:11" x14ac:dyDescent="0.2">
      <c r="B56">
        <f>+Administration!A51</f>
        <v>137</v>
      </c>
      <c r="C56" t="str">
        <f>+Administration!B51</f>
        <v>LINCOLN HOSPITAL</v>
      </c>
      <c r="D56" s="9">
        <f>ROUND(+Administration!I51,0)</f>
        <v>194379</v>
      </c>
      <c r="E56" s="9">
        <f>ROUND(+Administration!V51,0)</f>
        <v>1029</v>
      </c>
      <c r="F56" s="10">
        <f t="shared" si="0"/>
        <v>188.9</v>
      </c>
      <c r="G56" s="9">
        <f>ROUND(+Administration!I153,0)</f>
        <v>132513</v>
      </c>
      <c r="H56" s="9">
        <f>ROUND(+Administration!V153,0)</f>
        <v>1159</v>
      </c>
      <c r="I56" s="10">
        <f t="shared" si="1"/>
        <v>114.33</v>
      </c>
      <c r="J56" s="10"/>
      <c r="K56" s="11">
        <f t="shared" si="2"/>
        <v>-0.39479999999999998</v>
      </c>
    </row>
    <row r="57" spans="2:11" x14ac:dyDescent="0.2">
      <c r="B57">
        <f>+Administration!A52</f>
        <v>138</v>
      </c>
      <c r="C57" t="str">
        <f>+Administration!B52</f>
        <v>SWEDISH EDMONDS</v>
      </c>
      <c r="D57" s="9">
        <f>ROUND(+Administration!I52,0)</f>
        <v>2059620</v>
      </c>
      <c r="E57" s="9">
        <f>ROUND(+Administration!V52,0)</f>
        <v>17222</v>
      </c>
      <c r="F57" s="10">
        <f t="shared" si="0"/>
        <v>119.59</v>
      </c>
      <c r="G57" s="9">
        <f>ROUND(+Administration!I154,0)</f>
        <v>1550568</v>
      </c>
      <c r="H57" s="9">
        <f>ROUND(+Administration!V154,0)</f>
        <v>13638</v>
      </c>
      <c r="I57" s="10">
        <f t="shared" si="1"/>
        <v>113.69</v>
      </c>
      <c r="J57" s="10"/>
      <c r="K57" s="11">
        <f t="shared" si="2"/>
        <v>-4.9299999999999997E-2</v>
      </c>
    </row>
    <row r="58" spans="2:11" x14ac:dyDescent="0.2">
      <c r="B58">
        <f>+Administration!A53</f>
        <v>139</v>
      </c>
      <c r="C58" t="str">
        <f>+Administration!B53</f>
        <v>PROVIDENCE HOLY FAMILY HOSPITAL</v>
      </c>
      <c r="D58" s="9">
        <f>ROUND(+Administration!I53,0)</f>
        <v>2216146</v>
      </c>
      <c r="E58" s="9">
        <f>ROUND(+Administration!V53,0)</f>
        <v>18640</v>
      </c>
      <c r="F58" s="10">
        <f t="shared" si="0"/>
        <v>118.89</v>
      </c>
      <c r="G58" s="9">
        <f>ROUND(+Administration!I155,0)</f>
        <v>2052445</v>
      </c>
      <c r="H58" s="9">
        <f>ROUND(+Administration!V155,0)</f>
        <v>19071</v>
      </c>
      <c r="I58" s="10">
        <f t="shared" si="1"/>
        <v>107.62</v>
      </c>
      <c r="J58" s="10"/>
      <c r="K58" s="11">
        <f t="shared" si="2"/>
        <v>-9.4799999999999995E-2</v>
      </c>
    </row>
    <row r="59" spans="2:11" x14ac:dyDescent="0.2">
      <c r="B59">
        <f>+Administration!A54</f>
        <v>140</v>
      </c>
      <c r="C59" t="str">
        <f>+Administration!B54</f>
        <v>KITTITAS VALLEY HEALTHCARE</v>
      </c>
      <c r="D59" s="9">
        <f>ROUND(+Administration!I54,0)</f>
        <v>248250</v>
      </c>
      <c r="E59" s="9">
        <f>ROUND(+Administration!V54,0)</f>
        <v>5064</v>
      </c>
      <c r="F59" s="10">
        <f t="shared" si="0"/>
        <v>49.02</v>
      </c>
      <c r="G59" s="9">
        <f>ROUND(+Administration!I156,0)</f>
        <v>516061</v>
      </c>
      <c r="H59" s="9">
        <f>ROUND(+Administration!V156,0)</f>
        <v>5359</v>
      </c>
      <c r="I59" s="10">
        <f t="shared" si="1"/>
        <v>96.3</v>
      </c>
      <c r="J59" s="10"/>
      <c r="K59" s="11">
        <f t="shared" si="2"/>
        <v>0.96450000000000002</v>
      </c>
    </row>
    <row r="60" spans="2:11" x14ac:dyDescent="0.2">
      <c r="B60">
        <f>+Administration!A55</f>
        <v>141</v>
      </c>
      <c r="C60" t="str">
        <f>+Administration!B55</f>
        <v>DAYTON GENERAL HOSPITAL</v>
      </c>
      <c r="D60" s="9">
        <f>ROUND(+Administration!I55,0)</f>
        <v>0</v>
      </c>
      <c r="E60" s="9">
        <f>ROUND(+Administration!V55,0)</f>
        <v>0</v>
      </c>
      <c r="F60" s="10" t="str">
        <f t="shared" si="0"/>
        <v/>
      </c>
      <c r="G60" s="9">
        <f>ROUND(+Administration!I157,0)</f>
        <v>0</v>
      </c>
      <c r="H60" s="9">
        <f>ROUND(+Administration!V157,0)</f>
        <v>0</v>
      </c>
      <c r="I60" s="10" t="str">
        <f t="shared" si="1"/>
        <v/>
      </c>
      <c r="J60" s="10"/>
      <c r="K60" s="11" t="str">
        <f t="shared" si="2"/>
        <v/>
      </c>
    </row>
    <row r="61" spans="2:11" x14ac:dyDescent="0.2">
      <c r="B61">
        <f>+Administration!A56</f>
        <v>142</v>
      </c>
      <c r="C61" t="str">
        <f>+Administration!B56</f>
        <v>HARRISON MEDICAL CENTER</v>
      </c>
      <c r="D61" s="9">
        <f>ROUND(+Administration!I56,0)</f>
        <v>7603950</v>
      </c>
      <c r="E61" s="9">
        <f>ROUND(+Administration!V56,0)</f>
        <v>27923</v>
      </c>
      <c r="F61" s="10">
        <f t="shared" si="0"/>
        <v>272.32</v>
      </c>
      <c r="G61" s="9">
        <f>ROUND(+Administration!I158,0)</f>
        <v>1512929</v>
      </c>
      <c r="H61" s="9">
        <f>ROUND(+Administration!V158,0)</f>
        <v>29528</v>
      </c>
      <c r="I61" s="10">
        <f t="shared" si="1"/>
        <v>51.24</v>
      </c>
      <c r="J61" s="10"/>
      <c r="K61" s="11">
        <f t="shared" si="2"/>
        <v>-0.81179999999999997</v>
      </c>
    </row>
    <row r="62" spans="2:11" x14ac:dyDescent="0.2">
      <c r="B62">
        <f>+Administration!A57</f>
        <v>145</v>
      </c>
      <c r="C62" t="str">
        <f>+Administration!B57</f>
        <v>PEACEHEALTH ST JOSEPH HOSPITAL</v>
      </c>
      <c r="D62" s="9">
        <f>ROUND(+Administration!I57,0)</f>
        <v>8545</v>
      </c>
      <c r="E62" s="9">
        <f>ROUND(+Administration!V57,0)</f>
        <v>32561</v>
      </c>
      <c r="F62" s="10">
        <f t="shared" si="0"/>
        <v>0.26</v>
      </c>
      <c r="G62" s="9">
        <f>ROUND(+Administration!I159,0)</f>
        <v>11400</v>
      </c>
      <c r="H62" s="9">
        <f>ROUND(+Administration!V159,0)</f>
        <v>30721</v>
      </c>
      <c r="I62" s="10">
        <f t="shared" si="1"/>
        <v>0.37</v>
      </c>
      <c r="J62" s="10"/>
      <c r="K62" s="11">
        <f t="shared" si="2"/>
        <v>0.42309999999999998</v>
      </c>
    </row>
    <row r="63" spans="2:11" x14ac:dyDescent="0.2">
      <c r="B63">
        <f>+Administration!A58</f>
        <v>147</v>
      </c>
      <c r="C63" t="str">
        <f>+Administration!B58</f>
        <v>MID VALLEY HOSPITAL</v>
      </c>
      <c r="D63" s="9">
        <f>ROUND(+Administration!I58,0)</f>
        <v>273685</v>
      </c>
      <c r="E63" s="9">
        <f>ROUND(+Administration!V58,0)</f>
        <v>2557</v>
      </c>
      <c r="F63" s="10">
        <f t="shared" si="0"/>
        <v>107.03</v>
      </c>
      <c r="G63" s="9">
        <f>ROUND(+Administration!I160,0)</f>
        <v>341049</v>
      </c>
      <c r="H63" s="9">
        <f>ROUND(+Administration!V160,0)</f>
        <v>2618</v>
      </c>
      <c r="I63" s="10">
        <f t="shared" si="1"/>
        <v>130.27000000000001</v>
      </c>
      <c r="J63" s="10"/>
      <c r="K63" s="11">
        <f t="shared" si="2"/>
        <v>0.21709999999999999</v>
      </c>
    </row>
    <row r="64" spans="2:11" x14ac:dyDescent="0.2">
      <c r="B64">
        <f>+Administration!A59</f>
        <v>148</v>
      </c>
      <c r="C64" t="str">
        <f>+Administration!B59</f>
        <v>KINDRED HOSPITAL SEATTLE - NORTHGATE</v>
      </c>
      <c r="D64" s="9">
        <f>ROUND(+Administration!I59,0)</f>
        <v>147382</v>
      </c>
      <c r="E64" s="9">
        <f>ROUND(+Administration!V59,0)</f>
        <v>898</v>
      </c>
      <c r="F64" s="10">
        <f t="shared" si="0"/>
        <v>164.12</v>
      </c>
      <c r="G64" s="9">
        <f>ROUND(+Administration!I161,0)</f>
        <v>232286</v>
      </c>
      <c r="H64" s="9">
        <f>ROUND(+Administration!V161,0)</f>
        <v>1126</v>
      </c>
      <c r="I64" s="10">
        <f t="shared" si="1"/>
        <v>206.29</v>
      </c>
      <c r="J64" s="10"/>
      <c r="K64" s="11">
        <f t="shared" si="2"/>
        <v>0.25690000000000002</v>
      </c>
    </row>
    <row r="65" spans="2:11" x14ac:dyDescent="0.2">
      <c r="B65">
        <f>+Administration!A60</f>
        <v>150</v>
      </c>
      <c r="C65" t="str">
        <f>+Administration!B60</f>
        <v>COULEE MEDICAL CENTER</v>
      </c>
      <c r="D65" s="9">
        <f>ROUND(+Administration!I60,0)</f>
        <v>136725</v>
      </c>
      <c r="E65" s="9">
        <f>ROUND(+Administration!V60,0)</f>
        <v>1288</v>
      </c>
      <c r="F65" s="10">
        <f t="shared" si="0"/>
        <v>106.15</v>
      </c>
      <c r="G65" s="9">
        <f>ROUND(+Administration!I162,0)</f>
        <v>158792</v>
      </c>
      <c r="H65" s="9">
        <f>ROUND(+Administration!V162,0)</f>
        <v>1247</v>
      </c>
      <c r="I65" s="10">
        <f t="shared" si="1"/>
        <v>127.34</v>
      </c>
      <c r="J65" s="10"/>
      <c r="K65" s="11">
        <f t="shared" si="2"/>
        <v>0.1996</v>
      </c>
    </row>
    <row r="66" spans="2:11" x14ac:dyDescent="0.2">
      <c r="B66">
        <f>+Administration!A61</f>
        <v>152</v>
      </c>
      <c r="C66" t="str">
        <f>+Administration!B61</f>
        <v>MASON GENERAL HOSPITAL</v>
      </c>
      <c r="D66" s="9">
        <f>ROUND(+Administration!I61,0)</f>
        <v>136292</v>
      </c>
      <c r="E66" s="9">
        <f>ROUND(+Administration!V61,0)</f>
        <v>4287</v>
      </c>
      <c r="F66" s="10">
        <f t="shared" si="0"/>
        <v>31.79</v>
      </c>
      <c r="G66" s="9">
        <f>ROUND(+Administration!I163,0)</f>
        <v>95714</v>
      </c>
      <c r="H66" s="9">
        <f>ROUND(+Administration!V163,0)</f>
        <v>4594</v>
      </c>
      <c r="I66" s="10">
        <f t="shared" si="1"/>
        <v>20.83</v>
      </c>
      <c r="J66" s="10"/>
      <c r="K66" s="11">
        <f t="shared" si="2"/>
        <v>-0.3448</v>
      </c>
    </row>
    <row r="67" spans="2:11" x14ac:dyDescent="0.2">
      <c r="B67">
        <f>+Administration!A62</f>
        <v>153</v>
      </c>
      <c r="C67" t="str">
        <f>+Administration!B62</f>
        <v>WHITMAN HOSPITAL AND MEDICAL CENTER</v>
      </c>
      <c r="D67" s="9">
        <f>ROUND(+Administration!I62,0)</f>
        <v>349293</v>
      </c>
      <c r="E67" s="9">
        <f>ROUND(+Administration!V62,0)</f>
        <v>1377</v>
      </c>
      <c r="F67" s="10">
        <f t="shared" si="0"/>
        <v>253.66</v>
      </c>
      <c r="G67" s="9">
        <f>ROUND(+Administration!I164,0)</f>
        <v>308246</v>
      </c>
      <c r="H67" s="9">
        <f>ROUND(+Administration!V164,0)</f>
        <v>1291</v>
      </c>
      <c r="I67" s="10">
        <f t="shared" si="1"/>
        <v>238.77</v>
      </c>
      <c r="J67" s="10"/>
      <c r="K67" s="11">
        <f t="shared" si="2"/>
        <v>-5.8700000000000002E-2</v>
      </c>
    </row>
    <row r="68" spans="2:11" x14ac:dyDescent="0.2">
      <c r="B68">
        <f>+Administration!A63</f>
        <v>155</v>
      </c>
      <c r="C68" t="str">
        <f>+Administration!B63</f>
        <v>UW MEDICINE/VALLEY MEDICAL CENTER</v>
      </c>
      <c r="D68" s="9">
        <f>ROUND(+Administration!I63,0)</f>
        <v>1749675</v>
      </c>
      <c r="E68" s="9">
        <f>ROUND(+Administration!V63,0)</f>
        <v>37373</v>
      </c>
      <c r="F68" s="10">
        <f t="shared" si="0"/>
        <v>46.82</v>
      </c>
      <c r="G68" s="9">
        <f>ROUND(+Administration!I165,0)</f>
        <v>1474680</v>
      </c>
      <c r="H68" s="9">
        <f>ROUND(+Administration!V165,0)</f>
        <v>40555</v>
      </c>
      <c r="I68" s="10">
        <f t="shared" si="1"/>
        <v>36.36</v>
      </c>
      <c r="J68" s="10"/>
      <c r="K68" s="11">
        <f t="shared" si="2"/>
        <v>-0.22339999999999999</v>
      </c>
    </row>
    <row r="69" spans="2:11" x14ac:dyDescent="0.2">
      <c r="B69">
        <f>+Administration!A64</f>
        <v>156</v>
      </c>
      <c r="C69" t="str">
        <f>+Administration!B64</f>
        <v>WHIDBEY GENERAL HOSPITAL</v>
      </c>
      <c r="D69" s="9">
        <f>ROUND(+Administration!I64,0)</f>
        <v>0</v>
      </c>
      <c r="E69" s="9">
        <f>ROUND(+Administration!V64,0)</f>
        <v>0</v>
      </c>
      <c r="F69" s="10" t="str">
        <f t="shared" si="0"/>
        <v/>
      </c>
      <c r="G69" s="9">
        <f>ROUND(+Administration!I166,0)</f>
        <v>915356</v>
      </c>
      <c r="H69" s="9">
        <f>ROUND(+Administration!V166,0)</f>
        <v>8340</v>
      </c>
      <c r="I69" s="10">
        <f t="shared" si="1"/>
        <v>109.75</v>
      </c>
      <c r="J69" s="10"/>
      <c r="K69" s="11" t="str">
        <f t="shared" si="2"/>
        <v/>
      </c>
    </row>
    <row r="70" spans="2:11" x14ac:dyDescent="0.2">
      <c r="B70">
        <f>+Administration!A65</f>
        <v>157</v>
      </c>
      <c r="C70" t="str">
        <f>+Administration!B65</f>
        <v>ST LUKES REHABILIATION INSTITUTE</v>
      </c>
      <c r="D70" s="9">
        <f>ROUND(+Administration!I65,0)</f>
        <v>122579</v>
      </c>
      <c r="E70" s="9">
        <f>ROUND(+Administration!V65,0)</f>
        <v>2467</v>
      </c>
      <c r="F70" s="10">
        <f t="shared" si="0"/>
        <v>49.69</v>
      </c>
      <c r="G70" s="9">
        <f>ROUND(+Administration!I167,0)</f>
        <v>100990</v>
      </c>
      <c r="H70" s="9">
        <f>ROUND(+Administration!V167,0)</f>
        <v>2506</v>
      </c>
      <c r="I70" s="10">
        <f t="shared" si="1"/>
        <v>40.299999999999997</v>
      </c>
      <c r="J70" s="10"/>
      <c r="K70" s="11">
        <f t="shared" si="2"/>
        <v>-0.189</v>
      </c>
    </row>
    <row r="71" spans="2:11" x14ac:dyDescent="0.2">
      <c r="B71">
        <f>+Administration!A66</f>
        <v>158</v>
      </c>
      <c r="C71" t="str">
        <f>+Administration!B66</f>
        <v>CASCADE MEDICAL CENTER</v>
      </c>
      <c r="D71" s="9">
        <f>ROUND(+Administration!I66,0)</f>
        <v>0</v>
      </c>
      <c r="E71" s="9">
        <f>ROUND(+Administration!V66,0)</f>
        <v>573</v>
      </c>
      <c r="F71" s="10" t="str">
        <f t="shared" si="0"/>
        <v/>
      </c>
      <c r="G71" s="9">
        <f>ROUND(+Administration!I168,0)</f>
        <v>0</v>
      </c>
      <c r="H71" s="9">
        <f>ROUND(+Administration!V168,0)</f>
        <v>453</v>
      </c>
      <c r="I71" s="10" t="str">
        <f t="shared" si="1"/>
        <v/>
      </c>
      <c r="J71" s="10"/>
      <c r="K71" s="11" t="str">
        <f t="shared" si="2"/>
        <v/>
      </c>
    </row>
    <row r="72" spans="2:11" x14ac:dyDescent="0.2">
      <c r="B72">
        <f>+Administration!A67</f>
        <v>159</v>
      </c>
      <c r="C72" t="str">
        <f>+Administration!B67</f>
        <v>PROVIDENCE ST PETER HOSPITAL</v>
      </c>
      <c r="D72" s="9">
        <f>ROUND(+Administration!I67,0)</f>
        <v>991081</v>
      </c>
      <c r="E72" s="9">
        <f>ROUND(+Administration!V67,0)</f>
        <v>33274</v>
      </c>
      <c r="F72" s="10">
        <f t="shared" si="0"/>
        <v>29.79</v>
      </c>
      <c r="G72" s="9">
        <f>ROUND(+Administration!I169,0)</f>
        <v>578686</v>
      </c>
      <c r="H72" s="9">
        <f>ROUND(+Administration!V169,0)</f>
        <v>32148</v>
      </c>
      <c r="I72" s="10">
        <f t="shared" si="1"/>
        <v>18</v>
      </c>
      <c r="J72" s="10"/>
      <c r="K72" s="11">
        <f t="shared" si="2"/>
        <v>-0.39579999999999999</v>
      </c>
    </row>
    <row r="73" spans="2:11" x14ac:dyDescent="0.2">
      <c r="B73">
        <f>+Administration!A68</f>
        <v>161</v>
      </c>
      <c r="C73" t="str">
        <f>+Administration!B68</f>
        <v>KADLEC REGIONAL MEDICAL CENTER</v>
      </c>
      <c r="D73" s="9">
        <f>ROUND(+Administration!I68,0)</f>
        <v>6714466</v>
      </c>
      <c r="E73" s="9">
        <f>ROUND(+Administration!V68,0)</f>
        <v>35689</v>
      </c>
      <c r="F73" s="10">
        <f t="shared" si="0"/>
        <v>188.14</v>
      </c>
      <c r="G73" s="9">
        <f>ROUND(+Administration!I170,0)</f>
        <v>4592774</v>
      </c>
      <c r="H73" s="9">
        <f>ROUND(+Administration!V170,0)</f>
        <v>38995</v>
      </c>
      <c r="I73" s="10">
        <f t="shared" si="1"/>
        <v>117.78</v>
      </c>
      <c r="J73" s="10"/>
      <c r="K73" s="11">
        <f t="shared" si="2"/>
        <v>-0.374</v>
      </c>
    </row>
    <row r="74" spans="2:11" x14ac:dyDescent="0.2">
      <c r="B74">
        <f>+Administration!A69</f>
        <v>162</v>
      </c>
      <c r="C74" t="str">
        <f>+Administration!B69</f>
        <v>PROVIDENCE SACRED HEART MEDICAL CENTER</v>
      </c>
      <c r="D74" s="9">
        <f>ROUND(+Administration!I69,0)</f>
        <v>3626786</v>
      </c>
      <c r="E74" s="9">
        <f>ROUND(+Administration!V69,0)</f>
        <v>61703</v>
      </c>
      <c r="F74" s="10">
        <f t="shared" si="0"/>
        <v>58.78</v>
      </c>
      <c r="G74" s="9">
        <f>ROUND(+Administration!I171,0)</f>
        <v>3150287</v>
      </c>
      <c r="H74" s="9">
        <f>ROUND(+Administration!V171,0)</f>
        <v>62420</v>
      </c>
      <c r="I74" s="10">
        <f t="shared" si="1"/>
        <v>50.47</v>
      </c>
      <c r="J74" s="10"/>
      <c r="K74" s="11">
        <f t="shared" si="2"/>
        <v>-0.1414</v>
      </c>
    </row>
    <row r="75" spans="2:11" x14ac:dyDescent="0.2">
      <c r="B75">
        <f>+Administration!A70</f>
        <v>164</v>
      </c>
      <c r="C75" t="str">
        <f>+Administration!B70</f>
        <v>EVERGREENHEALTH MEDICAL CENTER</v>
      </c>
      <c r="D75" s="9">
        <f>ROUND(+Administration!I70,0)</f>
        <v>6527732</v>
      </c>
      <c r="E75" s="9">
        <f>ROUND(+Administration!V70,0)</f>
        <v>33213</v>
      </c>
      <c r="F75" s="10">
        <f t="shared" ref="F75:F108" si="3">IF(D75=0,"",IF(E75=0,"",ROUND(D75/E75,2)))</f>
        <v>196.54</v>
      </c>
      <c r="G75" s="9">
        <f>ROUND(+Administration!I172,0)</f>
        <v>5680829</v>
      </c>
      <c r="H75" s="9">
        <f>ROUND(+Administration!V172,0)</f>
        <v>33452</v>
      </c>
      <c r="I75" s="10">
        <f t="shared" ref="I75:I108" si="4">IF(G75=0,"",IF(H75=0,"",ROUND(G75/H75,2)))</f>
        <v>169.82</v>
      </c>
      <c r="J75" s="10"/>
      <c r="K75" s="11">
        <f t="shared" ref="K75:K108" si="5">IF(D75=0,"",IF(E75=0,"",IF(G75=0,"",IF(H75=0,"",ROUND(I75/F75-1,4)))))</f>
        <v>-0.13600000000000001</v>
      </c>
    </row>
    <row r="76" spans="2:11" x14ac:dyDescent="0.2">
      <c r="B76">
        <f>+Administration!A71</f>
        <v>165</v>
      </c>
      <c r="C76" t="str">
        <f>+Administration!B71</f>
        <v>LAKE CHELAN COMMUNITY HOSPITAL</v>
      </c>
      <c r="D76" s="9">
        <f>ROUND(+Administration!I71,0)</f>
        <v>0</v>
      </c>
      <c r="E76" s="9">
        <f>ROUND(+Administration!V71,0)</f>
        <v>1122</v>
      </c>
      <c r="F76" s="10" t="str">
        <f t="shared" si="3"/>
        <v/>
      </c>
      <c r="G76" s="9">
        <f>ROUND(+Administration!I173,0)</f>
        <v>0</v>
      </c>
      <c r="H76" s="9">
        <f>ROUND(+Administration!V173,0)</f>
        <v>1169</v>
      </c>
      <c r="I76" s="10" t="str">
        <f t="shared" si="4"/>
        <v/>
      </c>
      <c r="J76" s="10"/>
      <c r="K76" s="11" t="str">
        <f t="shared" si="5"/>
        <v/>
      </c>
    </row>
    <row r="77" spans="2:11" x14ac:dyDescent="0.2">
      <c r="B77">
        <f>+Administration!A72</f>
        <v>167</v>
      </c>
      <c r="C77" t="str">
        <f>+Administration!B72</f>
        <v>FERRY COUNTY MEMORIAL HOSPITAL</v>
      </c>
      <c r="D77" s="9">
        <f>ROUND(+Administration!I72,0)</f>
        <v>0</v>
      </c>
      <c r="E77" s="9">
        <f>ROUND(+Administration!V72,0)</f>
        <v>0</v>
      </c>
      <c r="F77" s="10" t="str">
        <f t="shared" si="3"/>
        <v/>
      </c>
      <c r="G77" s="9">
        <f>ROUND(+Administration!I174,0)</f>
        <v>0</v>
      </c>
      <c r="H77" s="9">
        <f>ROUND(+Administration!V174,0)</f>
        <v>0</v>
      </c>
      <c r="I77" s="10" t="str">
        <f t="shared" si="4"/>
        <v/>
      </c>
      <c r="J77" s="10"/>
      <c r="K77" s="11" t="str">
        <f t="shared" si="5"/>
        <v/>
      </c>
    </row>
    <row r="78" spans="2:11" x14ac:dyDescent="0.2">
      <c r="B78">
        <f>+Administration!A73</f>
        <v>168</v>
      </c>
      <c r="C78" t="str">
        <f>+Administration!B73</f>
        <v>CENTRAL WASHINGTON HOSPITAL</v>
      </c>
      <c r="D78" s="9">
        <f>ROUND(+Administration!I73,0)</f>
        <v>26466343</v>
      </c>
      <c r="E78" s="9">
        <f>ROUND(+Administration!V73,0)</f>
        <v>20242</v>
      </c>
      <c r="F78" s="10">
        <f t="shared" si="3"/>
        <v>1307.5</v>
      </c>
      <c r="G78" s="9">
        <f>ROUND(+Administration!I175,0)</f>
        <v>26653744</v>
      </c>
      <c r="H78" s="9">
        <f>ROUND(+Administration!V175,0)</f>
        <v>21021</v>
      </c>
      <c r="I78" s="10">
        <f t="shared" si="4"/>
        <v>1267.96</v>
      </c>
      <c r="J78" s="10"/>
      <c r="K78" s="11">
        <f t="shared" si="5"/>
        <v>-3.0200000000000001E-2</v>
      </c>
    </row>
    <row r="79" spans="2:11" x14ac:dyDescent="0.2">
      <c r="B79">
        <f>+Administration!A74</f>
        <v>170</v>
      </c>
      <c r="C79" t="str">
        <f>+Administration!B74</f>
        <v>PEACEHEALTH SOUTHWEST MEDICAL CENTER</v>
      </c>
      <c r="D79" s="9">
        <f>ROUND(+Administration!I74,0)</f>
        <v>705418</v>
      </c>
      <c r="E79" s="9">
        <f>ROUND(+Administration!V74,0)</f>
        <v>48533</v>
      </c>
      <c r="F79" s="10">
        <f t="shared" si="3"/>
        <v>14.53</v>
      </c>
      <c r="G79" s="9">
        <f>ROUND(+Administration!I176,0)</f>
        <v>831393</v>
      </c>
      <c r="H79" s="9">
        <f>ROUND(+Administration!V176,0)</f>
        <v>46775</v>
      </c>
      <c r="I79" s="10">
        <f t="shared" si="4"/>
        <v>17.77</v>
      </c>
      <c r="J79" s="10"/>
      <c r="K79" s="11">
        <f t="shared" si="5"/>
        <v>0.223</v>
      </c>
    </row>
    <row r="80" spans="2:11" x14ac:dyDescent="0.2">
      <c r="B80">
        <f>+Administration!A75</f>
        <v>172</v>
      </c>
      <c r="C80" t="str">
        <f>+Administration!B75</f>
        <v>PULLMAN REGIONAL HOSPITAL</v>
      </c>
      <c r="D80" s="9">
        <f>ROUND(+Administration!I75,0)</f>
        <v>878807</v>
      </c>
      <c r="E80" s="9">
        <f>ROUND(+Administration!V75,0)</f>
        <v>3914</v>
      </c>
      <c r="F80" s="10">
        <f t="shared" si="3"/>
        <v>224.53</v>
      </c>
      <c r="G80" s="9">
        <f>ROUND(+Administration!I177,0)</f>
        <v>1083192</v>
      </c>
      <c r="H80" s="9">
        <f>ROUND(+Administration!V177,0)</f>
        <v>4071</v>
      </c>
      <c r="I80" s="10">
        <f t="shared" si="4"/>
        <v>266.08</v>
      </c>
      <c r="J80" s="10"/>
      <c r="K80" s="11">
        <f t="shared" si="5"/>
        <v>0.18509999999999999</v>
      </c>
    </row>
    <row r="81" spans="2:11" x14ac:dyDescent="0.2">
      <c r="B81">
        <f>+Administration!A76</f>
        <v>173</v>
      </c>
      <c r="C81" t="str">
        <f>+Administration!B76</f>
        <v>MORTON GENERAL HOSPITAL</v>
      </c>
      <c r="D81" s="9">
        <f>ROUND(+Administration!I76,0)</f>
        <v>115174</v>
      </c>
      <c r="E81" s="9">
        <f>ROUND(+Administration!V76,0)</f>
        <v>1070</v>
      </c>
      <c r="F81" s="10">
        <f t="shared" si="3"/>
        <v>107.64</v>
      </c>
      <c r="G81" s="9">
        <f>ROUND(+Administration!I178,0)</f>
        <v>124810</v>
      </c>
      <c r="H81" s="9">
        <f>ROUND(+Administration!V178,0)</f>
        <v>1208</v>
      </c>
      <c r="I81" s="10">
        <f t="shared" si="4"/>
        <v>103.32</v>
      </c>
      <c r="J81" s="10"/>
      <c r="K81" s="11">
        <f t="shared" si="5"/>
        <v>-4.0099999999999997E-2</v>
      </c>
    </row>
    <row r="82" spans="2:11" x14ac:dyDescent="0.2">
      <c r="B82">
        <f>+Administration!A77</f>
        <v>175</v>
      </c>
      <c r="C82" t="str">
        <f>+Administration!B77</f>
        <v>MARY BRIDGE CHILDRENS HEALTH CENTER</v>
      </c>
      <c r="D82" s="9">
        <f>ROUND(+Administration!I77,0)</f>
        <v>0</v>
      </c>
      <c r="E82" s="9">
        <f>ROUND(+Administration!V77,0)</f>
        <v>10786</v>
      </c>
      <c r="F82" s="10" t="str">
        <f t="shared" si="3"/>
        <v/>
      </c>
      <c r="G82" s="9">
        <f>ROUND(+Administration!I179,0)</f>
        <v>1844</v>
      </c>
      <c r="H82" s="9">
        <f>ROUND(+Administration!V179,0)</f>
        <v>8765</v>
      </c>
      <c r="I82" s="10">
        <f t="shared" si="4"/>
        <v>0.21</v>
      </c>
      <c r="J82" s="10"/>
      <c r="K82" s="11" t="str">
        <f t="shared" si="5"/>
        <v/>
      </c>
    </row>
    <row r="83" spans="2:11" x14ac:dyDescent="0.2">
      <c r="B83">
        <f>+Administration!A78</f>
        <v>176</v>
      </c>
      <c r="C83" t="str">
        <f>+Administration!B78</f>
        <v>TACOMA GENERAL/ALLENMORE HOSPITAL</v>
      </c>
      <c r="D83" s="9">
        <f>ROUND(+Administration!I78,0)</f>
        <v>535565</v>
      </c>
      <c r="E83" s="9">
        <f>ROUND(+Administration!V78,0)</f>
        <v>41823</v>
      </c>
      <c r="F83" s="10">
        <f t="shared" si="3"/>
        <v>12.81</v>
      </c>
      <c r="G83" s="9">
        <f>ROUND(+Administration!I180,0)</f>
        <v>205</v>
      </c>
      <c r="H83" s="9">
        <f>ROUND(+Administration!V180,0)</f>
        <v>40195</v>
      </c>
      <c r="I83" s="10">
        <f t="shared" si="4"/>
        <v>0.01</v>
      </c>
      <c r="J83" s="10"/>
      <c r="K83" s="11">
        <f t="shared" si="5"/>
        <v>-0.99919999999999998</v>
      </c>
    </row>
    <row r="84" spans="2:11" x14ac:dyDescent="0.2">
      <c r="B84">
        <f>+Administration!A79</f>
        <v>180</v>
      </c>
      <c r="C84" t="str">
        <f>+Administration!B79</f>
        <v>VALLEY HOSPITAL</v>
      </c>
      <c r="D84" s="9">
        <f>ROUND(+Administration!I79,0)</f>
        <v>281915</v>
      </c>
      <c r="E84" s="9">
        <f>ROUND(+Administration!V79,0)</f>
        <v>11479</v>
      </c>
      <c r="F84" s="10">
        <f t="shared" si="3"/>
        <v>24.56</v>
      </c>
      <c r="G84" s="9">
        <f>ROUND(+Administration!I181,0)</f>
        <v>178497</v>
      </c>
      <c r="H84" s="9">
        <f>ROUND(+Administration!V181,0)</f>
        <v>11541</v>
      </c>
      <c r="I84" s="10">
        <f t="shared" si="4"/>
        <v>15.47</v>
      </c>
      <c r="J84" s="10"/>
      <c r="K84" s="11">
        <f t="shared" si="5"/>
        <v>-0.37009999999999998</v>
      </c>
    </row>
    <row r="85" spans="2:11" x14ac:dyDescent="0.2">
      <c r="B85">
        <f>+Administration!A80</f>
        <v>183</v>
      </c>
      <c r="C85" t="str">
        <f>+Administration!B80</f>
        <v>MULTICARE AUBURN MEDICAL CENTER</v>
      </c>
      <c r="D85" s="9">
        <f>ROUND(+Administration!I80,0)</f>
        <v>2255756</v>
      </c>
      <c r="E85" s="9">
        <f>ROUND(+Administration!V80,0)</f>
        <v>10417</v>
      </c>
      <c r="F85" s="10">
        <f t="shared" si="3"/>
        <v>216.55</v>
      </c>
      <c r="G85" s="9">
        <f>ROUND(+Administration!I182,0)</f>
        <v>1827924</v>
      </c>
      <c r="H85" s="9">
        <f>ROUND(+Administration!V182,0)</f>
        <v>10939</v>
      </c>
      <c r="I85" s="10">
        <f t="shared" si="4"/>
        <v>167.1</v>
      </c>
      <c r="J85" s="10"/>
      <c r="K85" s="11">
        <f t="shared" si="5"/>
        <v>-0.22839999999999999</v>
      </c>
    </row>
    <row r="86" spans="2:11" x14ac:dyDescent="0.2">
      <c r="B86">
        <f>+Administration!A81</f>
        <v>186</v>
      </c>
      <c r="C86" t="str">
        <f>+Administration!B81</f>
        <v>SUMMIT PACIFIC MEDICAL CENTER</v>
      </c>
      <c r="D86" s="9">
        <f>ROUND(+Administration!I81,0)</f>
        <v>22541</v>
      </c>
      <c r="E86" s="9">
        <f>ROUND(+Administration!V81,0)</f>
        <v>1042</v>
      </c>
      <c r="F86" s="10">
        <f t="shared" si="3"/>
        <v>21.63</v>
      </c>
      <c r="G86" s="9">
        <f>ROUND(+Administration!I183,0)</f>
        <v>12595</v>
      </c>
      <c r="H86" s="9">
        <f>ROUND(+Administration!V183,0)</f>
        <v>1607</v>
      </c>
      <c r="I86" s="10">
        <f t="shared" si="4"/>
        <v>7.84</v>
      </c>
      <c r="J86" s="10"/>
      <c r="K86" s="11">
        <f t="shared" si="5"/>
        <v>-0.63749999999999996</v>
      </c>
    </row>
    <row r="87" spans="2:11" x14ac:dyDescent="0.2">
      <c r="B87">
        <f>+Administration!A82</f>
        <v>191</v>
      </c>
      <c r="C87" t="str">
        <f>+Administration!B82</f>
        <v>PROVIDENCE CENTRALIA HOSPITAL</v>
      </c>
      <c r="D87" s="9">
        <f>ROUND(+Administration!I82,0)</f>
        <v>421500</v>
      </c>
      <c r="E87" s="9">
        <f>ROUND(+Administration!V82,0)</f>
        <v>12339</v>
      </c>
      <c r="F87" s="10">
        <f t="shared" si="3"/>
        <v>34.159999999999997</v>
      </c>
      <c r="G87" s="9">
        <f>ROUND(+Administration!I184,0)</f>
        <v>54418</v>
      </c>
      <c r="H87" s="9">
        <f>ROUND(+Administration!V184,0)</f>
        <v>11395</v>
      </c>
      <c r="I87" s="10">
        <f t="shared" si="4"/>
        <v>4.78</v>
      </c>
      <c r="J87" s="10"/>
      <c r="K87" s="11">
        <f t="shared" si="5"/>
        <v>-0.86009999999999998</v>
      </c>
    </row>
    <row r="88" spans="2:11" x14ac:dyDescent="0.2">
      <c r="B88">
        <f>+Administration!A83</f>
        <v>193</v>
      </c>
      <c r="C88" t="str">
        <f>+Administration!B83</f>
        <v>PROVIDENCE MOUNT CARMEL HOSPITAL</v>
      </c>
      <c r="D88" s="9">
        <f>ROUND(+Administration!I83,0)</f>
        <v>0</v>
      </c>
      <c r="E88" s="9">
        <f>ROUND(+Administration!V83,0)</f>
        <v>3543</v>
      </c>
      <c r="F88" s="10" t="str">
        <f t="shared" si="3"/>
        <v/>
      </c>
      <c r="G88" s="9">
        <f>ROUND(+Administration!I185,0)</f>
        <v>33250</v>
      </c>
      <c r="H88" s="9">
        <f>ROUND(+Administration!V185,0)</f>
        <v>3716</v>
      </c>
      <c r="I88" s="10">
        <f t="shared" si="4"/>
        <v>8.9499999999999993</v>
      </c>
      <c r="J88" s="10"/>
      <c r="K88" s="11" t="str">
        <f t="shared" si="5"/>
        <v/>
      </c>
    </row>
    <row r="89" spans="2:11" x14ac:dyDescent="0.2">
      <c r="B89">
        <f>+Administration!A84</f>
        <v>194</v>
      </c>
      <c r="C89" t="str">
        <f>+Administration!B84</f>
        <v>PROVIDENCE ST JOSEPHS HOSPITAL</v>
      </c>
      <c r="D89" s="9">
        <f>ROUND(+Administration!I84,0)</f>
        <v>41392</v>
      </c>
      <c r="E89" s="9">
        <f>ROUND(+Administration!V84,0)</f>
        <v>1316</v>
      </c>
      <c r="F89" s="10">
        <f t="shared" si="3"/>
        <v>31.45</v>
      </c>
      <c r="G89" s="9">
        <f>ROUND(+Administration!I186,0)</f>
        <v>71820</v>
      </c>
      <c r="H89" s="9">
        <f>ROUND(+Administration!V186,0)</f>
        <v>1137</v>
      </c>
      <c r="I89" s="10">
        <f t="shared" si="4"/>
        <v>63.17</v>
      </c>
      <c r="J89" s="10"/>
      <c r="K89" s="11">
        <f t="shared" si="5"/>
        <v>1.0085999999999999</v>
      </c>
    </row>
    <row r="90" spans="2:11" x14ac:dyDescent="0.2">
      <c r="B90">
        <f>+Administration!A85</f>
        <v>195</v>
      </c>
      <c r="C90" t="str">
        <f>+Administration!B85</f>
        <v>SNOQUALMIE VALLEY HOSPITAL</v>
      </c>
      <c r="D90" s="9">
        <f>ROUND(+Administration!I85,0)</f>
        <v>178249</v>
      </c>
      <c r="E90" s="9">
        <f>ROUND(+Administration!V85,0)</f>
        <v>1874</v>
      </c>
      <c r="F90" s="10">
        <f t="shared" si="3"/>
        <v>95.12</v>
      </c>
      <c r="G90" s="9">
        <f>ROUND(+Administration!I187,0)</f>
        <v>206202</v>
      </c>
      <c r="H90" s="9">
        <f>ROUND(+Administration!V187,0)</f>
        <v>290</v>
      </c>
      <c r="I90" s="10">
        <f t="shared" si="4"/>
        <v>711.04</v>
      </c>
      <c r="J90" s="10"/>
      <c r="K90" s="11">
        <f t="shared" si="5"/>
        <v>6.4752000000000001</v>
      </c>
    </row>
    <row r="91" spans="2:11" x14ac:dyDescent="0.2">
      <c r="B91">
        <f>+Administration!A86</f>
        <v>197</v>
      </c>
      <c r="C91" t="str">
        <f>+Administration!B86</f>
        <v>CAPITAL MEDICAL CENTER</v>
      </c>
      <c r="D91" s="9">
        <f>ROUND(+Administration!I86,0)</f>
        <v>73341</v>
      </c>
      <c r="E91" s="9">
        <f>ROUND(+Administration!V86,0)</f>
        <v>10620</v>
      </c>
      <c r="F91" s="10">
        <f t="shared" si="3"/>
        <v>6.91</v>
      </c>
      <c r="G91" s="9">
        <f>ROUND(+Administration!I188,0)</f>
        <v>51088</v>
      </c>
      <c r="H91" s="9">
        <f>ROUND(+Administration!V188,0)</f>
        <v>10782</v>
      </c>
      <c r="I91" s="10">
        <f t="shared" si="4"/>
        <v>4.74</v>
      </c>
      <c r="J91" s="10"/>
      <c r="K91" s="11">
        <f t="shared" si="5"/>
        <v>-0.314</v>
      </c>
    </row>
    <row r="92" spans="2:11" x14ac:dyDescent="0.2">
      <c r="B92">
        <f>+Administration!A87</f>
        <v>198</v>
      </c>
      <c r="C92" t="str">
        <f>+Administration!B87</f>
        <v>SUNNYSIDE COMMUNITY HOSPITAL</v>
      </c>
      <c r="D92" s="9">
        <f>ROUND(+Administration!I87,0)</f>
        <v>501688</v>
      </c>
      <c r="E92" s="9">
        <f>ROUND(+Administration!V87,0)</f>
        <v>4161</v>
      </c>
      <c r="F92" s="10">
        <f t="shared" si="3"/>
        <v>120.57</v>
      </c>
      <c r="G92" s="9">
        <f>ROUND(+Administration!I189,0)</f>
        <v>7328</v>
      </c>
      <c r="H92" s="9">
        <f>ROUND(+Administration!V189,0)</f>
        <v>4751</v>
      </c>
      <c r="I92" s="10">
        <f t="shared" si="4"/>
        <v>1.54</v>
      </c>
      <c r="J92" s="10"/>
      <c r="K92" s="11">
        <f t="shared" si="5"/>
        <v>-0.98719999999999997</v>
      </c>
    </row>
    <row r="93" spans="2:11" x14ac:dyDescent="0.2">
      <c r="B93">
        <f>+Administration!A88</f>
        <v>199</v>
      </c>
      <c r="C93" t="str">
        <f>+Administration!B88</f>
        <v>TOPPENISH COMMUNITY HOSPITAL</v>
      </c>
      <c r="D93" s="9">
        <f>ROUND(+Administration!I88,0)</f>
        <v>79</v>
      </c>
      <c r="E93" s="9">
        <f>ROUND(+Administration!V88,0)</f>
        <v>2554</v>
      </c>
      <c r="F93" s="10">
        <f t="shared" si="3"/>
        <v>0.03</v>
      </c>
      <c r="G93" s="9">
        <f>ROUND(+Administration!I190,0)</f>
        <v>-54242</v>
      </c>
      <c r="H93" s="9">
        <f>ROUND(+Administration!V190,0)</f>
        <v>2379</v>
      </c>
      <c r="I93" s="10">
        <f t="shared" si="4"/>
        <v>-22.8</v>
      </c>
      <c r="J93" s="10"/>
      <c r="K93" s="11">
        <f t="shared" si="5"/>
        <v>-761</v>
      </c>
    </row>
    <row r="94" spans="2:11" x14ac:dyDescent="0.2">
      <c r="B94">
        <f>+Administration!A89</f>
        <v>201</v>
      </c>
      <c r="C94" t="str">
        <f>+Administration!B89</f>
        <v>ST FRANCIS COMMUNITY HOSPITAL</v>
      </c>
      <c r="D94" s="9">
        <f>ROUND(+Administration!I89,0)</f>
        <v>9380</v>
      </c>
      <c r="E94" s="9">
        <f>ROUND(+Administration!V89,0)</f>
        <v>15975</v>
      </c>
      <c r="F94" s="10">
        <f t="shared" si="3"/>
        <v>0.59</v>
      </c>
      <c r="G94" s="9">
        <f>ROUND(+Administration!I191,0)</f>
        <v>11340</v>
      </c>
      <c r="H94" s="9">
        <f>ROUND(+Administration!V191,0)</f>
        <v>13448</v>
      </c>
      <c r="I94" s="10">
        <f t="shared" si="4"/>
        <v>0.84</v>
      </c>
      <c r="J94" s="10"/>
      <c r="K94" s="11">
        <f t="shared" si="5"/>
        <v>0.42370000000000002</v>
      </c>
    </row>
    <row r="95" spans="2:11" x14ac:dyDescent="0.2">
      <c r="B95">
        <f>+Administration!A90</f>
        <v>202</v>
      </c>
      <c r="C95" t="str">
        <f>+Administration!B90</f>
        <v>REGIONAL HOSPITAL</v>
      </c>
      <c r="D95" s="9">
        <f>ROUND(+Administration!I90,0)</f>
        <v>1028688</v>
      </c>
      <c r="E95" s="9">
        <f>ROUND(+Administration!V90,0)</f>
        <v>707</v>
      </c>
      <c r="F95" s="10">
        <f t="shared" si="3"/>
        <v>1455</v>
      </c>
      <c r="G95" s="9">
        <f>ROUND(+Administration!I192,0)</f>
        <v>423108</v>
      </c>
      <c r="H95" s="9">
        <f>ROUND(+Administration!V192,0)</f>
        <v>357</v>
      </c>
      <c r="I95" s="10">
        <f t="shared" si="4"/>
        <v>1185.18</v>
      </c>
      <c r="J95" s="10"/>
      <c r="K95" s="11">
        <f t="shared" si="5"/>
        <v>-0.18540000000000001</v>
      </c>
    </row>
    <row r="96" spans="2:11" x14ac:dyDescent="0.2">
      <c r="B96">
        <f>+Administration!A91</f>
        <v>204</v>
      </c>
      <c r="C96" t="str">
        <f>+Administration!B91</f>
        <v>SEATTLE CANCER CARE ALLIANCE</v>
      </c>
      <c r="D96" s="9">
        <f>ROUND(+Administration!I91,0)</f>
        <v>6583584</v>
      </c>
      <c r="E96" s="9">
        <f>ROUND(+Administration!V91,0)</f>
        <v>13817</v>
      </c>
      <c r="F96" s="10">
        <f t="shared" si="3"/>
        <v>476.48</v>
      </c>
      <c r="G96" s="9">
        <f>ROUND(+Administration!I193,0)</f>
        <v>10544461</v>
      </c>
      <c r="H96" s="9">
        <f>ROUND(+Administration!V193,0)</f>
        <v>14365</v>
      </c>
      <c r="I96" s="10">
        <f t="shared" si="4"/>
        <v>734.04</v>
      </c>
      <c r="J96" s="10"/>
      <c r="K96" s="11">
        <f t="shared" si="5"/>
        <v>0.54049999999999998</v>
      </c>
    </row>
    <row r="97" spans="2:11" x14ac:dyDescent="0.2">
      <c r="B97">
        <f>+Administration!A92</f>
        <v>205</v>
      </c>
      <c r="C97" t="str">
        <f>+Administration!B92</f>
        <v>WENATCHEE VALLEY HOSPITAL</v>
      </c>
      <c r="D97" s="9">
        <f>ROUND(+Administration!I92,0)</f>
        <v>0</v>
      </c>
      <c r="E97" s="9">
        <f>ROUND(+Administration!V92,0)</f>
        <v>12549</v>
      </c>
      <c r="F97" s="10" t="str">
        <f t="shared" si="3"/>
        <v/>
      </c>
      <c r="G97" s="9">
        <f>ROUND(+Administration!I194,0)</f>
        <v>149431858</v>
      </c>
      <c r="H97" s="9">
        <f>ROUND(+Administration!V194,0)</f>
        <v>27379</v>
      </c>
      <c r="I97" s="10">
        <f t="shared" si="4"/>
        <v>5457.9</v>
      </c>
      <c r="J97" s="10"/>
      <c r="K97" s="11" t="str">
        <f t="shared" si="5"/>
        <v/>
      </c>
    </row>
    <row r="98" spans="2:11" x14ac:dyDescent="0.2">
      <c r="B98">
        <f>+Administration!A93</f>
        <v>206</v>
      </c>
      <c r="C98" t="str">
        <f>+Administration!B93</f>
        <v>PEACEHEALTH UNITED GENERAL MEDICAL CENTER</v>
      </c>
      <c r="D98" s="9">
        <f>ROUND(+Administration!I93,0)</f>
        <v>486938</v>
      </c>
      <c r="E98" s="9">
        <f>ROUND(+Administration!V93,0)</f>
        <v>3615</v>
      </c>
      <c r="F98" s="10">
        <f t="shared" si="3"/>
        <v>134.69999999999999</v>
      </c>
      <c r="G98" s="9">
        <f>ROUND(+Administration!I195,0)</f>
        <v>0</v>
      </c>
      <c r="H98" s="9">
        <f>ROUND(+Administration!V195,0)</f>
        <v>838</v>
      </c>
      <c r="I98" s="10" t="str">
        <f t="shared" si="4"/>
        <v/>
      </c>
      <c r="J98" s="10"/>
      <c r="K98" s="11" t="str">
        <f t="shared" si="5"/>
        <v/>
      </c>
    </row>
    <row r="99" spans="2:11" x14ac:dyDescent="0.2">
      <c r="B99">
        <f>+Administration!A94</f>
        <v>207</v>
      </c>
      <c r="C99" t="str">
        <f>+Administration!B94</f>
        <v>SKAGIT VALLEY HOSPITAL</v>
      </c>
      <c r="D99" s="9">
        <f>ROUND(+Administration!I94,0)</f>
        <v>2170430</v>
      </c>
      <c r="E99" s="9">
        <f>ROUND(+Administration!V94,0)</f>
        <v>20806</v>
      </c>
      <c r="F99" s="10">
        <f t="shared" si="3"/>
        <v>104.32</v>
      </c>
      <c r="G99" s="9">
        <f>ROUND(+Administration!I196,0)</f>
        <v>2358374</v>
      </c>
      <c r="H99" s="9">
        <f>ROUND(+Administration!V196,0)</f>
        <v>21501</v>
      </c>
      <c r="I99" s="10">
        <f t="shared" si="4"/>
        <v>109.69</v>
      </c>
      <c r="J99" s="10"/>
      <c r="K99" s="11">
        <f t="shared" si="5"/>
        <v>5.1499999999999997E-2</v>
      </c>
    </row>
    <row r="100" spans="2:11" x14ac:dyDescent="0.2">
      <c r="B100">
        <f>+Administration!A95</f>
        <v>208</v>
      </c>
      <c r="C100" t="str">
        <f>+Administration!B95</f>
        <v>LEGACY SALMON CREEK HOSPITAL</v>
      </c>
      <c r="D100" s="9">
        <f>ROUND(+Administration!I95,0)</f>
        <v>146074</v>
      </c>
      <c r="E100" s="9">
        <f>ROUND(+Administration!V95,0)</f>
        <v>18334</v>
      </c>
      <c r="F100" s="10">
        <f t="shared" si="3"/>
        <v>7.97</v>
      </c>
      <c r="G100" s="9">
        <f>ROUND(+Administration!I197,0)</f>
        <v>996291</v>
      </c>
      <c r="H100" s="9">
        <f>ROUND(+Administration!V197,0)</f>
        <v>19284</v>
      </c>
      <c r="I100" s="10">
        <f t="shared" si="4"/>
        <v>51.66</v>
      </c>
      <c r="J100" s="10"/>
      <c r="K100" s="11">
        <f t="shared" si="5"/>
        <v>5.4817999999999998</v>
      </c>
    </row>
    <row r="101" spans="2:11" x14ac:dyDescent="0.2">
      <c r="B101">
        <f>+Administration!A96</f>
        <v>209</v>
      </c>
      <c r="C101" t="str">
        <f>+Administration!B96</f>
        <v>ST ANTHONY HOSPITAL</v>
      </c>
      <c r="D101" s="9">
        <f>ROUND(+Administration!I96,0)</f>
        <v>3415</v>
      </c>
      <c r="E101" s="9">
        <f>ROUND(+Administration!V96,0)</f>
        <v>9231</v>
      </c>
      <c r="F101" s="10">
        <f t="shared" si="3"/>
        <v>0.37</v>
      </c>
      <c r="G101" s="9">
        <f>ROUND(+Administration!I198,0)</f>
        <v>3969</v>
      </c>
      <c r="H101" s="9">
        <f>ROUND(+Administration!V198,0)</f>
        <v>9720</v>
      </c>
      <c r="I101" s="10">
        <f t="shared" si="4"/>
        <v>0.41</v>
      </c>
      <c r="J101" s="10"/>
      <c r="K101" s="11">
        <f t="shared" si="5"/>
        <v>0.1081</v>
      </c>
    </row>
    <row r="102" spans="2:11" x14ac:dyDescent="0.2">
      <c r="B102">
        <f>+Administration!A97</f>
        <v>210</v>
      </c>
      <c r="C102" t="str">
        <f>+Administration!B97</f>
        <v>SWEDISH MEDICAL CENTER - ISSAQUAH CAMPUS</v>
      </c>
      <c r="D102" s="9">
        <f>ROUND(+Administration!I97,0)</f>
        <v>417790</v>
      </c>
      <c r="E102" s="9">
        <f>ROUND(+Administration!V97,0)</f>
        <v>12277</v>
      </c>
      <c r="F102" s="10">
        <f t="shared" si="3"/>
        <v>34.03</v>
      </c>
      <c r="G102" s="9">
        <f>ROUND(+Administration!I199,0)</f>
        <v>984112</v>
      </c>
      <c r="H102" s="9">
        <f>ROUND(+Administration!V199,0)</f>
        <v>9423</v>
      </c>
      <c r="I102" s="10">
        <f t="shared" si="4"/>
        <v>104.44</v>
      </c>
      <c r="J102" s="10"/>
      <c r="K102" s="11">
        <f t="shared" si="5"/>
        <v>2.0691000000000002</v>
      </c>
    </row>
    <row r="103" spans="2:11" x14ac:dyDescent="0.2">
      <c r="B103">
        <f>+Administration!A98</f>
        <v>211</v>
      </c>
      <c r="C103" t="str">
        <f>+Administration!B98</f>
        <v>PEACEHEALTH PEACE ISLAND MEDICAL CENTER</v>
      </c>
      <c r="D103" s="9">
        <f>ROUND(+Administration!I98,0)</f>
        <v>0</v>
      </c>
      <c r="E103" s="9">
        <f>ROUND(+Administration!V98,0)</f>
        <v>433</v>
      </c>
      <c r="F103" s="10" t="str">
        <f t="shared" si="3"/>
        <v/>
      </c>
      <c r="G103" s="9">
        <f>ROUND(+Administration!I200,0)</f>
        <v>0</v>
      </c>
      <c r="H103" s="9">
        <f>ROUND(+Administration!V200,0)</f>
        <v>886</v>
      </c>
      <c r="I103" s="10" t="str">
        <f t="shared" si="4"/>
        <v/>
      </c>
      <c r="J103" s="10"/>
      <c r="K103" s="11" t="str">
        <f t="shared" si="5"/>
        <v/>
      </c>
    </row>
    <row r="104" spans="2:11" x14ac:dyDescent="0.2">
      <c r="B104">
        <f>+Administration!A99</f>
        <v>904</v>
      </c>
      <c r="C104" t="str">
        <f>+Administration!B99</f>
        <v>BHC FAIRFAX HOSPITAL</v>
      </c>
      <c r="D104" s="9">
        <f>ROUND(+Administration!I99,0)</f>
        <v>1744836</v>
      </c>
      <c r="E104" s="9">
        <f>ROUND(+Administration!V99,0)</f>
        <v>2354</v>
      </c>
      <c r="F104" s="10">
        <f t="shared" si="3"/>
        <v>741.22</v>
      </c>
      <c r="G104" s="9">
        <f>ROUND(+Administration!I201,0)</f>
        <v>2923200</v>
      </c>
      <c r="H104" s="9">
        <f>ROUND(+Administration!V201,0)</f>
        <v>2770</v>
      </c>
      <c r="I104" s="10">
        <f t="shared" si="4"/>
        <v>1055.31</v>
      </c>
      <c r="J104" s="10"/>
      <c r="K104" s="11">
        <f t="shared" si="5"/>
        <v>0.42370000000000002</v>
      </c>
    </row>
    <row r="105" spans="2:11" x14ac:dyDescent="0.2">
      <c r="B105">
        <f>+Administration!A100</f>
        <v>915</v>
      </c>
      <c r="C105" t="str">
        <f>+Administration!B100</f>
        <v>LOURDES COUNSELING CENTER</v>
      </c>
      <c r="D105" s="9">
        <f>ROUND(+Administration!I100,0)</f>
        <v>0</v>
      </c>
      <c r="E105" s="9">
        <f>ROUND(+Administration!V100,0)</f>
        <v>744</v>
      </c>
      <c r="F105" s="10" t="str">
        <f t="shared" si="3"/>
        <v/>
      </c>
      <c r="G105" s="9">
        <f>ROUND(+Administration!I202,0)</f>
        <v>0</v>
      </c>
      <c r="H105" s="9">
        <f>ROUND(+Administration!V202,0)</f>
        <v>702</v>
      </c>
      <c r="I105" s="10" t="str">
        <f t="shared" si="4"/>
        <v/>
      </c>
      <c r="J105" s="10"/>
      <c r="K105" s="11" t="str">
        <f t="shared" si="5"/>
        <v/>
      </c>
    </row>
    <row r="106" spans="2:11" x14ac:dyDescent="0.2">
      <c r="B106">
        <f>+Administration!A101</f>
        <v>919</v>
      </c>
      <c r="C106" t="str">
        <f>+Administration!B101</f>
        <v>NAVOS</v>
      </c>
      <c r="D106" s="9">
        <f>ROUND(+Administration!I101,0)</f>
        <v>95966</v>
      </c>
      <c r="E106" s="9">
        <f>ROUND(+Administration!V101,0)</f>
        <v>1090</v>
      </c>
      <c r="F106" s="10">
        <f t="shared" si="3"/>
        <v>88.04</v>
      </c>
      <c r="G106" s="9">
        <f>ROUND(+Administration!I203,0)</f>
        <v>120685</v>
      </c>
      <c r="H106" s="9">
        <f>ROUND(+Administration!V203,0)</f>
        <v>688</v>
      </c>
      <c r="I106" s="10">
        <f t="shared" si="4"/>
        <v>175.41</v>
      </c>
      <c r="J106" s="10"/>
      <c r="K106" s="11">
        <f t="shared" si="5"/>
        <v>0.99239999999999995</v>
      </c>
    </row>
    <row r="107" spans="2:11" x14ac:dyDescent="0.2">
      <c r="B107">
        <f>+Administration!A102</f>
        <v>921</v>
      </c>
      <c r="C107" t="str">
        <f>+Administration!B102</f>
        <v>Cascade Behavioral Health</v>
      </c>
      <c r="D107" s="9">
        <f>ROUND(+Administration!I102,0)</f>
        <v>4081</v>
      </c>
      <c r="E107" s="9">
        <f>ROUND(+Administration!V102,0)</f>
        <v>93</v>
      </c>
      <c r="F107" s="10">
        <f t="shared" si="3"/>
        <v>43.88</v>
      </c>
      <c r="G107" s="9">
        <f>ROUND(+Administration!I204,0)</f>
        <v>101305</v>
      </c>
      <c r="H107" s="9">
        <f>ROUND(+Administration!V204,0)</f>
        <v>664</v>
      </c>
      <c r="I107" s="10">
        <f t="shared" si="4"/>
        <v>152.57</v>
      </c>
      <c r="J107" s="10"/>
      <c r="K107" s="11">
        <f t="shared" si="5"/>
        <v>2.4769999999999999</v>
      </c>
    </row>
    <row r="108" spans="2:11" x14ac:dyDescent="0.2">
      <c r="B108">
        <f>+Administration!A103</f>
        <v>922</v>
      </c>
      <c r="C108" t="str">
        <f>+Administration!B103</f>
        <v>Fairfax Everett</v>
      </c>
      <c r="D108" s="9">
        <f>ROUND(+Administration!I103,0)</f>
        <v>0</v>
      </c>
      <c r="E108" s="9" t="e">
        <f>ROUND(+Administration!V103,0)</f>
        <v>#VALUE!</v>
      </c>
      <c r="F108" s="10" t="str">
        <f t="shared" si="3"/>
        <v/>
      </c>
      <c r="G108" s="9">
        <f>ROUND(+Administration!I205,0)</f>
        <v>223351</v>
      </c>
      <c r="H108" s="9">
        <f>ROUND(+Administration!V205,0)</f>
        <v>113</v>
      </c>
      <c r="I108" s="10">
        <f t="shared" si="4"/>
        <v>1976.56</v>
      </c>
      <c r="J108" s="10"/>
      <c r="K108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C21" sqref="C2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6" width="6.88671875" bestFit="1" customWidth="1"/>
    <col min="7" max="7" width="10.88671875" bestFit="1" customWidth="1"/>
    <col min="8" max="9" width="6.88671875" bestFit="1" customWidth="1"/>
    <col min="10" max="10" width="2.6640625" customWidth="1"/>
    <col min="11" max="11" width="10" bestFit="1" customWidth="1"/>
  </cols>
  <sheetData>
    <row r="1" spans="1:11" x14ac:dyDescent="0.2">
      <c r="A1" s="6" t="s">
        <v>13</v>
      </c>
      <c r="B1" s="5"/>
      <c r="C1" s="5"/>
      <c r="D1" s="5"/>
      <c r="E1" s="5"/>
      <c r="F1" s="6"/>
      <c r="G1" s="5"/>
      <c r="H1" s="5"/>
      <c r="I1" s="5"/>
      <c r="J1" s="5"/>
    </row>
    <row r="2" spans="1:11" x14ac:dyDescent="0.2">
      <c r="A2" s="1"/>
      <c r="F2" s="1"/>
      <c r="K2" s="4" t="s">
        <v>43</v>
      </c>
    </row>
    <row r="3" spans="1:11" x14ac:dyDescent="0.2">
      <c r="D3" s="2"/>
      <c r="F3" s="1"/>
      <c r="K3">
        <v>494</v>
      </c>
    </row>
    <row r="4" spans="1:11" x14ac:dyDescent="0.2">
      <c r="A4" s="6" t="s">
        <v>30</v>
      </c>
      <c r="B4" s="6"/>
      <c r="C4" s="6"/>
      <c r="D4" s="7"/>
      <c r="E4" s="6"/>
      <c r="F4" s="5"/>
      <c r="G4" s="5"/>
      <c r="H4" s="5"/>
      <c r="I4" s="5"/>
      <c r="J4" s="5"/>
    </row>
    <row r="5" spans="1:11" x14ac:dyDescent="0.2">
      <c r="A5" s="6" t="s">
        <v>34</v>
      </c>
      <c r="B5" s="6"/>
      <c r="C5" s="6"/>
      <c r="D5" s="6"/>
      <c r="E5" s="5"/>
      <c r="F5" s="5"/>
      <c r="G5" s="5"/>
      <c r="H5" s="5"/>
      <c r="I5" s="5"/>
      <c r="J5" s="5"/>
    </row>
    <row r="7" spans="1:11" x14ac:dyDescent="0.2">
      <c r="E7" s="33">
        <f>Administration!D5</f>
        <v>2013</v>
      </c>
      <c r="F7" s="4">
        <f>+E7</f>
        <v>2013</v>
      </c>
      <c r="H7" s="3">
        <f>+F7+1</f>
        <v>2014</v>
      </c>
      <c r="I7" s="4">
        <f>+H7</f>
        <v>2014</v>
      </c>
    </row>
    <row r="8" spans="1:11" x14ac:dyDescent="0.2">
      <c r="A8" s="4"/>
      <c r="B8" s="4"/>
      <c r="C8" s="4"/>
      <c r="F8" s="3" t="s">
        <v>2</v>
      </c>
      <c r="I8" s="3" t="s">
        <v>2</v>
      </c>
      <c r="J8" s="3"/>
      <c r="K8" s="4" t="s">
        <v>45</v>
      </c>
    </row>
    <row r="9" spans="1:11" x14ac:dyDescent="0.2">
      <c r="A9" s="4"/>
      <c r="B9" s="4" t="s">
        <v>41</v>
      </c>
      <c r="C9" s="4" t="s">
        <v>42</v>
      </c>
      <c r="D9" s="3" t="s">
        <v>14</v>
      </c>
      <c r="E9" s="3" t="s">
        <v>4</v>
      </c>
      <c r="F9" s="3" t="s">
        <v>4</v>
      </c>
      <c r="G9" s="3" t="s">
        <v>14</v>
      </c>
      <c r="H9" s="3" t="s">
        <v>4</v>
      </c>
      <c r="I9" s="3" t="s">
        <v>4</v>
      </c>
      <c r="J9" s="3"/>
      <c r="K9" s="4" t="s">
        <v>46</v>
      </c>
    </row>
    <row r="10" spans="1:11" x14ac:dyDescent="0.2">
      <c r="B10">
        <f>+Administration!A5</f>
        <v>1</v>
      </c>
      <c r="C10" t="str">
        <f>+Administration!B5</f>
        <v>SWEDISH MEDICAL CENTER - FIRST HILL</v>
      </c>
      <c r="D10" s="9">
        <f>ROUND(+Administration!J5,0)</f>
        <v>-2283905</v>
      </c>
      <c r="E10" s="9">
        <f>ROUND(+Administration!V5,0)</f>
        <v>67759</v>
      </c>
      <c r="F10" s="10">
        <f>IF(D10=0,"",IF(E10=0,"",ROUND(D10/E10,2)))</f>
        <v>-33.71</v>
      </c>
      <c r="G10" s="9">
        <f>ROUND(+Administration!J107,0)</f>
        <v>2236</v>
      </c>
      <c r="H10" s="9">
        <f>ROUND(+Administration!V107,0)</f>
        <v>54386</v>
      </c>
      <c r="I10" s="10">
        <f>IF(G10=0,"",IF(H10=0,"",ROUND(G10/H10,2)))</f>
        <v>0.04</v>
      </c>
      <c r="J10" s="10"/>
      <c r="K10" s="11">
        <f>IF(D10=0,"",IF(E10=0,"",IF(G10=0,"",IF(H10=0,"",ROUND(I10/F10-1,4)))))</f>
        <v>-1.0012000000000001</v>
      </c>
    </row>
    <row r="11" spans="1:11" x14ac:dyDescent="0.2">
      <c r="B11">
        <f>+Administration!A6</f>
        <v>3</v>
      </c>
      <c r="C11" t="str">
        <f>+Administration!B6</f>
        <v>SWEDISH MEDICAL CENTER - CHERRY HILL</v>
      </c>
      <c r="D11" s="9">
        <f>ROUND(+Administration!J6,0)</f>
        <v>240964</v>
      </c>
      <c r="E11" s="9">
        <f>ROUND(+Administration!V6,0)</f>
        <v>28415</v>
      </c>
      <c r="F11" s="10">
        <f t="shared" ref="F11:F74" si="0">IF(D11=0,"",IF(E11=0,"",ROUND(D11/E11,2)))</f>
        <v>8.48</v>
      </c>
      <c r="G11" s="9">
        <f>ROUND(+Administration!J108,0)</f>
        <v>-120372</v>
      </c>
      <c r="H11" s="9">
        <f>ROUND(+Administration!V108,0)</f>
        <v>28590</v>
      </c>
      <c r="I11" s="10">
        <f t="shared" ref="I11:I74" si="1">IF(G11=0,"",IF(H11=0,"",ROUND(G11/H11,2)))</f>
        <v>-4.21</v>
      </c>
      <c r="J11" s="10"/>
      <c r="K11" s="11">
        <f t="shared" ref="K11:K74" si="2">IF(D11=0,"",IF(E11=0,"",IF(G11=0,"",IF(H11=0,"",ROUND(I11/F11-1,4)))))</f>
        <v>-1.4964999999999999</v>
      </c>
    </row>
    <row r="12" spans="1:11" x14ac:dyDescent="0.2">
      <c r="B12">
        <f>+Administration!A7</f>
        <v>8</v>
      </c>
      <c r="C12" t="str">
        <f>+Administration!B7</f>
        <v>KLICKITAT VALLEY HEALTH</v>
      </c>
      <c r="D12" s="9">
        <f>ROUND(+Administration!J7,0)</f>
        <v>44549</v>
      </c>
      <c r="E12" s="9">
        <f>ROUND(+Administration!V7,0)</f>
        <v>1281</v>
      </c>
      <c r="F12" s="10">
        <f t="shared" si="0"/>
        <v>34.78</v>
      </c>
      <c r="G12" s="9">
        <f>ROUND(+Administration!J109,0)</f>
        <v>41238</v>
      </c>
      <c r="H12" s="9">
        <f>ROUND(+Administration!V109,0)</f>
        <v>1141</v>
      </c>
      <c r="I12" s="10">
        <f t="shared" si="1"/>
        <v>36.14</v>
      </c>
      <c r="J12" s="10"/>
      <c r="K12" s="11">
        <f t="shared" si="2"/>
        <v>3.9100000000000003E-2</v>
      </c>
    </row>
    <row r="13" spans="1:11" x14ac:dyDescent="0.2">
      <c r="B13">
        <f>+Administration!A8</f>
        <v>10</v>
      </c>
      <c r="C13" t="str">
        <f>+Administration!B8</f>
        <v>VIRGINIA MASON MEDICAL CENTER</v>
      </c>
      <c r="D13" s="9">
        <f>ROUND(+Administration!J8,0)</f>
        <v>1122660</v>
      </c>
      <c r="E13" s="9">
        <f>ROUND(+Administration!V8,0)</f>
        <v>70317</v>
      </c>
      <c r="F13" s="10">
        <f t="shared" si="0"/>
        <v>15.97</v>
      </c>
      <c r="G13" s="9">
        <f>ROUND(+Administration!J110,0)</f>
        <v>1030887</v>
      </c>
      <c r="H13" s="9">
        <f>ROUND(+Administration!V110,0)</f>
        <v>36445</v>
      </c>
      <c r="I13" s="10">
        <f t="shared" si="1"/>
        <v>28.29</v>
      </c>
      <c r="J13" s="10"/>
      <c r="K13" s="11">
        <f t="shared" si="2"/>
        <v>0.77139999999999997</v>
      </c>
    </row>
    <row r="14" spans="1:11" x14ac:dyDescent="0.2">
      <c r="B14">
        <f>+Administration!A9</f>
        <v>14</v>
      </c>
      <c r="C14" t="str">
        <f>+Administration!B9</f>
        <v>SEATTLE CHILDRENS HOSPITAL</v>
      </c>
      <c r="D14" s="9">
        <f>ROUND(+Administration!J9,0)</f>
        <v>1506319</v>
      </c>
      <c r="E14" s="9">
        <f>ROUND(+Administration!V9,0)</f>
        <v>31340</v>
      </c>
      <c r="F14" s="10">
        <f t="shared" si="0"/>
        <v>48.06</v>
      </c>
      <c r="G14" s="9">
        <f>ROUND(+Administration!J111,0)</f>
        <v>1180298</v>
      </c>
      <c r="H14" s="9">
        <f>ROUND(+Administration!V111,0)</f>
        <v>31607</v>
      </c>
      <c r="I14" s="10">
        <f t="shared" si="1"/>
        <v>37.340000000000003</v>
      </c>
      <c r="J14" s="10"/>
      <c r="K14" s="11">
        <f t="shared" si="2"/>
        <v>-0.22309999999999999</v>
      </c>
    </row>
    <row r="15" spans="1:11" x14ac:dyDescent="0.2">
      <c r="B15">
        <f>+Administration!A10</f>
        <v>20</v>
      </c>
      <c r="C15" t="str">
        <f>+Administration!B10</f>
        <v>GROUP HEALTH CENTRAL HOSPITAL</v>
      </c>
      <c r="D15" s="9">
        <f>ROUND(+Administration!J10,0)</f>
        <v>4781</v>
      </c>
      <c r="E15" s="9">
        <f>ROUND(+Administration!V10,0)</f>
        <v>1104</v>
      </c>
      <c r="F15" s="10">
        <f t="shared" si="0"/>
        <v>4.33</v>
      </c>
      <c r="G15" s="9">
        <f>ROUND(+Administration!J112,0)</f>
        <v>7266</v>
      </c>
      <c r="H15" s="9">
        <f>ROUND(+Administration!V112,0)</f>
        <v>980</v>
      </c>
      <c r="I15" s="10">
        <f t="shared" si="1"/>
        <v>7.41</v>
      </c>
      <c r="J15" s="10"/>
      <c r="K15" s="11">
        <f t="shared" si="2"/>
        <v>0.71130000000000004</v>
      </c>
    </row>
    <row r="16" spans="1:11" x14ac:dyDescent="0.2">
      <c r="B16">
        <f>+Administration!A11</f>
        <v>21</v>
      </c>
      <c r="C16" t="str">
        <f>+Administration!B11</f>
        <v>NEWPORT HOSPITAL AND HEALTH SERVICES</v>
      </c>
      <c r="D16" s="9">
        <f>ROUND(+Administration!J11,0)</f>
        <v>15468</v>
      </c>
      <c r="E16" s="9">
        <f>ROUND(+Administration!V11,0)</f>
        <v>1924</v>
      </c>
      <c r="F16" s="10">
        <f t="shared" si="0"/>
        <v>8.0399999999999991</v>
      </c>
      <c r="G16" s="9">
        <f>ROUND(+Administration!J113,0)</f>
        <v>19681</v>
      </c>
      <c r="H16" s="9">
        <f>ROUND(+Administration!V113,0)</f>
        <v>1785</v>
      </c>
      <c r="I16" s="10">
        <f t="shared" si="1"/>
        <v>11.03</v>
      </c>
      <c r="J16" s="10"/>
      <c r="K16" s="11">
        <f t="shared" si="2"/>
        <v>0.37190000000000001</v>
      </c>
    </row>
    <row r="17" spans="2:11" x14ac:dyDescent="0.2">
      <c r="B17">
        <f>+Administration!A12</f>
        <v>22</v>
      </c>
      <c r="C17" t="str">
        <f>+Administration!B12</f>
        <v>LOURDES MEDICAL CENTER</v>
      </c>
      <c r="D17" s="9">
        <f>ROUND(+Administration!J12,0)</f>
        <v>194163</v>
      </c>
      <c r="E17" s="9">
        <f>ROUND(+Administration!V12,0)</f>
        <v>7861</v>
      </c>
      <c r="F17" s="10">
        <f t="shared" si="0"/>
        <v>24.7</v>
      </c>
      <c r="G17" s="9">
        <f>ROUND(+Administration!J114,0)</f>
        <v>382314</v>
      </c>
      <c r="H17" s="9">
        <f>ROUND(+Administration!V114,0)</f>
        <v>5451</v>
      </c>
      <c r="I17" s="10">
        <f t="shared" si="1"/>
        <v>70.14</v>
      </c>
      <c r="J17" s="10"/>
      <c r="K17" s="11">
        <f t="shared" si="2"/>
        <v>1.8396999999999999</v>
      </c>
    </row>
    <row r="18" spans="2:11" x14ac:dyDescent="0.2">
      <c r="B18">
        <f>+Administration!A13</f>
        <v>23</v>
      </c>
      <c r="C18" t="str">
        <f>+Administration!B13</f>
        <v>THREE RIVERS HOSPITAL</v>
      </c>
      <c r="D18" s="9">
        <f>ROUND(+Administration!J13,0)</f>
        <v>15172</v>
      </c>
      <c r="E18" s="9">
        <f>ROUND(+Administration!V13,0)</f>
        <v>943</v>
      </c>
      <c r="F18" s="10">
        <f t="shared" si="0"/>
        <v>16.09</v>
      </c>
      <c r="G18" s="9">
        <f>ROUND(+Administration!J115,0)</f>
        <v>14386</v>
      </c>
      <c r="H18" s="9">
        <f>ROUND(+Administration!V115,0)</f>
        <v>954</v>
      </c>
      <c r="I18" s="10">
        <f t="shared" si="1"/>
        <v>15.08</v>
      </c>
      <c r="J18" s="10"/>
      <c r="K18" s="11">
        <f t="shared" si="2"/>
        <v>-6.2799999999999995E-2</v>
      </c>
    </row>
    <row r="19" spans="2:11" x14ac:dyDescent="0.2">
      <c r="B19">
        <f>+Administration!A14</f>
        <v>26</v>
      </c>
      <c r="C19" t="str">
        <f>+Administration!B14</f>
        <v>PEACEHEALTH ST JOHN MEDICAL CENTER</v>
      </c>
      <c r="D19" s="9">
        <f>ROUND(+Administration!J14,0)</f>
        <v>1661280</v>
      </c>
      <c r="E19" s="9">
        <f>ROUND(+Administration!V14,0)</f>
        <v>21531</v>
      </c>
      <c r="F19" s="10">
        <f t="shared" si="0"/>
        <v>77.16</v>
      </c>
      <c r="G19" s="9">
        <f>ROUND(+Administration!J116,0)</f>
        <v>922455</v>
      </c>
      <c r="H19" s="9">
        <f>ROUND(+Administration!V116,0)</f>
        <v>20321</v>
      </c>
      <c r="I19" s="10">
        <f t="shared" si="1"/>
        <v>45.39</v>
      </c>
      <c r="J19" s="10"/>
      <c r="K19" s="11">
        <f t="shared" si="2"/>
        <v>-0.41170000000000001</v>
      </c>
    </row>
    <row r="20" spans="2:11" x14ac:dyDescent="0.2">
      <c r="B20">
        <f>+Administration!A15</f>
        <v>29</v>
      </c>
      <c r="C20" t="str">
        <f>+Administration!B15</f>
        <v>HARBORVIEW MEDICAL CENTER</v>
      </c>
      <c r="D20" s="9">
        <f>ROUND(+Administration!J15,0)</f>
        <v>705170</v>
      </c>
      <c r="E20" s="9">
        <f>ROUND(+Administration!V15,0)</f>
        <v>42448</v>
      </c>
      <c r="F20" s="10">
        <f t="shared" si="0"/>
        <v>16.61</v>
      </c>
      <c r="G20" s="9">
        <f>ROUND(+Administration!J117,0)</f>
        <v>617016</v>
      </c>
      <c r="H20" s="9">
        <f>ROUND(+Administration!V117,0)</f>
        <v>43257</v>
      </c>
      <c r="I20" s="10">
        <f t="shared" si="1"/>
        <v>14.26</v>
      </c>
      <c r="J20" s="10"/>
      <c r="K20" s="11">
        <f t="shared" si="2"/>
        <v>-0.14149999999999999</v>
      </c>
    </row>
    <row r="21" spans="2:11" x14ac:dyDescent="0.2">
      <c r="B21">
        <f>+Administration!A16</f>
        <v>32</v>
      </c>
      <c r="C21" t="str">
        <f>+Administration!B16</f>
        <v>ST JOSEPH MEDICAL CENTER</v>
      </c>
      <c r="D21" s="9">
        <f>ROUND(+Administration!J16,0)</f>
        <v>-99340</v>
      </c>
      <c r="E21" s="9">
        <f>ROUND(+Administration!V16,0)</f>
        <v>43782</v>
      </c>
      <c r="F21" s="10">
        <f t="shared" si="0"/>
        <v>-2.27</v>
      </c>
      <c r="G21" s="9">
        <f>ROUND(+Administration!J118,0)</f>
        <v>-189674</v>
      </c>
      <c r="H21" s="9">
        <f>ROUND(+Administration!V118,0)</f>
        <v>44012</v>
      </c>
      <c r="I21" s="10">
        <f t="shared" si="1"/>
        <v>-4.3099999999999996</v>
      </c>
      <c r="J21" s="10"/>
      <c r="K21" s="11">
        <f t="shared" si="2"/>
        <v>0.89870000000000005</v>
      </c>
    </row>
    <row r="22" spans="2:11" x14ac:dyDescent="0.2">
      <c r="B22">
        <f>+Administration!A17</f>
        <v>35</v>
      </c>
      <c r="C22" t="str">
        <f>+Administration!B17</f>
        <v>ST ELIZABETH HOSPITAL</v>
      </c>
      <c r="D22" s="9">
        <f>ROUND(+Administration!J17,0)</f>
        <v>106758</v>
      </c>
      <c r="E22" s="9">
        <f>ROUND(+Administration!V17,0)</f>
        <v>3457</v>
      </c>
      <c r="F22" s="10">
        <f t="shared" si="0"/>
        <v>30.88</v>
      </c>
      <c r="G22" s="9">
        <f>ROUND(+Administration!J119,0)</f>
        <v>61146</v>
      </c>
      <c r="H22" s="9">
        <f>ROUND(+Administration!V119,0)</f>
        <v>3194</v>
      </c>
      <c r="I22" s="10">
        <f t="shared" si="1"/>
        <v>19.14</v>
      </c>
      <c r="J22" s="10"/>
      <c r="K22" s="11">
        <f t="shared" si="2"/>
        <v>-0.38019999999999998</v>
      </c>
    </row>
    <row r="23" spans="2:11" x14ac:dyDescent="0.2">
      <c r="B23">
        <f>+Administration!A18</f>
        <v>37</v>
      </c>
      <c r="C23" t="str">
        <f>+Administration!B18</f>
        <v>DEACONESS HOSPITAL</v>
      </c>
      <c r="D23" s="9">
        <f>ROUND(+Administration!J18,0)</f>
        <v>107688</v>
      </c>
      <c r="E23" s="9">
        <f>ROUND(+Administration!V18,0)</f>
        <v>23505</v>
      </c>
      <c r="F23" s="10">
        <f t="shared" si="0"/>
        <v>4.58</v>
      </c>
      <c r="G23" s="9">
        <f>ROUND(+Administration!J120,0)</f>
        <v>77802</v>
      </c>
      <c r="H23" s="9">
        <f>ROUND(+Administration!V120,0)</f>
        <v>24757</v>
      </c>
      <c r="I23" s="10">
        <f t="shared" si="1"/>
        <v>3.14</v>
      </c>
      <c r="J23" s="10"/>
      <c r="K23" s="11">
        <f t="shared" si="2"/>
        <v>-0.31440000000000001</v>
      </c>
    </row>
    <row r="24" spans="2:11" x14ac:dyDescent="0.2">
      <c r="B24">
        <f>+Administration!A19</f>
        <v>38</v>
      </c>
      <c r="C24" t="str">
        <f>+Administration!B19</f>
        <v>OLYMPIC MEDICAL CENTER</v>
      </c>
      <c r="D24" s="9">
        <f>ROUND(+Administration!J19,0)</f>
        <v>277019</v>
      </c>
      <c r="E24" s="9">
        <f>ROUND(+Administration!V19,0)</f>
        <v>12980</v>
      </c>
      <c r="F24" s="10">
        <f t="shared" si="0"/>
        <v>21.34</v>
      </c>
      <c r="G24" s="9">
        <f>ROUND(+Administration!J121,0)</f>
        <v>207871</v>
      </c>
      <c r="H24" s="9">
        <f>ROUND(+Administration!V121,0)</f>
        <v>15106</v>
      </c>
      <c r="I24" s="10">
        <f t="shared" si="1"/>
        <v>13.76</v>
      </c>
      <c r="J24" s="10"/>
      <c r="K24" s="11">
        <f t="shared" si="2"/>
        <v>-0.35520000000000002</v>
      </c>
    </row>
    <row r="25" spans="2:11" x14ac:dyDescent="0.2">
      <c r="B25">
        <f>+Administration!A20</f>
        <v>39</v>
      </c>
      <c r="C25" t="str">
        <f>+Administration!B20</f>
        <v>TRIOS HEALTH</v>
      </c>
      <c r="D25" s="9">
        <f>ROUND(+Administration!J20,0)</f>
        <v>369852</v>
      </c>
      <c r="E25" s="9">
        <f>ROUND(+Administration!V20,0)</f>
        <v>13307</v>
      </c>
      <c r="F25" s="10">
        <f t="shared" si="0"/>
        <v>27.79</v>
      </c>
      <c r="G25" s="9">
        <f>ROUND(+Administration!J122,0)</f>
        <v>346877</v>
      </c>
      <c r="H25" s="9">
        <f>ROUND(+Administration!V122,0)</f>
        <v>14697</v>
      </c>
      <c r="I25" s="10">
        <f t="shared" si="1"/>
        <v>23.6</v>
      </c>
      <c r="J25" s="10"/>
      <c r="K25" s="11">
        <f t="shared" si="2"/>
        <v>-0.15079999999999999</v>
      </c>
    </row>
    <row r="26" spans="2:11" x14ac:dyDescent="0.2">
      <c r="B26">
        <f>+Administration!A21</f>
        <v>43</v>
      </c>
      <c r="C26" t="str">
        <f>+Administration!B21</f>
        <v>WALLA WALLA GENERAL HOSPITAL</v>
      </c>
      <c r="D26" s="9">
        <f>ROUND(+Administration!J21,0)</f>
        <v>0</v>
      </c>
      <c r="E26" s="9">
        <f>ROUND(+Administration!V21,0)</f>
        <v>0</v>
      </c>
      <c r="F26" s="10" t="str">
        <f t="shared" si="0"/>
        <v/>
      </c>
      <c r="G26" s="9">
        <f>ROUND(+Administration!J123,0)</f>
        <v>54195</v>
      </c>
      <c r="H26" s="9">
        <f>ROUND(+Administration!V123,0)</f>
        <v>4733</v>
      </c>
      <c r="I26" s="10">
        <f t="shared" si="1"/>
        <v>11.45</v>
      </c>
      <c r="J26" s="10"/>
      <c r="K26" s="11" t="str">
        <f t="shared" si="2"/>
        <v/>
      </c>
    </row>
    <row r="27" spans="2:11" x14ac:dyDescent="0.2">
      <c r="B27">
        <f>+Administration!A22</f>
        <v>45</v>
      </c>
      <c r="C27" t="str">
        <f>+Administration!B22</f>
        <v>COLUMBIA BASIN HOSPITAL</v>
      </c>
      <c r="D27" s="9">
        <f>ROUND(+Administration!J22,0)</f>
        <v>7347</v>
      </c>
      <c r="E27" s="9">
        <f>ROUND(+Administration!V22,0)</f>
        <v>1075</v>
      </c>
      <c r="F27" s="10">
        <f t="shared" si="0"/>
        <v>6.83</v>
      </c>
      <c r="G27" s="9">
        <f>ROUND(+Administration!J124,0)</f>
        <v>13815</v>
      </c>
      <c r="H27" s="9">
        <f>ROUND(+Administration!V124,0)</f>
        <v>1095</v>
      </c>
      <c r="I27" s="10">
        <f t="shared" si="1"/>
        <v>12.62</v>
      </c>
      <c r="J27" s="10"/>
      <c r="K27" s="11">
        <f t="shared" si="2"/>
        <v>0.84770000000000001</v>
      </c>
    </row>
    <row r="28" spans="2:11" x14ac:dyDescent="0.2">
      <c r="B28">
        <f>+Administration!A23</f>
        <v>46</v>
      </c>
      <c r="C28" t="str">
        <f>+Administration!B23</f>
        <v>PMH MEDICAL CENTER</v>
      </c>
      <c r="D28" s="9">
        <f>ROUND(+Administration!J23,0)</f>
        <v>88067</v>
      </c>
      <c r="E28" s="9">
        <f>ROUND(+Administration!V23,0)</f>
        <v>2094</v>
      </c>
      <c r="F28" s="10">
        <f t="shared" si="0"/>
        <v>42.06</v>
      </c>
      <c r="G28" s="9">
        <f>ROUND(+Administration!J125,0)</f>
        <v>0</v>
      </c>
      <c r="H28" s="9">
        <f>ROUND(+Administration!V125,0)</f>
        <v>0</v>
      </c>
      <c r="I28" s="10" t="str">
        <f t="shared" si="1"/>
        <v/>
      </c>
      <c r="J28" s="10"/>
      <c r="K28" s="11" t="str">
        <f t="shared" si="2"/>
        <v/>
      </c>
    </row>
    <row r="29" spans="2:11" x14ac:dyDescent="0.2">
      <c r="B29">
        <f>+Administration!A24</f>
        <v>50</v>
      </c>
      <c r="C29" t="str">
        <f>+Administration!B24</f>
        <v>PROVIDENCE ST MARY MEDICAL CENTER</v>
      </c>
      <c r="D29" s="9">
        <f>ROUND(+Administration!J24,0)</f>
        <v>229284</v>
      </c>
      <c r="E29" s="9">
        <f>ROUND(+Administration!V24,0)</f>
        <v>9836</v>
      </c>
      <c r="F29" s="10">
        <f t="shared" si="0"/>
        <v>23.31</v>
      </c>
      <c r="G29" s="9">
        <f>ROUND(+Administration!J126,0)</f>
        <v>220727</v>
      </c>
      <c r="H29" s="9">
        <f>ROUND(+Administration!V126,0)</f>
        <v>11987</v>
      </c>
      <c r="I29" s="10">
        <f t="shared" si="1"/>
        <v>18.41</v>
      </c>
      <c r="J29" s="10"/>
      <c r="K29" s="11">
        <f t="shared" si="2"/>
        <v>-0.2102</v>
      </c>
    </row>
    <row r="30" spans="2:11" x14ac:dyDescent="0.2">
      <c r="B30">
        <f>+Administration!A25</f>
        <v>54</v>
      </c>
      <c r="C30" t="str">
        <f>+Administration!B25</f>
        <v>FORKS COMMUNITY HOSPITAL</v>
      </c>
      <c r="D30" s="9">
        <f>ROUND(+Administration!J25,0)</f>
        <v>23268</v>
      </c>
      <c r="E30" s="9">
        <f>ROUND(+Administration!V25,0)</f>
        <v>1672</v>
      </c>
      <c r="F30" s="10">
        <f t="shared" si="0"/>
        <v>13.92</v>
      </c>
      <c r="G30" s="9">
        <f>ROUND(+Administration!J127,0)</f>
        <v>26154</v>
      </c>
      <c r="H30" s="9">
        <f>ROUND(+Administration!V127,0)</f>
        <v>1330</v>
      </c>
      <c r="I30" s="10">
        <f t="shared" si="1"/>
        <v>19.66</v>
      </c>
      <c r="J30" s="10"/>
      <c r="K30" s="11">
        <f t="shared" si="2"/>
        <v>0.41239999999999999</v>
      </c>
    </row>
    <row r="31" spans="2:11" x14ac:dyDescent="0.2">
      <c r="B31">
        <f>+Administration!A26</f>
        <v>56</v>
      </c>
      <c r="C31" t="str">
        <f>+Administration!B26</f>
        <v>WILLAPA HARBOR HOSPITAL</v>
      </c>
      <c r="D31" s="9">
        <f>ROUND(+Administration!J26,0)</f>
        <v>17786</v>
      </c>
      <c r="E31" s="9">
        <f>ROUND(+Administration!V26,0)</f>
        <v>1010</v>
      </c>
      <c r="F31" s="10">
        <f t="shared" si="0"/>
        <v>17.61</v>
      </c>
      <c r="G31" s="9">
        <f>ROUND(+Administration!J128,0)</f>
        <v>26303</v>
      </c>
      <c r="H31" s="9">
        <f>ROUND(+Administration!V128,0)</f>
        <v>1037</v>
      </c>
      <c r="I31" s="10">
        <f t="shared" si="1"/>
        <v>25.36</v>
      </c>
      <c r="J31" s="10"/>
      <c r="K31" s="11">
        <f t="shared" si="2"/>
        <v>0.44009999999999999</v>
      </c>
    </row>
    <row r="32" spans="2:11" x14ac:dyDescent="0.2">
      <c r="B32">
        <f>+Administration!A27</f>
        <v>58</v>
      </c>
      <c r="C32" t="str">
        <f>+Administration!B27</f>
        <v>YAKIMA VALLEY MEMORIAL HOSPITAL</v>
      </c>
      <c r="D32" s="9">
        <f>ROUND(+Administration!J27,0)</f>
        <v>357567</v>
      </c>
      <c r="E32" s="9">
        <f>ROUND(+Administration!V27,0)</f>
        <v>33150</v>
      </c>
      <c r="F32" s="10">
        <f t="shared" si="0"/>
        <v>10.79</v>
      </c>
      <c r="G32" s="9">
        <f>ROUND(+Administration!J129,0)</f>
        <v>347638</v>
      </c>
      <c r="H32" s="9">
        <f>ROUND(+Administration!V129,0)</f>
        <v>34975</v>
      </c>
      <c r="I32" s="10">
        <f t="shared" si="1"/>
        <v>9.94</v>
      </c>
      <c r="J32" s="10"/>
      <c r="K32" s="11">
        <f t="shared" si="2"/>
        <v>-7.8799999999999995E-2</v>
      </c>
    </row>
    <row r="33" spans="2:11" x14ac:dyDescent="0.2">
      <c r="B33">
        <f>+Administration!A28</f>
        <v>63</v>
      </c>
      <c r="C33" t="str">
        <f>+Administration!B28</f>
        <v>GRAYS HARBOR COMMUNITY HOSPITAL</v>
      </c>
      <c r="D33" s="9">
        <f>ROUND(+Administration!J28,0)</f>
        <v>142940</v>
      </c>
      <c r="E33" s="9">
        <f>ROUND(+Administration!V28,0)</f>
        <v>10592</v>
      </c>
      <c r="F33" s="10">
        <f t="shared" si="0"/>
        <v>13.5</v>
      </c>
      <c r="G33" s="9">
        <f>ROUND(+Administration!J130,0)</f>
        <v>137802</v>
      </c>
      <c r="H33" s="9">
        <f>ROUND(+Administration!V130,0)</f>
        <v>10620</v>
      </c>
      <c r="I33" s="10">
        <f t="shared" si="1"/>
        <v>12.98</v>
      </c>
      <c r="J33" s="10"/>
      <c r="K33" s="11">
        <f t="shared" si="2"/>
        <v>-3.85E-2</v>
      </c>
    </row>
    <row r="34" spans="2:11" x14ac:dyDescent="0.2">
      <c r="B34">
        <f>+Administration!A29</f>
        <v>78</v>
      </c>
      <c r="C34" t="str">
        <f>+Administration!B29</f>
        <v>SAMARITAN HEALTHCARE</v>
      </c>
      <c r="D34" s="9">
        <f>ROUND(+Administration!J29,0)</f>
        <v>141659</v>
      </c>
      <c r="E34" s="9">
        <f>ROUND(+Administration!V29,0)</f>
        <v>5653</v>
      </c>
      <c r="F34" s="10">
        <f t="shared" si="0"/>
        <v>25.06</v>
      </c>
      <c r="G34" s="9">
        <f>ROUND(+Administration!J131,0)</f>
        <v>121177</v>
      </c>
      <c r="H34" s="9">
        <f>ROUND(+Administration!V131,0)</f>
        <v>5534</v>
      </c>
      <c r="I34" s="10">
        <f t="shared" si="1"/>
        <v>21.9</v>
      </c>
      <c r="J34" s="10"/>
      <c r="K34" s="11">
        <f t="shared" si="2"/>
        <v>-0.12609999999999999</v>
      </c>
    </row>
    <row r="35" spans="2:11" x14ac:dyDescent="0.2">
      <c r="B35">
        <f>+Administration!A30</f>
        <v>79</v>
      </c>
      <c r="C35" t="str">
        <f>+Administration!B30</f>
        <v>OCEAN BEACH HOSPITAL</v>
      </c>
      <c r="D35" s="9">
        <f>ROUND(+Administration!J30,0)</f>
        <v>18525</v>
      </c>
      <c r="E35" s="9">
        <f>ROUND(+Administration!V30,0)</f>
        <v>1211</v>
      </c>
      <c r="F35" s="10">
        <f t="shared" si="0"/>
        <v>15.3</v>
      </c>
      <c r="G35" s="9">
        <f>ROUND(+Administration!J132,0)</f>
        <v>2607</v>
      </c>
      <c r="H35" s="9">
        <f>ROUND(+Administration!V132,0)</f>
        <v>5958</v>
      </c>
      <c r="I35" s="10">
        <f t="shared" si="1"/>
        <v>0.44</v>
      </c>
      <c r="J35" s="10"/>
      <c r="K35" s="11">
        <f t="shared" si="2"/>
        <v>-0.97119999999999995</v>
      </c>
    </row>
    <row r="36" spans="2:11" x14ac:dyDescent="0.2">
      <c r="B36">
        <f>+Administration!A31</f>
        <v>80</v>
      </c>
      <c r="C36" t="str">
        <f>+Administration!B31</f>
        <v>ODESSA MEMORIAL HEALTHCARE CENTER</v>
      </c>
      <c r="D36" s="9">
        <f>ROUND(+Administration!J31,0)</f>
        <v>19415</v>
      </c>
      <c r="E36" s="9">
        <f>ROUND(+Administration!V31,0)</f>
        <v>103</v>
      </c>
      <c r="F36" s="10">
        <f t="shared" si="0"/>
        <v>188.5</v>
      </c>
      <c r="G36" s="9">
        <f>ROUND(+Administration!J133,0)</f>
        <v>13259</v>
      </c>
      <c r="H36" s="9">
        <f>ROUND(+Administration!V133,0)</f>
        <v>63</v>
      </c>
      <c r="I36" s="10">
        <f t="shared" si="1"/>
        <v>210.46</v>
      </c>
      <c r="J36" s="10"/>
      <c r="K36" s="11">
        <f t="shared" si="2"/>
        <v>0.11650000000000001</v>
      </c>
    </row>
    <row r="37" spans="2:11" x14ac:dyDescent="0.2">
      <c r="B37">
        <f>+Administration!A32</f>
        <v>81</v>
      </c>
      <c r="C37" t="str">
        <f>+Administration!B32</f>
        <v>MULTICARE GOOD SAMARITAN</v>
      </c>
      <c r="D37" s="9">
        <f>ROUND(+Administration!J32,0)</f>
        <v>435787</v>
      </c>
      <c r="E37" s="9">
        <f>ROUND(+Administration!V32,0)</f>
        <v>30512</v>
      </c>
      <c r="F37" s="10">
        <f t="shared" si="0"/>
        <v>14.28</v>
      </c>
      <c r="G37" s="9">
        <f>ROUND(+Administration!J134,0)</f>
        <v>310538</v>
      </c>
      <c r="H37" s="9">
        <f>ROUND(+Administration!V134,0)</f>
        <v>25027</v>
      </c>
      <c r="I37" s="10">
        <f t="shared" si="1"/>
        <v>12.41</v>
      </c>
      <c r="J37" s="10"/>
      <c r="K37" s="11">
        <f t="shared" si="2"/>
        <v>-0.13100000000000001</v>
      </c>
    </row>
    <row r="38" spans="2:11" x14ac:dyDescent="0.2">
      <c r="B38">
        <f>+Administration!A33</f>
        <v>82</v>
      </c>
      <c r="C38" t="str">
        <f>+Administration!B33</f>
        <v>GARFIELD COUNTY MEMORIAL HOSPITAL</v>
      </c>
      <c r="D38" s="9">
        <f>ROUND(+Administration!J33,0)</f>
        <v>37022</v>
      </c>
      <c r="E38" s="9">
        <f>ROUND(+Administration!V33,0)</f>
        <v>131</v>
      </c>
      <c r="F38" s="10">
        <f t="shared" si="0"/>
        <v>282.61</v>
      </c>
      <c r="G38" s="9">
        <f>ROUND(+Administration!J135,0)</f>
        <v>8715</v>
      </c>
      <c r="H38" s="9">
        <f>ROUND(+Administration!V135,0)</f>
        <v>137</v>
      </c>
      <c r="I38" s="10">
        <f t="shared" si="1"/>
        <v>63.61</v>
      </c>
      <c r="J38" s="10"/>
      <c r="K38" s="11">
        <f t="shared" si="2"/>
        <v>-0.77490000000000003</v>
      </c>
    </row>
    <row r="39" spans="2:11" x14ac:dyDescent="0.2">
      <c r="B39">
        <f>+Administration!A34</f>
        <v>84</v>
      </c>
      <c r="C39" t="str">
        <f>+Administration!B34</f>
        <v>PROVIDENCE REGIONAL MEDICAL CENTER EVERETT</v>
      </c>
      <c r="D39" s="9">
        <f>ROUND(+Administration!J34,0)</f>
        <v>582229</v>
      </c>
      <c r="E39" s="9">
        <f>ROUND(+Administration!V34,0)</f>
        <v>49191</v>
      </c>
      <c r="F39" s="10">
        <f t="shared" si="0"/>
        <v>11.84</v>
      </c>
      <c r="G39" s="9">
        <f>ROUND(+Administration!J136,0)</f>
        <v>435566</v>
      </c>
      <c r="H39" s="9">
        <f>ROUND(+Administration!V136,0)</f>
        <v>44491</v>
      </c>
      <c r="I39" s="10">
        <f t="shared" si="1"/>
        <v>9.7899999999999991</v>
      </c>
      <c r="J39" s="10"/>
      <c r="K39" s="11">
        <f t="shared" si="2"/>
        <v>-0.1731</v>
      </c>
    </row>
    <row r="40" spans="2:11" x14ac:dyDescent="0.2">
      <c r="B40">
        <f>+Administration!A35</f>
        <v>85</v>
      </c>
      <c r="C40" t="str">
        <f>+Administration!B35</f>
        <v>JEFFERSON HEALTHCARE</v>
      </c>
      <c r="D40" s="9">
        <f>ROUND(+Administration!J35,0)</f>
        <v>221469</v>
      </c>
      <c r="E40" s="9">
        <f>ROUND(+Administration!V35,0)</f>
        <v>4845</v>
      </c>
      <c r="F40" s="10">
        <f t="shared" si="0"/>
        <v>45.71</v>
      </c>
      <c r="G40" s="9">
        <f>ROUND(+Administration!J137,0)</f>
        <v>161562</v>
      </c>
      <c r="H40" s="9">
        <f>ROUND(+Administration!V137,0)</f>
        <v>5349</v>
      </c>
      <c r="I40" s="10">
        <f t="shared" si="1"/>
        <v>30.2</v>
      </c>
      <c r="J40" s="10"/>
      <c r="K40" s="11">
        <f t="shared" si="2"/>
        <v>-0.33929999999999999</v>
      </c>
    </row>
    <row r="41" spans="2:11" x14ac:dyDescent="0.2">
      <c r="B41">
        <f>+Administration!A36</f>
        <v>96</v>
      </c>
      <c r="C41" t="str">
        <f>+Administration!B36</f>
        <v>SKYLINE HOSPITAL</v>
      </c>
      <c r="D41" s="9">
        <f>ROUND(+Administration!J36,0)</f>
        <v>19695</v>
      </c>
      <c r="E41" s="9">
        <f>ROUND(+Administration!V36,0)</f>
        <v>1213</v>
      </c>
      <c r="F41" s="10">
        <f t="shared" si="0"/>
        <v>16.239999999999998</v>
      </c>
      <c r="G41" s="9">
        <f>ROUND(+Administration!J138,0)</f>
        <v>31121</v>
      </c>
      <c r="H41" s="9">
        <f>ROUND(+Administration!V138,0)</f>
        <v>939</v>
      </c>
      <c r="I41" s="10">
        <f t="shared" si="1"/>
        <v>33.14</v>
      </c>
      <c r="J41" s="10"/>
      <c r="K41" s="11">
        <f t="shared" si="2"/>
        <v>1.0406</v>
      </c>
    </row>
    <row r="42" spans="2:11" x14ac:dyDescent="0.2">
      <c r="B42">
        <f>+Administration!A37</f>
        <v>102</v>
      </c>
      <c r="C42" t="str">
        <f>+Administration!B37</f>
        <v>YAKIMA REGIONAL MEDICAL AND CARDIAC CENTER</v>
      </c>
      <c r="D42" s="9">
        <f>ROUND(+Administration!J37,0)</f>
        <v>515132</v>
      </c>
      <c r="E42" s="9">
        <f>ROUND(+Administration!V37,0)</f>
        <v>12486</v>
      </c>
      <c r="F42" s="10">
        <f t="shared" si="0"/>
        <v>41.26</v>
      </c>
      <c r="G42" s="9">
        <f>ROUND(+Administration!J139,0)</f>
        <v>482190</v>
      </c>
      <c r="H42" s="9">
        <f>ROUND(+Administration!V139,0)</f>
        <v>11248</v>
      </c>
      <c r="I42" s="10">
        <f t="shared" si="1"/>
        <v>42.87</v>
      </c>
      <c r="J42" s="10"/>
      <c r="K42" s="11">
        <f t="shared" si="2"/>
        <v>3.9E-2</v>
      </c>
    </row>
    <row r="43" spans="2:11" x14ac:dyDescent="0.2">
      <c r="B43">
        <f>+Administration!A38</f>
        <v>104</v>
      </c>
      <c r="C43" t="str">
        <f>+Administration!B38</f>
        <v>VALLEY GENERAL HOSPITAL</v>
      </c>
      <c r="D43" s="9">
        <f>ROUND(+Administration!J38,0)</f>
        <v>0</v>
      </c>
      <c r="E43" s="9">
        <f>ROUND(+Administration!V38,0)</f>
        <v>0</v>
      </c>
      <c r="F43" s="10" t="str">
        <f t="shared" si="0"/>
        <v/>
      </c>
      <c r="G43" s="9">
        <f>ROUND(+Administration!J140,0)</f>
        <v>0</v>
      </c>
      <c r="H43" s="9">
        <f>ROUND(+Administration!V140,0)</f>
        <v>0</v>
      </c>
      <c r="I43" s="10" t="str">
        <f t="shared" si="1"/>
        <v/>
      </c>
      <c r="J43" s="10"/>
      <c r="K43" s="11" t="str">
        <f t="shared" si="2"/>
        <v/>
      </c>
    </row>
    <row r="44" spans="2:11" x14ac:dyDescent="0.2">
      <c r="B44">
        <f>+Administration!A39</f>
        <v>106</v>
      </c>
      <c r="C44" t="str">
        <f>+Administration!B39</f>
        <v>CASCADE VALLEY HOSPITAL</v>
      </c>
      <c r="D44" s="9">
        <f>ROUND(+Administration!J39,0)</f>
        <v>167457</v>
      </c>
      <c r="E44" s="9">
        <f>ROUND(+Administration!V39,0)</f>
        <v>3957</v>
      </c>
      <c r="F44" s="10">
        <f t="shared" si="0"/>
        <v>42.32</v>
      </c>
      <c r="G44" s="9">
        <f>ROUND(+Administration!J141,0)</f>
        <v>125931</v>
      </c>
      <c r="H44" s="9">
        <f>ROUND(+Administration!V141,0)</f>
        <v>3954</v>
      </c>
      <c r="I44" s="10">
        <f t="shared" si="1"/>
        <v>31.85</v>
      </c>
      <c r="J44" s="10"/>
      <c r="K44" s="11">
        <f t="shared" si="2"/>
        <v>-0.24740000000000001</v>
      </c>
    </row>
    <row r="45" spans="2:11" x14ac:dyDescent="0.2">
      <c r="B45">
        <f>+Administration!A40</f>
        <v>107</v>
      </c>
      <c r="C45" t="str">
        <f>+Administration!B40</f>
        <v>NORTH VALLEY HOSPITAL</v>
      </c>
      <c r="D45" s="9">
        <f>ROUND(+Administration!J40,0)</f>
        <v>16066</v>
      </c>
      <c r="E45" s="9">
        <f>ROUND(+Administration!V40,0)</f>
        <v>2549</v>
      </c>
      <c r="F45" s="10">
        <f t="shared" si="0"/>
        <v>6.3</v>
      </c>
      <c r="G45" s="9">
        <f>ROUND(+Administration!J142,0)</f>
        <v>18783</v>
      </c>
      <c r="H45" s="9">
        <f>ROUND(+Administration!V142,0)</f>
        <v>2386</v>
      </c>
      <c r="I45" s="10">
        <f t="shared" si="1"/>
        <v>7.87</v>
      </c>
      <c r="J45" s="10"/>
      <c r="K45" s="11">
        <f t="shared" si="2"/>
        <v>0.2492</v>
      </c>
    </row>
    <row r="46" spans="2:11" x14ac:dyDescent="0.2">
      <c r="B46">
        <f>+Administration!A41</f>
        <v>108</v>
      </c>
      <c r="C46" t="str">
        <f>+Administration!B41</f>
        <v>TRI-STATE MEMORIAL HOSPITAL</v>
      </c>
      <c r="D46" s="9">
        <f>ROUND(+Administration!J41,0)</f>
        <v>56432</v>
      </c>
      <c r="E46" s="9">
        <f>ROUND(+Administration!V41,0)</f>
        <v>5633</v>
      </c>
      <c r="F46" s="10">
        <f t="shared" si="0"/>
        <v>10.02</v>
      </c>
      <c r="G46" s="9">
        <f>ROUND(+Administration!J143,0)</f>
        <v>83873</v>
      </c>
      <c r="H46" s="9">
        <f>ROUND(+Administration!V143,0)</f>
        <v>5563</v>
      </c>
      <c r="I46" s="10">
        <f t="shared" si="1"/>
        <v>15.08</v>
      </c>
      <c r="J46" s="10"/>
      <c r="K46" s="11">
        <f t="shared" si="2"/>
        <v>0.505</v>
      </c>
    </row>
    <row r="47" spans="2:11" x14ac:dyDescent="0.2">
      <c r="B47">
        <f>+Administration!A42</f>
        <v>111</v>
      </c>
      <c r="C47" t="str">
        <f>+Administration!B42</f>
        <v>EAST ADAMS RURAL HEALTHCARE</v>
      </c>
      <c r="D47" s="9">
        <f>ROUND(+Administration!J42,0)</f>
        <v>13185</v>
      </c>
      <c r="E47" s="9">
        <f>ROUND(+Administration!V42,0)</f>
        <v>318</v>
      </c>
      <c r="F47" s="10">
        <f t="shared" si="0"/>
        <v>41.46</v>
      </c>
      <c r="G47" s="9">
        <f>ROUND(+Administration!J144,0)</f>
        <v>13371</v>
      </c>
      <c r="H47" s="9">
        <f>ROUND(+Administration!V144,0)</f>
        <v>447</v>
      </c>
      <c r="I47" s="10">
        <f t="shared" si="1"/>
        <v>29.91</v>
      </c>
      <c r="J47" s="10"/>
      <c r="K47" s="11">
        <f t="shared" si="2"/>
        <v>-0.27860000000000001</v>
      </c>
    </row>
    <row r="48" spans="2:11" x14ac:dyDescent="0.2">
      <c r="B48">
        <f>+Administration!A43</f>
        <v>125</v>
      </c>
      <c r="C48" t="str">
        <f>+Administration!B43</f>
        <v>OTHELLO COMMUNITY HOSPITAL</v>
      </c>
      <c r="D48" s="9">
        <f>ROUND(+Administration!J43,0)</f>
        <v>0</v>
      </c>
      <c r="E48" s="9">
        <f>ROUND(+Administration!V43,0)</f>
        <v>0</v>
      </c>
      <c r="F48" s="10" t="str">
        <f t="shared" si="0"/>
        <v/>
      </c>
      <c r="G48" s="9">
        <f>ROUND(+Administration!J145,0)</f>
        <v>0</v>
      </c>
      <c r="H48" s="9">
        <f>ROUND(+Administration!V145,0)</f>
        <v>0</v>
      </c>
      <c r="I48" s="10" t="str">
        <f t="shared" si="1"/>
        <v/>
      </c>
      <c r="J48" s="10"/>
      <c r="K48" s="11" t="str">
        <f t="shared" si="2"/>
        <v/>
      </c>
    </row>
    <row r="49" spans="2:11" x14ac:dyDescent="0.2">
      <c r="B49">
        <f>+Administration!A44</f>
        <v>126</v>
      </c>
      <c r="C49" t="str">
        <f>+Administration!B44</f>
        <v>HIGHLINE MEDICAL CENTER</v>
      </c>
      <c r="D49" s="9">
        <f>ROUND(+Administration!J44,0)</f>
        <v>168142</v>
      </c>
      <c r="E49" s="9">
        <f>ROUND(+Administration!V44,0)</f>
        <v>9121</v>
      </c>
      <c r="F49" s="10">
        <f t="shared" si="0"/>
        <v>18.43</v>
      </c>
      <c r="G49" s="9">
        <f>ROUND(+Administration!J146,0)</f>
        <v>252463</v>
      </c>
      <c r="H49" s="9">
        <f>ROUND(+Administration!V146,0)</f>
        <v>17824</v>
      </c>
      <c r="I49" s="10">
        <f t="shared" si="1"/>
        <v>14.16</v>
      </c>
      <c r="J49" s="10"/>
      <c r="K49" s="11">
        <f t="shared" si="2"/>
        <v>-0.23169999999999999</v>
      </c>
    </row>
    <row r="50" spans="2:11" x14ac:dyDescent="0.2">
      <c r="B50">
        <f>+Administration!A45</f>
        <v>128</v>
      </c>
      <c r="C50" t="str">
        <f>+Administration!B45</f>
        <v>UNIVERSITY OF WASHINGTON MEDICAL CENTER</v>
      </c>
      <c r="D50" s="9">
        <f>ROUND(+Administration!J45,0)</f>
        <v>732448</v>
      </c>
      <c r="E50" s="9">
        <f>ROUND(+Administration!V45,0)</f>
        <v>51747</v>
      </c>
      <c r="F50" s="10">
        <f t="shared" si="0"/>
        <v>14.15</v>
      </c>
      <c r="G50" s="9">
        <f>ROUND(+Administration!J147,0)</f>
        <v>606830</v>
      </c>
      <c r="H50" s="9">
        <f>ROUND(+Administration!V147,0)</f>
        <v>53381</v>
      </c>
      <c r="I50" s="10">
        <f t="shared" si="1"/>
        <v>11.37</v>
      </c>
      <c r="J50" s="10"/>
      <c r="K50" s="11">
        <f t="shared" si="2"/>
        <v>-0.19650000000000001</v>
      </c>
    </row>
    <row r="51" spans="2:11" x14ac:dyDescent="0.2">
      <c r="B51">
        <f>+Administration!A46</f>
        <v>129</v>
      </c>
      <c r="C51" t="str">
        <f>+Administration!B46</f>
        <v>QUINCY VALLEY MEDICAL CENTER</v>
      </c>
      <c r="D51" s="9">
        <f>ROUND(+Administration!J46,0)</f>
        <v>0</v>
      </c>
      <c r="E51" s="9">
        <f>ROUND(+Administration!V46,0)</f>
        <v>0</v>
      </c>
      <c r="F51" s="10" t="str">
        <f t="shared" si="0"/>
        <v/>
      </c>
      <c r="G51" s="9">
        <f>ROUND(+Administration!J148,0)</f>
        <v>0</v>
      </c>
      <c r="H51" s="9">
        <f>ROUND(+Administration!V148,0)</f>
        <v>0</v>
      </c>
      <c r="I51" s="10" t="str">
        <f t="shared" si="1"/>
        <v/>
      </c>
      <c r="J51" s="10"/>
      <c r="K51" s="11" t="str">
        <f t="shared" si="2"/>
        <v/>
      </c>
    </row>
    <row r="52" spans="2:11" x14ac:dyDescent="0.2">
      <c r="B52">
        <f>+Administration!A47</f>
        <v>130</v>
      </c>
      <c r="C52" t="str">
        <f>+Administration!B47</f>
        <v>UW MEDICINE/NORTHWEST HOSPITAL</v>
      </c>
      <c r="D52" s="9">
        <f>ROUND(+Administration!J47,0)</f>
        <v>-443214</v>
      </c>
      <c r="E52" s="9">
        <f>ROUND(+Administration!V47,0)</f>
        <v>23935</v>
      </c>
      <c r="F52" s="10">
        <f t="shared" si="0"/>
        <v>-18.52</v>
      </c>
      <c r="G52" s="9">
        <f>ROUND(+Administration!J149,0)</f>
        <v>730800</v>
      </c>
      <c r="H52" s="9">
        <f>ROUND(+Administration!V149,0)</f>
        <v>23240</v>
      </c>
      <c r="I52" s="10">
        <f t="shared" si="1"/>
        <v>31.45</v>
      </c>
      <c r="J52" s="10"/>
      <c r="K52" s="11">
        <f t="shared" si="2"/>
        <v>-2.6981999999999999</v>
      </c>
    </row>
    <row r="53" spans="2:11" x14ac:dyDescent="0.2">
      <c r="B53">
        <f>+Administration!A48</f>
        <v>131</v>
      </c>
      <c r="C53" t="str">
        <f>+Administration!B48</f>
        <v>OVERLAKE HOSPITAL MEDICAL CENTER</v>
      </c>
      <c r="D53" s="9">
        <f>ROUND(+Administration!J48,0)</f>
        <v>372736</v>
      </c>
      <c r="E53" s="9">
        <f>ROUND(+Administration!V48,0)</f>
        <v>36167</v>
      </c>
      <c r="F53" s="10">
        <f t="shared" si="0"/>
        <v>10.31</v>
      </c>
      <c r="G53" s="9">
        <f>ROUND(+Administration!J150,0)</f>
        <v>-586623</v>
      </c>
      <c r="H53" s="9">
        <f>ROUND(+Administration!V150,0)</f>
        <v>34509</v>
      </c>
      <c r="I53" s="10">
        <f t="shared" si="1"/>
        <v>-17</v>
      </c>
      <c r="J53" s="10"/>
      <c r="K53" s="11">
        <f t="shared" si="2"/>
        <v>-2.6488999999999998</v>
      </c>
    </row>
    <row r="54" spans="2:11" x14ac:dyDescent="0.2">
      <c r="B54">
        <f>+Administration!A49</f>
        <v>132</v>
      </c>
      <c r="C54" t="str">
        <f>+Administration!B49</f>
        <v>ST CLARE HOSPITAL</v>
      </c>
      <c r="D54" s="9">
        <f>ROUND(+Administration!J49,0)</f>
        <v>135949</v>
      </c>
      <c r="E54" s="9">
        <f>ROUND(+Administration!V49,0)</f>
        <v>11781</v>
      </c>
      <c r="F54" s="10">
        <f t="shared" si="0"/>
        <v>11.54</v>
      </c>
      <c r="G54" s="9">
        <f>ROUND(+Administration!J151,0)</f>
        <v>107189</v>
      </c>
      <c r="H54" s="9">
        <f>ROUND(+Administration!V151,0)</f>
        <v>12480</v>
      </c>
      <c r="I54" s="10">
        <f t="shared" si="1"/>
        <v>8.59</v>
      </c>
      <c r="J54" s="10"/>
      <c r="K54" s="11">
        <f t="shared" si="2"/>
        <v>-0.25559999999999999</v>
      </c>
    </row>
    <row r="55" spans="2:11" x14ac:dyDescent="0.2">
      <c r="B55">
        <f>+Administration!A50</f>
        <v>134</v>
      </c>
      <c r="C55" t="str">
        <f>+Administration!B50</f>
        <v>ISLAND HOSPITAL</v>
      </c>
      <c r="D55" s="9">
        <f>ROUND(+Administration!J50,0)</f>
        <v>192409</v>
      </c>
      <c r="E55" s="9">
        <f>ROUND(+Administration!V50,0)</f>
        <v>9429</v>
      </c>
      <c r="F55" s="10">
        <f t="shared" si="0"/>
        <v>20.41</v>
      </c>
      <c r="G55" s="9">
        <f>ROUND(+Administration!J152,0)</f>
        <v>156238</v>
      </c>
      <c r="H55" s="9">
        <f>ROUND(+Administration!V152,0)</f>
        <v>9374</v>
      </c>
      <c r="I55" s="10">
        <f t="shared" si="1"/>
        <v>16.670000000000002</v>
      </c>
      <c r="J55" s="10"/>
      <c r="K55" s="11">
        <f t="shared" si="2"/>
        <v>-0.1832</v>
      </c>
    </row>
    <row r="56" spans="2:11" x14ac:dyDescent="0.2">
      <c r="B56">
        <f>+Administration!A51</f>
        <v>137</v>
      </c>
      <c r="C56" t="str">
        <f>+Administration!B51</f>
        <v>LINCOLN HOSPITAL</v>
      </c>
      <c r="D56" s="9">
        <f>ROUND(+Administration!J51,0)</f>
        <v>51633</v>
      </c>
      <c r="E56" s="9">
        <f>ROUND(+Administration!V51,0)</f>
        <v>1029</v>
      </c>
      <c r="F56" s="10">
        <f t="shared" si="0"/>
        <v>50.18</v>
      </c>
      <c r="G56" s="9">
        <f>ROUND(+Administration!J153,0)</f>
        <v>42949</v>
      </c>
      <c r="H56" s="9">
        <f>ROUND(+Administration!V153,0)</f>
        <v>1159</v>
      </c>
      <c r="I56" s="10">
        <f t="shared" si="1"/>
        <v>37.06</v>
      </c>
      <c r="J56" s="10"/>
      <c r="K56" s="11">
        <f t="shared" si="2"/>
        <v>-0.26150000000000001</v>
      </c>
    </row>
    <row r="57" spans="2:11" x14ac:dyDescent="0.2">
      <c r="B57">
        <f>+Administration!A52</f>
        <v>138</v>
      </c>
      <c r="C57" t="str">
        <f>+Administration!B52</f>
        <v>SWEDISH EDMONDS</v>
      </c>
      <c r="D57" s="9">
        <f>ROUND(+Administration!J52,0)</f>
        <v>946342</v>
      </c>
      <c r="E57" s="9">
        <f>ROUND(+Administration!V52,0)</f>
        <v>17222</v>
      </c>
      <c r="F57" s="10">
        <f t="shared" si="0"/>
        <v>54.95</v>
      </c>
      <c r="G57" s="9">
        <f>ROUND(+Administration!J154,0)</f>
        <v>257347</v>
      </c>
      <c r="H57" s="9">
        <f>ROUND(+Administration!V154,0)</f>
        <v>13638</v>
      </c>
      <c r="I57" s="10">
        <f t="shared" si="1"/>
        <v>18.87</v>
      </c>
      <c r="J57" s="10"/>
      <c r="K57" s="11">
        <f t="shared" si="2"/>
        <v>-0.65659999999999996</v>
      </c>
    </row>
    <row r="58" spans="2:11" x14ac:dyDescent="0.2">
      <c r="B58">
        <f>+Administration!A53</f>
        <v>139</v>
      </c>
      <c r="C58" t="str">
        <f>+Administration!B53</f>
        <v>PROVIDENCE HOLY FAMILY HOSPITAL</v>
      </c>
      <c r="D58" s="9">
        <f>ROUND(+Administration!J53,0)</f>
        <v>78652</v>
      </c>
      <c r="E58" s="9">
        <f>ROUND(+Administration!V53,0)</f>
        <v>18640</v>
      </c>
      <c r="F58" s="10">
        <f t="shared" si="0"/>
        <v>4.22</v>
      </c>
      <c r="G58" s="9">
        <f>ROUND(+Administration!J155,0)</f>
        <v>149307</v>
      </c>
      <c r="H58" s="9">
        <f>ROUND(+Administration!V155,0)</f>
        <v>19071</v>
      </c>
      <c r="I58" s="10">
        <f t="shared" si="1"/>
        <v>7.83</v>
      </c>
      <c r="J58" s="10"/>
      <c r="K58" s="11">
        <f t="shared" si="2"/>
        <v>0.85550000000000004</v>
      </c>
    </row>
    <row r="59" spans="2:11" x14ac:dyDescent="0.2">
      <c r="B59">
        <f>+Administration!A54</f>
        <v>140</v>
      </c>
      <c r="C59" t="str">
        <f>+Administration!B54</f>
        <v>KITTITAS VALLEY HEALTHCARE</v>
      </c>
      <c r="D59" s="9">
        <f>ROUND(+Administration!J54,0)</f>
        <v>94778</v>
      </c>
      <c r="E59" s="9">
        <f>ROUND(+Administration!V54,0)</f>
        <v>5064</v>
      </c>
      <c r="F59" s="10">
        <f t="shared" si="0"/>
        <v>18.72</v>
      </c>
      <c r="G59" s="9">
        <f>ROUND(+Administration!J156,0)</f>
        <v>157535</v>
      </c>
      <c r="H59" s="9">
        <f>ROUND(+Administration!V156,0)</f>
        <v>5359</v>
      </c>
      <c r="I59" s="10">
        <f t="shared" si="1"/>
        <v>29.4</v>
      </c>
      <c r="J59" s="10"/>
      <c r="K59" s="11">
        <f t="shared" si="2"/>
        <v>0.57050000000000001</v>
      </c>
    </row>
    <row r="60" spans="2:11" x14ac:dyDescent="0.2">
      <c r="B60">
        <f>+Administration!A55</f>
        <v>141</v>
      </c>
      <c r="C60" t="str">
        <f>+Administration!B55</f>
        <v>DAYTON GENERAL HOSPITAL</v>
      </c>
      <c r="D60" s="9">
        <f>ROUND(+Administration!J55,0)</f>
        <v>0</v>
      </c>
      <c r="E60" s="9">
        <f>ROUND(+Administration!V55,0)</f>
        <v>0</v>
      </c>
      <c r="F60" s="10" t="str">
        <f t="shared" si="0"/>
        <v/>
      </c>
      <c r="G60" s="9">
        <f>ROUND(+Administration!J157,0)</f>
        <v>0</v>
      </c>
      <c r="H60" s="9">
        <f>ROUND(+Administration!V157,0)</f>
        <v>0</v>
      </c>
      <c r="I60" s="10" t="str">
        <f t="shared" si="1"/>
        <v/>
      </c>
      <c r="J60" s="10"/>
      <c r="K60" s="11" t="str">
        <f t="shared" si="2"/>
        <v/>
      </c>
    </row>
    <row r="61" spans="2:11" x14ac:dyDescent="0.2">
      <c r="B61">
        <f>+Administration!A56</f>
        <v>142</v>
      </c>
      <c r="C61" t="str">
        <f>+Administration!B56</f>
        <v>HARRISON MEDICAL CENTER</v>
      </c>
      <c r="D61" s="9">
        <f>ROUND(+Administration!J56,0)</f>
        <v>472342</v>
      </c>
      <c r="E61" s="9">
        <f>ROUND(+Administration!V56,0)</f>
        <v>27923</v>
      </c>
      <c r="F61" s="10">
        <f t="shared" si="0"/>
        <v>16.920000000000002</v>
      </c>
      <c r="G61" s="9">
        <f>ROUND(+Administration!J158,0)</f>
        <v>562786</v>
      </c>
      <c r="H61" s="9">
        <f>ROUND(+Administration!V158,0)</f>
        <v>29528</v>
      </c>
      <c r="I61" s="10">
        <f t="shared" si="1"/>
        <v>19.059999999999999</v>
      </c>
      <c r="J61" s="10"/>
      <c r="K61" s="11">
        <f t="shared" si="2"/>
        <v>0.1265</v>
      </c>
    </row>
    <row r="62" spans="2:11" x14ac:dyDescent="0.2">
      <c r="B62">
        <f>+Administration!A57</f>
        <v>145</v>
      </c>
      <c r="C62" t="str">
        <f>+Administration!B57</f>
        <v>PEACEHEALTH ST JOSEPH HOSPITAL</v>
      </c>
      <c r="D62" s="9">
        <f>ROUND(+Administration!J57,0)</f>
        <v>552833</v>
      </c>
      <c r="E62" s="9">
        <f>ROUND(+Administration!V57,0)</f>
        <v>32561</v>
      </c>
      <c r="F62" s="10">
        <f t="shared" si="0"/>
        <v>16.98</v>
      </c>
      <c r="G62" s="9">
        <f>ROUND(+Administration!J159,0)</f>
        <v>330116</v>
      </c>
      <c r="H62" s="9">
        <f>ROUND(+Administration!V159,0)</f>
        <v>30721</v>
      </c>
      <c r="I62" s="10">
        <f t="shared" si="1"/>
        <v>10.75</v>
      </c>
      <c r="J62" s="10"/>
      <c r="K62" s="11">
        <f t="shared" si="2"/>
        <v>-0.3669</v>
      </c>
    </row>
    <row r="63" spans="2:11" x14ac:dyDescent="0.2">
      <c r="B63">
        <f>+Administration!A58</f>
        <v>147</v>
      </c>
      <c r="C63" t="str">
        <f>+Administration!B58</f>
        <v>MID VALLEY HOSPITAL</v>
      </c>
      <c r="D63" s="9">
        <f>ROUND(+Administration!J58,0)</f>
        <v>37566</v>
      </c>
      <c r="E63" s="9">
        <f>ROUND(+Administration!V58,0)</f>
        <v>2557</v>
      </c>
      <c r="F63" s="10">
        <f t="shared" si="0"/>
        <v>14.69</v>
      </c>
      <c r="G63" s="9">
        <f>ROUND(+Administration!J160,0)</f>
        <v>37073</v>
      </c>
      <c r="H63" s="9">
        <f>ROUND(+Administration!V160,0)</f>
        <v>2618</v>
      </c>
      <c r="I63" s="10">
        <f t="shared" si="1"/>
        <v>14.16</v>
      </c>
      <c r="J63" s="10"/>
      <c r="K63" s="11">
        <f t="shared" si="2"/>
        <v>-3.61E-2</v>
      </c>
    </row>
    <row r="64" spans="2:11" x14ac:dyDescent="0.2">
      <c r="B64">
        <f>+Administration!A59</f>
        <v>148</v>
      </c>
      <c r="C64" t="str">
        <f>+Administration!B59</f>
        <v>KINDRED HOSPITAL SEATTLE - NORTHGATE</v>
      </c>
      <c r="D64" s="9">
        <f>ROUND(+Administration!J59,0)</f>
        <v>61745</v>
      </c>
      <c r="E64" s="9">
        <f>ROUND(+Administration!V59,0)</f>
        <v>898</v>
      </c>
      <c r="F64" s="10">
        <f t="shared" si="0"/>
        <v>68.760000000000005</v>
      </c>
      <c r="G64" s="9">
        <f>ROUND(+Administration!J161,0)</f>
        <v>52226</v>
      </c>
      <c r="H64" s="9">
        <f>ROUND(+Administration!V161,0)</f>
        <v>1126</v>
      </c>
      <c r="I64" s="10">
        <f t="shared" si="1"/>
        <v>46.38</v>
      </c>
      <c r="J64" s="10"/>
      <c r="K64" s="11">
        <f t="shared" si="2"/>
        <v>-0.32550000000000001</v>
      </c>
    </row>
    <row r="65" spans="2:11" x14ac:dyDescent="0.2">
      <c r="B65">
        <f>+Administration!A60</f>
        <v>150</v>
      </c>
      <c r="C65" t="str">
        <f>+Administration!B60</f>
        <v>COULEE MEDICAL CENTER</v>
      </c>
      <c r="D65" s="9">
        <f>ROUND(+Administration!J60,0)</f>
        <v>78587</v>
      </c>
      <c r="E65" s="9">
        <f>ROUND(+Administration!V60,0)</f>
        <v>1288</v>
      </c>
      <c r="F65" s="10">
        <f t="shared" si="0"/>
        <v>61.01</v>
      </c>
      <c r="G65" s="9">
        <f>ROUND(+Administration!J162,0)</f>
        <v>122272</v>
      </c>
      <c r="H65" s="9">
        <f>ROUND(+Administration!V162,0)</f>
        <v>1247</v>
      </c>
      <c r="I65" s="10">
        <f t="shared" si="1"/>
        <v>98.05</v>
      </c>
      <c r="J65" s="10"/>
      <c r="K65" s="11">
        <f t="shared" si="2"/>
        <v>0.60709999999999997</v>
      </c>
    </row>
    <row r="66" spans="2:11" x14ac:dyDescent="0.2">
      <c r="B66">
        <f>+Administration!A61</f>
        <v>152</v>
      </c>
      <c r="C66" t="str">
        <f>+Administration!B61</f>
        <v>MASON GENERAL HOSPITAL</v>
      </c>
      <c r="D66" s="9">
        <f>ROUND(+Administration!J61,0)</f>
        <v>134702</v>
      </c>
      <c r="E66" s="9">
        <f>ROUND(+Administration!V61,0)</f>
        <v>4287</v>
      </c>
      <c r="F66" s="10">
        <f t="shared" si="0"/>
        <v>31.42</v>
      </c>
      <c r="G66" s="9">
        <f>ROUND(+Administration!J163,0)</f>
        <v>111125</v>
      </c>
      <c r="H66" s="9">
        <f>ROUND(+Administration!V163,0)</f>
        <v>4594</v>
      </c>
      <c r="I66" s="10">
        <f t="shared" si="1"/>
        <v>24.19</v>
      </c>
      <c r="J66" s="10"/>
      <c r="K66" s="11">
        <f t="shared" si="2"/>
        <v>-0.2301</v>
      </c>
    </row>
    <row r="67" spans="2:11" x14ac:dyDescent="0.2">
      <c r="B67">
        <f>+Administration!A62</f>
        <v>153</v>
      </c>
      <c r="C67" t="str">
        <f>+Administration!B62</f>
        <v>WHITMAN HOSPITAL AND MEDICAL CENTER</v>
      </c>
      <c r="D67" s="9">
        <f>ROUND(+Administration!J62,0)</f>
        <v>70436</v>
      </c>
      <c r="E67" s="9">
        <f>ROUND(+Administration!V62,0)</f>
        <v>1377</v>
      </c>
      <c r="F67" s="10">
        <f t="shared" si="0"/>
        <v>51.15</v>
      </c>
      <c r="G67" s="9">
        <f>ROUND(+Administration!J164,0)</f>
        <v>76487</v>
      </c>
      <c r="H67" s="9">
        <f>ROUND(+Administration!V164,0)</f>
        <v>1291</v>
      </c>
      <c r="I67" s="10">
        <f t="shared" si="1"/>
        <v>59.25</v>
      </c>
      <c r="J67" s="10"/>
      <c r="K67" s="11">
        <f t="shared" si="2"/>
        <v>0.15840000000000001</v>
      </c>
    </row>
    <row r="68" spans="2:11" x14ac:dyDescent="0.2">
      <c r="B68">
        <f>+Administration!A63</f>
        <v>155</v>
      </c>
      <c r="C68" t="str">
        <f>+Administration!B63</f>
        <v>UW MEDICINE/VALLEY MEDICAL CENTER</v>
      </c>
      <c r="D68" s="9">
        <f>ROUND(+Administration!J63,0)</f>
        <v>280129</v>
      </c>
      <c r="E68" s="9">
        <f>ROUND(+Administration!V63,0)</f>
        <v>37373</v>
      </c>
      <c r="F68" s="10">
        <f t="shared" si="0"/>
        <v>7.5</v>
      </c>
      <c r="G68" s="9">
        <f>ROUND(+Administration!J165,0)</f>
        <v>289223</v>
      </c>
      <c r="H68" s="9">
        <f>ROUND(+Administration!V165,0)</f>
        <v>40555</v>
      </c>
      <c r="I68" s="10">
        <f t="shared" si="1"/>
        <v>7.13</v>
      </c>
      <c r="J68" s="10"/>
      <c r="K68" s="11">
        <f t="shared" si="2"/>
        <v>-4.9299999999999997E-2</v>
      </c>
    </row>
    <row r="69" spans="2:11" x14ac:dyDescent="0.2">
      <c r="B69">
        <f>+Administration!A64</f>
        <v>156</v>
      </c>
      <c r="C69" t="str">
        <f>+Administration!B64</f>
        <v>WHIDBEY GENERAL HOSPITAL</v>
      </c>
      <c r="D69" s="9">
        <f>ROUND(+Administration!J64,0)</f>
        <v>0</v>
      </c>
      <c r="E69" s="9">
        <f>ROUND(+Administration!V64,0)</f>
        <v>0</v>
      </c>
      <c r="F69" s="10" t="str">
        <f t="shared" si="0"/>
        <v/>
      </c>
      <c r="G69" s="9">
        <f>ROUND(+Administration!J166,0)</f>
        <v>104047</v>
      </c>
      <c r="H69" s="9">
        <f>ROUND(+Administration!V166,0)</f>
        <v>8340</v>
      </c>
      <c r="I69" s="10">
        <f t="shared" si="1"/>
        <v>12.48</v>
      </c>
      <c r="J69" s="10"/>
      <c r="K69" s="11" t="str">
        <f t="shared" si="2"/>
        <v/>
      </c>
    </row>
    <row r="70" spans="2:11" x14ac:dyDescent="0.2">
      <c r="B70">
        <f>+Administration!A65</f>
        <v>157</v>
      </c>
      <c r="C70" t="str">
        <f>+Administration!B65</f>
        <v>ST LUKES REHABILIATION INSTITUTE</v>
      </c>
      <c r="D70" s="9">
        <f>ROUND(+Administration!J65,0)</f>
        <v>76958</v>
      </c>
      <c r="E70" s="9">
        <f>ROUND(+Administration!V65,0)</f>
        <v>2467</v>
      </c>
      <c r="F70" s="10">
        <f t="shared" si="0"/>
        <v>31.19</v>
      </c>
      <c r="G70" s="9">
        <f>ROUND(+Administration!J167,0)</f>
        <v>110409</v>
      </c>
      <c r="H70" s="9">
        <f>ROUND(+Administration!V167,0)</f>
        <v>2506</v>
      </c>
      <c r="I70" s="10">
        <f t="shared" si="1"/>
        <v>44.06</v>
      </c>
      <c r="J70" s="10"/>
      <c r="K70" s="11">
        <f t="shared" si="2"/>
        <v>0.41260000000000002</v>
      </c>
    </row>
    <row r="71" spans="2:11" x14ac:dyDescent="0.2">
      <c r="B71">
        <f>+Administration!A66</f>
        <v>158</v>
      </c>
      <c r="C71" t="str">
        <f>+Administration!B66</f>
        <v>CASCADE MEDICAL CENTER</v>
      </c>
      <c r="D71" s="9">
        <f>ROUND(+Administration!J66,0)</f>
        <v>20028</v>
      </c>
      <c r="E71" s="9">
        <f>ROUND(+Administration!V66,0)</f>
        <v>573</v>
      </c>
      <c r="F71" s="10">
        <f t="shared" si="0"/>
        <v>34.950000000000003</v>
      </c>
      <c r="G71" s="9">
        <f>ROUND(+Administration!J168,0)</f>
        <v>34323</v>
      </c>
      <c r="H71" s="9">
        <f>ROUND(+Administration!V168,0)</f>
        <v>453</v>
      </c>
      <c r="I71" s="10">
        <f t="shared" si="1"/>
        <v>75.77</v>
      </c>
      <c r="J71" s="10"/>
      <c r="K71" s="11">
        <f t="shared" si="2"/>
        <v>1.1679999999999999</v>
      </c>
    </row>
    <row r="72" spans="2:11" x14ac:dyDescent="0.2">
      <c r="B72">
        <f>+Administration!A67</f>
        <v>159</v>
      </c>
      <c r="C72" t="str">
        <f>+Administration!B67</f>
        <v>PROVIDENCE ST PETER HOSPITAL</v>
      </c>
      <c r="D72" s="9">
        <f>ROUND(+Administration!J67,0)</f>
        <v>531498</v>
      </c>
      <c r="E72" s="9">
        <f>ROUND(+Administration!V67,0)</f>
        <v>33274</v>
      </c>
      <c r="F72" s="10">
        <f t="shared" si="0"/>
        <v>15.97</v>
      </c>
      <c r="G72" s="9">
        <f>ROUND(+Administration!J169,0)</f>
        <v>348688</v>
      </c>
      <c r="H72" s="9">
        <f>ROUND(+Administration!V169,0)</f>
        <v>32148</v>
      </c>
      <c r="I72" s="10">
        <f t="shared" si="1"/>
        <v>10.85</v>
      </c>
      <c r="J72" s="10"/>
      <c r="K72" s="11">
        <f t="shared" si="2"/>
        <v>-0.3206</v>
      </c>
    </row>
    <row r="73" spans="2:11" x14ac:dyDescent="0.2">
      <c r="B73">
        <f>+Administration!A68</f>
        <v>161</v>
      </c>
      <c r="C73" t="str">
        <f>+Administration!B68</f>
        <v>KADLEC REGIONAL MEDICAL CENTER</v>
      </c>
      <c r="D73" s="9">
        <f>ROUND(+Administration!J68,0)</f>
        <v>1082560</v>
      </c>
      <c r="E73" s="9">
        <f>ROUND(+Administration!V68,0)</f>
        <v>35689</v>
      </c>
      <c r="F73" s="10">
        <f t="shared" si="0"/>
        <v>30.33</v>
      </c>
      <c r="G73" s="9">
        <f>ROUND(+Administration!J170,0)</f>
        <v>983271</v>
      </c>
      <c r="H73" s="9">
        <f>ROUND(+Administration!V170,0)</f>
        <v>38995</v>
      </c>
      <c r="I73" s="10">
        <f t="shared" si="1"/>
        <v>25.22</v>
      </c>
      <c r="J73" s="10"/>
      <c r="K73" s="11">
        <f t="shared" si="2"/>
        <v>-0.16850000000000001</v>
      </c>
    </row>
    <row r="74" spans="2:11" x14ac:dyDescent="0.2">
      <c r="B74">
        <f>+Administration!A69</f>
        <v>162</v>
      </c>
      <c r="C74" t="str">
        <f>+Administration!B69</f>
        <v>PROVIDENCE SACRED HEART MEDICAL CENTER</v>
      </c>
      <c r="D74" s="9">
        <f>ROUND(+Administration!J69,0)</f>
        <v>838852</v>
      </c>
      <c r="E74" s="9">
        <f>ROUND(+Administration!V69,0)</f>
        <v>61703</v>
      </c>
      <c r="F74" s="10">
        <f t="shared" si="0"/>
        <v>13.59</v>
      </c>
      <c r="G74" s="9">
        <f>ROUND(+Administration!J171,0)</f>
        <v>1260522</v>
      </c>
      <c r="H74" s="9">
        <f>ROUND(+Administration!V171,0)</f>
        <v>62420</v>
      </c>
      <c r="I74" s="10">
        <f t="shared" si="1"/>
        <v>20.190000000000001</v>
      </c>
      <c r="J74" s="10"/>
      <c r="K74" s="11">
        <f t="shared" si="2"/>
        <v>0.48570000000000002</v>
      </c>
    </row>
    <row r="75" spans="2:11" x14ac:dyDescent="0.2">
      <c r="B75">
        <f>+Administration!A70</f>
        <v>164</v>
      </c>
      <c r="C75" t="str">
        <f>+Administration!B70</f>
        <v>EVERGREENHEALTH MEDICAL CENTER</v>
      </c>
      <c r="D75" s="9">
        <f>ROUND(+Administration!J70,0)</f>
        <v>3886</v>
      </c>
      <c r="E75" s="9">
        <f>ROUND(+Administration!V70,0)</f>
        <v>33213</v>
      </c>
      <c r="F75" s="10">
        <f t="shared" ref="F75:F108" si="3">IF(D75=0,"",IF(E75=0,"",ROUND(D75/E75,2)))</f>
        <v>0.12</v>
      </c>
      <c r="G75" s="9">
        <f>ROUND(+Administration!J172,0)</f>
        <v>995596</v>
      </c>
      <c r="H75" s="9">
        <f>ROUND(+Administration!V172,0)</f>
        <v>33452</v>
      </c>
      <c r="I75" s="10">
        <f t="shared" ref="I75:I108" si="4">IF(G75=0,"",IF(H75=0,"",ROUND(G75/H75,2)))</f>
        <v>29.76</v>
      </c>
      <c r="J75" s="10"/>
      <c r="K75" s="11">
        <f t="shared" ref="K75:K108" si="5">IF(D75=0,"",IF(E75=0,"",IF(G75=0,"",IF(H75=0,"",ROUND(I75/F75-1,4)))))</f>
        <v>247</v>
      </c>
    </row>
    <row r="76" spans="2:11" x14ac:dyDescent="0.2">
      <c r="B76">
        <f>+Administration!A71</f>
        <v>165</v>
      </c>
      <c r="C76" t="str">
        <f>+Administration!B71</f>
        <v>LAKE CHELAN COMMUNITY HOSPITAL</v>
      </c>
      <c r="D76" s="9">
        <f>ROUND(+Administration!J71,0)</f>
        <v>96158</v>
      </c>
      <c r="E76" s="9">
        <f>ROUND(+Administration!V71,0)</f>
        <v>1122</v>
      </c>
      <c r="F76" s="10">
        <f t="shared" si="3"/>
        <v>85.7</v>
      </c>
      <c r="G76" s="9">
        <f>ROUND(+Administration!J173,0)</f>
        <v>78416</v>
      </c>
      <c r="H76" s="9">
        <f>ROUND(+Administration!V173,0)</f>
        <v>1169</v>
      </c>
      <c r="I76" s="10">
        <f t="shared" si="4"/>
        <v>67.08</v>
      </c>
      <c r="J76" s="10"/>
      <c r="K76" s="11">
        <f t="shared" si="5"/>
        <v>-0.21729999999999999</v>
      </c>
    </row>
    <row r="77" spans="2:11" x14ac:dyDescent="0.2">
      <c r="B77">
        <f>+Administration!A72</f>
        <v>167</v>
      </c>
      <c r="C77" t="str">
        <f>+Administration!B72</f>
        <v>FERRY COUNTY MEMORIAL HOSPITAL</v>
      </c>
      <c r="D77" s="9">
        <f>ROUND(+Administration!J72,0)</f>
        <v>0</v>
      </c>
      <c r="E77" s="9">
        <f>ROUND(+Administration!V72,0)</f>
        <v>0</v>
      </c>
      <c r="F77" s="10" t="str">
        <f t="shared" si="3"/>
        <v/>
      </c>
      <c r="G77" s="9">
        <f>ROUND(+Administration!J174,0)</f>
        <v>0</v>
      </c>
      <c r="H77" s="9">
        <f>ROUND(+Administration!V174,0)</f>
        <v>0</v>
      </c>
      <c r="I77" s="10" t="str">
        <f t="shared" si="4"/>
        <v/>
      </c>
      <c r="J77" s="10"/>
      <c r="K77" s="11" t="str">
        <f t="shared" si="5"/>
        <v/>
      </c>
    </row>
    <row r="78" spans="2:11" x14ac:dyDescent="0.2">
      <c r="B78">
        <f>+Administration!A73</f>
        <v>168</v>
      </c>
      <c r="C78" t="str">
        <f>+Administration!B73</f>
        <v>CENTRAL WASHINGTON HOSPITAL</v>
      </c>
      <c r="D78" s="9">
        <f>ROUND(+Administration!J73,0)</f>
        <v>153940</v>
      </c>
      <c r="E78" s="9">
        <f>ROUND(+Administration!V73,0)</f>
        <v>20242</v>
      </c>
      <c r="F78" s="10">
        <f t="shared" si="3"/>
        <v>7.6</v>
      </c>
      <c r="G78" s="9">
        <f>ROUND(+Administration!J175,0)</f>
        <v>293613</v>
      </c>
      <c r="H78" s="9">
        <f>ROUND(+Administration!V175,0)</f>
        <v>21021</v>
      </c>
      <c r="I78" s="10">
        <f t="shared" si="4"/>
        <v>13.97</v>
      </c>
      <c r="J78" s="10"/>
      <c r="K78" s="11">
        <f t="shared" si="5"/>
        <v>0.83819999999999995</v>
      </c>
    </row>
    <row r="79" spans="2:11" x14ac:dyDescent="0.2">
      <c r="B79">
        <f>+Administration!A74</f>
        <v>170</v>
      </c>
      <c r="C79" t="str">
        <f>+Administration!B74</f>
        <v>PEACEHEALTH SOUTHWEST MEDICAL CENTER</v>
      </c>
      <c r="D79" s="9">
        <f>ROUND(+Administration!J74,0)</f>
        <v>823025</v>
      </c>
      <c r="E79" s="9">
        <f>ROUND(+Administration!V74,0)</f>
        <v>48533</v>
      </c>
      <c r="F79" s="10">
        <f t="shared" si="3"/>
        <v>16.96</v>
      </c>
      <c r="G79" s="9">
        <f>ROUND(+Administration!J176,0)</f>
        <v>26366</v>
      </c>
      <c r="H79" s="9">
        <f>ROUND(+Administration!V176,0)</f>
        <v>46775</v>
      </c>
      <c r="I79" s="10">
        <f t="shared" si="4"/>
        <v>0.56000000000000005</v>
      </c>
      <c r="J79" s="10"/>
      <c r="K79" s="11">
        <f t="shared" si="5"/>
        <v>-0.96699999999999997</v>
      </c>
    </row>
    <row r="80" spans="2:11" x14ac:dyDescent="0.2">
      <c r="B80">
        <f>+Administration!A75</f>
        <v>172</v>
      </c>
      <c r="C80" t="str">
        <f>+Administration!B75</f>
        <v>PULLMAN REGIONAL HOSPITAL</v>
      </c>
      <c r="D80" s="9">
        <f>ROUND(+Administration!J75,0)</f>
        <v>88852</v>
      </c>
      <c r="E80" s="9">
        <f>ROUND(+Administration!V75,0)</f>
        <v>3914</v>
      </c>
      <c r="F80" s="10">
        <f t="shared" si="3"/>
        <v>22.7</v>
      </c>
      <c r="G80" s="9">
        <f>ROUND(+Administration!J177,0)</f>
        <v>81988</v>
      </c>
      <c r="H80" s="9">
        <f>ROUND(+Administration!V177,0)</f>
        <v>4071</v>
      </c>
      <c r="I80" s="10">
        <f t="shared" si="4"/>
        <v>20.14</v>
      </c>
      <c r="J80" s="10"/>
      <c r="K80" s="11">
        <f t="shared" si="5"/>
        <v>-0.1128</v>
      </c>
    </row>
    <row r="81" spans="2:11" x14ac:dyDescent="0.2">
      <c r="B81">
        <f>+Administration!A76</f>
        <v>173</v>
      </c>
      <c r="C81" t="str">
        <f>+Administration!B76</f>
        <v>MORTON GENERAL HOSPITAL</v>
      </c>
      <c r="D81" s="9">
        <f>ROUND(+Administration!J76,0)</f>
        <v>23384</v>
      </c>
      <c r="E81" s="9">
        <f>ROUND(+Administration!V76,0)</f>
        <v>1070</v>
      </c>
      <c r="F81" s="10">
        <f t="shared" si="3"/>
        <v>21.85</v>
      </c>
      <c r="G81" s="9">
        <f>ROUND(+Administration!J178,0)</f>
        <v>27517</v>
      </c>
      <c r="H81" s="9">
        <f>ROUND(+Administration!V178,0)</f>
        <v>1208</v>
      </c>
      <c r="I81" s="10">
        <f t="shared" si="4"/>
        <v>22.78</v>
      </c>
      <c r="J81" s="10"/>
      <c r="K81" s="11">
        <f t="shared" si="5"/>
        <v>4.2599999999999999E-2</v>
      </c>
    </row>
    <row r="82" spans="2:11" x14ac:dyDescent="0.2">
      <c r="B82">
        <f>+Administration!A77</f>
        <v>175</v>
      </c>
      <c r="C82" t="str">
        <f>+Administration!B77</f>
        <v>MARY BRIDGE CHILDRENS HEALTH CENTER</v>
      </c>
      <c r="D82" s="9">
        <f>ROUND(+Administration!J77,0)</f>
        <v>212702</v>
      </c>
      <c r="E82" s="9">
        <f>ROUND(+Administration!V77,0)</f>
        <v>10786</v>
      </c>
      <c r="F82" s="10">
        <f t="shared" si="3"/>
        <v>19.72</v>
      </c>
      <c r="G82" s="9">
        <f>ROUND(+Administration!J179,0)</f>
        <v>81275</v>
      </c>
      <c r="H82" s="9">
        <f>ROUND(+Administration!V179,0)</f>
        <v>8765</v>
      </c>
      <c r="I82" s="10">
        <f t="shared" si="4"/>
        <v>9.27</v>
      </c>
      <c r="J82" s="10"/>
      <c r="K82" s="11">
        <f t="shared" si="5"/>
        <v>-0.52990000000000004</v>
      </c>
    </row>
    <row r="83" spans="2:11" x14ac:dyDescent="0.2">
      <c r="B83">
        <f>+Administration!A78</f>
        <v>176</v>
      </c>
      <c r="C83" t="str">
        <f>+Administration!B78</f>
        <v>TACOMA GENERAL/ALLENMORE HOSPITAL</v>
      </c>
      <c r="D83" s="9">
        <f>ROUND(+Administration!J78,0)</f>
        <v>363702</v>
      </c>
      <c r="E83" s="9">
        <f>ROUND(+Administration!V78,0)</f>
        <v>41823</v>
      </c>
      <c r="F83" s="10">
        <f t="shared" si="3"/>
        <v>8.6999999999999993</v>
      </c>
      <c r="G83" s="9">
        <f>ROUND(+Administration!J180,0)</f>
        <v>550710</v>
      </c>
      <c r="H83" s="9">
        <f>ROUND(+Administration!V180,0)</f>
        <v>40195</v>
      </c>
      <c r="I83" s="10">
        <f t="shared" si="4"/>
        <v>13.7</v>
      </c>
      <c r="J83" s="10"/>
      <c r="K83" s="11">
        <f t="shared" si="5"/>
        <v>0.57469999999999999</v>
      </c>
    </row>
    <row r="84" spans="2:11" x14ac:dyDescent="0.2">
      <c r="B84">
        <f>+Administration!A79</f>
        <v>180</v>
      </c>
      <c r="C84" t="str">
        <f>+Administration!B79</f>
        <v>VALLEY HOSPITAL</v>
      </c>
      <c r="D84" s="9">
        <f>ROUND(+Administration!J79,0)</f>
        <v>64508</v>
      </c>
      <c r="E84" s="9">
        <f>ROUND(+Administration!V79,0)</f>
        <v>11479</v>
      </c>
      <c r="F84" s="10">
        <f t="shared" si="3"/>
        <v>5.62</v>
      </c>
      <c r="G84" s="9">
        <f>ROUND(+Administration!J181,0)</f>
        <v>53328</v>
      </c>
      <c r="H84" s="9">
        <f>ROUND(+Administration!V181,0)</f>
        <v>11541</v>
      </c>
      <c r="I84" s="10">
        <f t="shared" si="4"/>
        <v>4.62</v>
      </c>
      <c r="J84" s="10"/>
      <c r="K84" s="11">
        <f t="shared" si="5"/>
        <v>-0.1779</v>
      </c>
    </row>
    <row r="85" spans="2:11" x14ac:dyDescent="0.2">
      <c r="B85">
        <f>+Administration!A80</f>
        <v>183</v>
      </c>
      <c r="C85" t="str">
        <f>+Administration!B80</f>
        <v>MULTICARE AUBURN MEDICAL CENTER</v>
      </c>
      <c r="D85" s="9">
        <f>ROUND(+Administration!J80,0)</f>
        <v>87697</v>
      </c>
      <c r="E85" s="9">
        <f>ROUND(+Administration!V80,0)</f>
        <v>10417</v>
      </c>
      <c r="F85" s="10">
        <f t="shared" si="3"/>
        <v>8.42</v>
      </c>
      <c r="G85" s="9">
        <f>ROUND(+Administration!J182,0)</f>
        <v>246007</v>
      </c>
      <c r="H85" s="9">
        <f>ROUND(+Administration!V182,0)</f>
        <v>10939</v>
      </c>
      <c r="I85" s="10">
        <f t="shared" si="4"/>
        <v>22.49</v>
      </c>
      <c r="J85" s="10"/>
      <c r="K85" s="11">
        <f t="shared" si="5"/>
        <v>1.671</v>
      </c>
    </row>
    <row r="86" spans="2:11" x14ac:dyDescent="0.2">
      <c r="B86">
        <f>+Administration!A81</f>
        <v>186</v>
      </c>
      <c r="C86" t="str">
        <f>+Administration!B81</f>
        <v>SUMMIT PACIFIC MEDICAL CENTER</v>
      </c>
      <c r="D86" s="9">
        <f>ROUND(+Administration!J81,0)</f>
        <v>21922</v>
      </c>
      <c r="E86" s="9">
        <f>ROUND(+Administration!V81,0)</f>
        <v>1042</v>
      </c>
      <c r="F86" s="10">
        <f t="shared" si="3"/>
        <v>21.04</v>
      </c>
      <c r="G86" s="9">
        <f>ROUND(+Administration!J183,0)</f>
        <v>7509</v>
      </c>
      <c r="H86" s="9">
        <f>ROUND(+Administration!V183,0)</f>
        <v>1607</v>
      </c>
      <c r="I86" s="10">
        <f t="shared" si="4"/>
        <v>4.67</v>
      </c>
      <c r="J86" s="10"/>
      <c r="K86" s="11">
        <f t="shared" si="5"/>
        <v>-0.77800000000000002</v>
      </c>
    </row>
    <row r="87" spans="2:11" x14ac:dyDescent="0.2">
      <c r="B87">
        <f>+Administration!A82</f>
        <v>191</v>
      </c>
      <c r="C87" t="str">
        <f>+Administration!B82</f>
        <v>PROVIDENCE CENTRALIA HOSPITAL</v>
      </c>
      <c r="D87" s="9">
        <f>ROUND(+Administration!J82,0)</f>
        <v>115787</v>
      </c>
      <c r="E87" s="9">
        <f>ROUND(+Administration!V82,0)</f>
        <v>12339</v>
      </c>
      <c r="F87" s="10">
        <f t="shared" si="3"/>
        <v>9.3800000000000008</v>
      </c>
      <c r="G87" s="9">
        <f>ROUND(+Administration!J184,0)</f>
        <v>93326</v>
      </c>
      <c r="H87" s="9">
        <f>ROUND(+Administration!V184,0)</f>
        <v>11395</v>
      </c>
      <c r="I87" s="10">
        <f t="shared" si="4"/>
        <v>8.19</v>
      </c>
      <c r="J87" s="10"/>
      <c r="K87" s="11">
        <f t="shared" si="5"/>
        <v>-0.12690000000000001</v>
      </c>
    </row>
    <row r="88" spans="2:11" x14ac:dyDescent="0.2">
      <c r="B88">
        <f>+Administration!A83</f>
        <v>193</v>
      </c>
      <c r="C88" t="str">
        <f>+Administration!B83</f>
        <v>PROVIDENCE MOUNT CARMEL HOSPITAL</v>
      </c>
      <c r="D88" s="9">
        <f>ROUND(+Administration!J83,0)</f>
        <v>37523</v>
      </c>
      <c r="E88" s="9">
        <f>ROUND(+Administration!V83,0)</f>
        <v>3543</v>
      </c>
      <c r="F88" s="10">
        <f t="shared" si="3"/>
        <v>10.59</v>
      </c>
      <c r="G88" s="9">
        <f>ROUND(+Administration!J185,0)</f>
        <v>34446</v>
      </c>
      <c r="H88" s="9">
        <f>ROUND(+Administration!V185,0)</f>
        <v>3716</v>
      </c>
      <c r="I88" s="10">
        <f t="shared" si="4"/>
        <v>9.27</v>
      </c>
      <c r="J88" s="10"/>
      <c r="K88" s="11">
        <f t="shared" si="5"/>
        <v>-0.1246</v>
      </c>
    </row>
    <row r="89" spans="2:11" x14ac:dyDescent="0.2">
      <c r="B89">
        <f>+Administration!A84</f>
        <v>194</v>
      </c>
      <c r="C89" t="str">
        <f>+Administration!B84</f>
        <v>PROVIDENCE ST JOSEPHS HOSPITAL</v>
      </c>
      <c r="D89" s="9">
        <f>ROUND(+Administration!J84,0)</f>
        <v>20406</v>
      </c>
      <c r="E89" s="9">
        <f>ROUND(+Administration!V84,0)</f>
        <v>1316</v>
      </c>
      <c r="F89" s="10">
        <f t="shared" si="3"/>
        <v>15.51</v>
      </c>
      <c r="G89" s="9">
        <f>ROUND(+Administration!J186,0)</f>
        <v>10558</v>
      </c>
      <c r="H89" s="9">
        <f>ROUND(+Administration!V186,0)</f>
        <v>1137</v>
      </c>
      <c r="I89" s="10">
        <f t="shared" si="4"/>
        <v>9.2899999999999991</v>
      </c>
      <c r="J89" s="10"/>
      <c r="K89" s="11">
        <f t="shared" si="5"/>
        <v>-0.40100000000000002</v>
      </c>
    </row>
    <row r="90" spans="2:11" x14ac:dyDescent="0.2">
      <c r="B90">
        <f>+Administration!A85</f>
        <v>195</v>
      </c>
      <c r="C90" t="str">
        <f>+Administration!B85</f>
        <v>SNOQUALMIE VALLEY HOSPITAL</v>
      </c>
      <c r="D90" s="9">
        <f>ROUND(+Administration!J85,0)</f>
        <v>25018</v>
      </c>
      <c r="E90" s="9">
        <f>ROUND(+Administration!V85,0)</f>
        <v>1874</v>
      </c>
      <c r="F90" s="10">
        <f t="shared" si="3"/>
        <v>13.35</v>
      </c>
      <c r="G90" s="9">
        <f>ROUND(+Administration!J187,0)</f>
        <v>17663</v>
      </c>
      <c r="H90" s="9">
        <f>ROUND(+Administration!V187,0)</f>
        <v>290</v>
      </c>
      <c r="I90" s="10">
        <f t="shared" si="4"/>
        <v>60.91</v>
      </c>
      <c r="J90" s="10"/>
      <c r="K90" s="11">
        <f t="shared" si="5"/>
        <v>3.5625</v>
      </c>
    </row>
    <row r="91" spans="2:11" x14ac:dyDescent="0.2">
      <c r="B91">
        <f>+Administration!A86</f>
        <v>197</v>
      </c>
      <c r="C91" t="str">
        <f>+Administration!B86</f>
        <v>CAPITAL MEDICAL CENTER</v>
      </c>
      <c r="D91" s="9">
        <f>ROUND(+Administration!J86,0)</f>
        <v>94790</v>
      </c>
      <c r="E91" s="9">
        <f>ROUND(+Administration!V86,0)</f>
        <v>10620</v>
      </c>
      <c r="F91" s="10">
        <f t="shared" si="3"/>
        <v>8.93</v>
      </c>
      <c r="G91" s="9">
        <f>ROUND(+Administration!J188,0)</f>
        <v>93601</v>
      </c>
      <c r="H91" s="9">
        <f>ROUND(+Administration!V188,0)</f>
        <v>10782</v>
      </c>
      <c r="I91" s="10">
        <f t="shared" si="4"/>
        <v>8.68</v>
      </c>
      <c r="J91" s="10"/>
      <c r="K91" s="11">
        <f t="shared" si="5"/>
        <v>-2.8000000000000001E-2</v>
      </c>
    </row>
    <row r="92" spans="2:11" x14ac:dyDescent="0.2">
      <c r="B92">
        <f>+Administration!A87</f>
        <v>198</v>
      </c>
      <c r="C92" t="str">
        <f>+Administration!B87</f>
        <v>SUNNYSIDE COMMUNITY HOSPITAL</v>
      </c>
      <c r="D92" s="9">
        <f>ROUND(+Administration!J87,0)</f>
        <v>38550</v>
      </c>
      <c r="E92" s="9">
        <f>ROUND(+Administration!V87,0)</f>
        <v>4161</v>
      </c>
      <c r="F92" s="10">
        <f t="shared" si="3"/>
        <v>9.26</v>
      </c>
      <c r="G92" s="9">
        <f>ROUND(+Administration!J189,0)</f>
        <v>81706</v>
      </c>
      <c r="H92" s="9">
        <f>ROUND(+Administration!V189,0)</f>
        <v>4751</v>
      </c>
      <c r="I92" s="10">
        <f t="shared" si="4"/>
        <v>17.2</v>
      </c>
      <c r="J92" s="10"/>
      <c r="K92" s="11">
        <f t="shared" si="5"/>
        <v>0.85750000000000004</v>
      </c>
    </row>
    <row r="93" spans="2:11" x14ac:dyDescent="0.2">
      <c r="B93">
        <f>+Administration!A88</f>
        <v>199</v>
      </c>
      <c r="C93" t="str">
        <f>+Administration!B88</f>
        <v>TOPPENISH COMMUNITY HOSPITAL</v>
      </c>
      <c r="D93" s="9">
        <f>ROUND(+Administration!J88,0)</f>
        <v>14485</v>
      </c>
      <c r="E93" s="9">
        <f>ROUND(+Administration!V88,0)</f>
        <v>2554</v>
      </c>
      <c r="F93" s="10">
        <f t="shared" si="3"/>
        <v>5.67</v>
      </c>
      <c r="G93" s="9">
        <f>ROUND(+Administration!J190,0)</f>
        <v>15025</v>
      </c>
      <c r="H93" s="9">
        <f>ROUND(+Administration!V190,0)</f>
        <v>2379</v>
      </c>
      <c r="I93" s="10">
        <f t="shared" si="4"/>
        <v>6.32</v>
      </c>
      <c r="J93" s="10"/>
      <c r="K93" s="11">
        <f t="shared" si="5"/>
        <v>0.11459999999999999</v>
      </c>
    </row>
    <row r="94" spans="2:11" x14ac:dyDescent="0.2">
      <c r="B94">
        <f>+Administration!A89</f>
        <v>201</v>
      </c>
      <c r="C94" t="str">
        <f>+Administration!B89</f>
        <v>ST FRANCIS COMMUNITY HOSPITAL</v>
      </c>
      <c r="D94" s="9">
        <f>ROUND(+Administration!J89,0)</f>
        <v>186988</v>
      </c>
      <c r="E94" s="9">
        <f>ROUND(+Administration!V89,0)</f>
        <v>15975</v>
      </c>
      <c r="F94" s="10">
        <f t="shared" si="3"/>
        <v>11.71</v>
      </c>
      <c r="G94" s="9">
        <f>ROUND(+Administration!J191,0)</f>
        <v>82740</v>
      </c>
      <c r="H94" s="9">
        <f>ROUND(+Administration!V191,0)</f>
        <v>13448</v>
      </c>
      <c r="I94" s="10">
        <f t="shared" si="4"/>
        <v>6.15</v>
      </c>
      <c r="J94" s="10"/>
      <c r="K94" s="11">
        <f t="shared" si="5"/>
        <v>-0.4748</v>
      </c>
    </row>
    <row r="95" spans="2:11" x14ac:dyDescent="0.2">
      <c r="B95">
        <f>+Administration!A90</f>
        <v>202</v>
      </c>
      <c r="C95" t="str">
        <f>+Administration!B90</f>
        <v>REGIONAL HOSPITAL</v>
      </c>
      <c r="D95" s="9">
        <f>ROUND(+Administration!J90,0)</f>
        <v>19744</v>
      </c>
      <c r="E95" s="9">
        <f>ROUND(+Administration!V90,0)</f>
        <v>707</v>
      </c>
      <c r="F95" s="10">
        <f t="shared" si="3"/>
        <v>27.93</v>
      </c>
      <c r="G95" s="9">
        <f>ROUND(+Administration!J192,0)</f>
        <v>19456</v>
      </c>
      <c r="H95" s="9">
        <f>ROUND(+Administration!V192,0)</f>
        <v>357</v>
      </c>
      <c r="I95" s="10">
        <f t="shared" si="4"/>
        <v>54.5</v>
      </c>
      <c r="J95" s="10"/>
      <c r="K95" s="11">
        <f t="shared" si="5"/>
        <v>0.95130000000000003</v>
      </c>
    </row>
    <row r="96" spans="2:11" x14ac:dyDescent="0.2">
      <c r="B96">
        <f>+Administration!A91</f>
        <v>204</v>
      </c>
      <c r="C96" t="str">
        <f>+Administration!B91</f>
        <v>SEATTLE CANCER CARE ALLIANCE</v>
      </c>
      <c r="D96" s="9">
        <f>ROUND(+Administration!J91,0)</f>
        <v>1161548</v>
      </c>
      <c r="E96" s="9">
        <f>ROUND(+Administration!V91,0)</f>
        <v>13817</v>
      </c>
      <c r="F96" s="10">
        <f t="shared" si="3"/>
        <v>84.07</v>
      </c>
      <c r="G96" s="9">
        <f>ROUND(+Administration!J193,0)</f>
        <v>746154</v>
      </c>
      <c r="H96" s="9">
        <f>ROUND(+Administration!V193,0)</f>
        <v>14365</v>
      </c>
      <c r="I96" s="10">
        <f t="shared" si="4"/>
        <v>51.94</v>
      </c>
      <c r="J96" s="10"/>
      <c r="K96" s="11">
        <f t="shared" si="5"/>
        <v>-0.38219999999999998</v>
      </c>
    </row>
    <row r="97" spans="2:11" x14ac:dyDescent="0.2">
      <c r="B97">
        <f>+Administration!A92</f>
        <v>205</v>
      </c>
      <c r="C97" t="str">
        <f>+Administration!B92</f>
        <v>WENATCHEE VALLEY HOSPITAL</v>
      </c>
      <c r="D97" s="9">
        <f>ROUND(+Administration!J92,0)</f>
        <v>229015</v>
      </c>
      <c r="E97" s="9">
        <f>ROUND(+Administration!V92,0)</f>
        <v>12549</v>
      </c>
      <c r="F97" s="10">
        <f t="shared" si="3"/>
        <v>18.25</v>
      </c>
      <c r="G97" s="9">
        <f>ROUND(+Administration!J194,0)</f>
        <v>240785</v>
      </c>
      <c r="H97" s="9">
        <f>ROUND(+Administration!V194,0)</f>
        <v>27379</v>
      </c>
      <c r="I97" s="10">
        <f t="shared" si="4"/>
        <v>8.7899999999999991</v>
      </c>
      <c r="J97" s="10"/>
      <c r="K97" s="11">
        <f t="shared" si="5"/>
        <v>-0.51839999999999997</v>
      </c>
    </row>
    <row r="98" spans="2:11" x14ac:dyDescent="0.2">
      <c r="B98">
        <f>+Administration!A93</f>
        <v>206</v>
      </c>
      <c r="C98" t="str">
        <f>+Administration!B93</f>
        <v>PEACEHEALTH UNITED GENERAL MEDICAL CENTER</v>
      </c>
      <c r="D98" s="9">
        <f>ROUND(+Administration!J93,0)</f>
        <v>109021</v>
      </c>
      <c r="E98" s="9">
        <f>ROUND(+Administration!V93,0)</f>
        <v>3615</v>
      </c>
      <c r="F98" s="10">
        <f t="shared" si="3"/>
        <v>30.16</v>
      </c>
      <c r="G98" s="9">
        <f>ROUND(+Administration!J195,0)</f>
        <v>3037</v>
      </c>
      <c r="H98" s="9">
        <f>ROUND(+Administration!V195,0)</f>
        <v>838</v>
      </c>
      <c r="I98" s="10">
        <f t="shared" si="4"/>
        <v>3.62</v>
      </c>
      <c r="J98" s="10"/>
      <c r="K98" s="11">
        <f t="shared" si="5"/>
        <v>-0.88</v>
      </c>
    </row>
    <row r="99" spans="2:11" x14ac:dyDescent="0.2">
      <c r="B99">
        <f>+Administration!A94</f>
        <v>207</v>
      </c>
      <c r="C99" t="str">
        <f>+Administration!B94</f>
        <v>SKAGIT VALLEY HOSPITAL</v>
      </c>
      <c r="D99" s="9">
        <f>ROUND(+Administration!J94,0)</f>
        <v>849750</v>
      </c>
      <c r="E99" s="9">
        <f>ROUND(+Administration!V94,0)</f>
        <v>20806</v>
      </c>
      <c r="F99" s="10">
        <f t="shared" si="3"/>
        <v>40.840000000000003</v>
      </c>
      <c r="G99" s="9">
        <f>ROUND(+Administration!J196,0)</f>
        <v>956885</v>
      </c>
      <c r="H99" s="9">
        <f>ROUND(+Administration!V196,0)</f>
        <v>21501</v>
      </c>
      <c r="I99" s="10">
        <f t="shared" si="4"/>
        <v>44.5</v>
      </c>
      <c r="J99" s="10"/>
      <c r="K99" s="11">
        <f t="shared" si="5"/>
        <v>8.9599999999999999E-2</v>
      </c>
    </row>
    <row r="100" spans="2:11" x14ac:dyDescent="0.2">
      <c r="B100">
        <f>+Administration!A95</f>
        <v>208</v>
      </c>
      <c r="C100" t="str">
        <f>+Administration!B95</f>
        <v>LEGACY SALMON CREEK HOSPITAL</v>
      </c>
      <c r="D100" s="9">
        <f>ROUND(+Administration!J95,0)</f>
        <v>197576</v>
      </c>
      <c r="E100" s="9">
        <f>ROUND(+Administration!V95,0)</f>
        <v>18334</v>
      </c>
      <c r="F100" s="10">
        <f t="shared" si="3"/>
        <v>10.78</v>
      </c>
      <c r="G100" s="9">
        <f>ROUND(+Administration!J197,0)</f>
        <v>414027</v>
      </c>
      <c r="H100" s="9">
        <f>ROUND(+Administration!V197,0)</f>
        <v>19284</v>
      </c>
      <c r="I100" s="10">
        <f t="shared" si="4"/>
        <v>21.47</v>
      </c>
      <c r="J100" s="10"/>
      <c r="K100" s="11">
        <f t="shared" si="5"/>
        <v>0.99170000000000003</v>
      </c>
    </row>
    <row r="101" spans="2:11" x14ac:dyDescent="0.2">
      <c r="B101">
        <f>+Administration!A96</f>
        <v>209</v>
      </c>
      <c r="C101" t="str">
        <f>+Administration!B96</f>
        <v>ST ANTHONY HOSPITAL</v>
      </c>
      <c r="D101" s="9">
        <f>ROUND(+Administration!J96,0)</f>
        <v>51804</v>
      </c>
      <c r="E101" s="9">
        <f>ROUND(+Administration!V96,0)</f>
        <v>9231</v>
      </c>
      <c r="F101" s="10">
        <f t="shared" si="3"/>
        <v>5.61</v>
      </c>
      <c r="G101" s="9">
        <f>ROUND(+Administration!J198,0)</f>
        <v>41507</v>
      </c>
      <c r="H101" s="9">
        <f>ROUND(+Administration!V198,0)</f>
        <v>9720</v>
      </c>
      <c r="I101" s="10">
        <f t="shared" si="4"/>
        <v>4.2699999999999996</v>
      </c>
      <c r="J101" s="10"/>
      <c r="K101" s="11">
        <f t="shared" si="5"/>
        <v>-0.2389</v>
      </c>
    </row>
    <row r="102" spans="2:11" x14ac:dyDescent="0.2">
      <c r="B102">
        <f>+Administration!A97</f>
        <v>210</v>
      </c>
      <c r="C102" t="str">
        <f>+Administration!B97</f>
        <v>SWEDISH MEDICAL CENTER - ISSAQUAH CAMPUS</v>
      </c>
      <c r="D102" s="9">
        <f>ROUND(+Administration!J97,0)</f>
        <v>162091</v>
      </c>
      <c r="E102" s="9">
        <f>ROUND(+Administration!V97,0)</f>
        <v>12277</v>
      </c>
      <c r="F102" s="10">
        <f t="shared" si="3"/>
        <v>13.2</v>
      </c>
      <c r="G102" s="9">
        <f>ROUND(+Administration!J199,0)</f>
        <v>-161573</v>
      </c>
      <c r="H102" s="9">
        <f>ROUND(+Administration!V199,0)</f>
        <v>9423</v>
      </c>
      <c r="I102" s="10">
        <f t="shared" si="4"/>
        <v>-17.149999999999999</v>
      </c>
      <c r="J102" s="10"/>
      <c r="K102" s="11">
        <f t="shared" si="5"/>
        <v>-2.2991999999999999</v>
      </c>
    </row>
    <row r="103" spans="2:11" x14ac:dyDescent="0.2">
      <c r="B103">
        <f>+Administration!A98</f>
        <v>211</v>
      </c>
      <c r="C103" t="str">
        <f>+Administration!B98</f>
        <v>PEACEHEALTH PEACE ISLAND MEDICAL CENTER</v>
      </c>
      <c r="D103" s="9">
        <f>ROUND(+Administration!J98,0)</f>
        <v>28324</v>
      </c>
      <c r="E103" s="9">
        <f>ROUND(+Administration!V98,0)</f>
        <v>433</v>
      </c>
      <c r="F103" s="10">
        <f t="shared" si="3"/>
        <v>65.41</v>
      </c>
      <c r="G103" s="9">
        <f>ROUND(+Administration!J200,0)</f>
        <v>40750</v>
      </c>
      <c r="H103" s="9">
        <f>ROUND(+Administration!V200,0)</f>
        <v>886</v>
      </c>
      <c r="I103" s="10">
        <f t="shared" si="4"/>
        <v>45.99</v>
      </c>
      <c r="J103" s="10"/>
      <c r="K103" s="11">
        <f t="shared" si="5"/>
        <v>-0.2969</v>
      </c>
    </row>
    <row r="104" spans="2:11" x14ac:dyDescent="0.2">
      <c r="B104">
        <f>+Administration!A99</f>
        <v>904</v>
      </c>
      <c r="C104" t="str">
        <f>+Administration!B99</f>
        <v>BHC FAIRFAX HOSPITAL</v>
      </c>
      <c r="D104" s="9">
        <f>ROUND(+Administration!J99,0)</f>
        <v>106319</v>
      </c>
      <c r="E104" s="9">
        <f>ROUND(+Administration!V99,0)</f>
        <v>2354</v>
      </c>
      <c r="F104" s="10">
        <f t="shared" si="3"/>
        <v>45.17</v>
      </c>
      <c r="G104" s="9">
        <f>ROUND(+Administration!J201,0)</f>
        <v>180833</v>
      </c>
      <c r="H104" s="9">
        <f>ROUND(+Administration!V201,0)</f>
        <v>2770</v>
      </c>
      <c r="I104" s="10">
        <f t="shared" si="4"/>
        <v>65.28</v>
      </c>
      <c r="J104" s="10"/>
      <c r="K104" s="11">
        <f t="shared" si="5"/>
        <v>0.44519999999999998</v>
      </c>
    </row>
    <row r="105" spans="2:11" x14ac:dyDescent="0.2">
      <c r="B105">
        <f>+Administration!A100</f>
        <v>915</v>
      </c>
      <c r="C105" t="str">
        <f>+Administration!B100</f>
        <v>LOURDES COUNSELING CENTER</v>
      </c>
      <c r="D105" s="9">
        <f>ROUND(+Administration!J100,0)</f>
        <v>1253</v>
      </c>
      <c r="E105" s="9">
        <f>ROUND(+Administration!V100,0)</f>
        <v>744</v>
      </c>
      <c r="F105" s="10">
        <f t="shared" si="3"/>
        <v>1.68</v>
      </c>
      <c r="G105" s="9">
        <f>ROUND(+Administration!J202,0)</f>
        <v>9969</v>
      </c>
      <c r="H105" s="9">
        <f>ROUND(+Administration!V202,0)</f>
        <v>702</v>
      </c>
      <c r="I105" s="10">
        <f t="shared" si="4"/>
        <v>14.2</v>
      </c>
      <c r="J105" s="10"/>
      <c r="K105" s="11">
        <f t="shared" si="5"/>
        <v>7.4523999999999999</v>
      </c>
    </row>
    <row r="106" spans="2:11" x14ac:dyDescent="0.2">
      <c r="B106">
        <f>+Administration!A101</f>
        <v>919</v>
      </c>
      <c r="C106" t="str">
        <f>+Administration!B101</f>
        <v>NAVOS</v>
      </c>
      <c r="D106" s="9">
        <f>ROUND(+Administration!J101,0)</f>
        <v>10845</v>
      </c>
      <c r="E106" s="9">
        <f>ROUND(+Administration!V101,0)</f>
        <v>1090</v>
      </c>
      <c r="F106" s="10">
        <f t="shared" si="3"/>
        <v>9.9499999999999993</v>
      </c>
      <c r="G106" s="9">
        <f>ROUND(+Administration!J203,0)</f>
        <v>7711</v>
      </c>
      <c r="H106" s="9">
        <f>ROUND(+Administration!V203,0)</f>
        <v>688</v>
      </c>
      <c r="I106" s="10">
        <f t="shared" si="4"/>
        <v>11.21</v>
      </c>
      <c r="J106" s="10"/>
      <c r="K106" s="11">
        <f t="shared" si="5"/>
        <v>0.12659999999999999</v>
      </c>
    </row>
    <row r="107" spans="2:11" x14ac:dyDescent="0.2">
      <c r="B107">
        <f>+Administration!A102</f>
        <v>921</v>
      </c>
      <c r="C107" t="str">
        <f>+Administration!B102</f>
        <v>Cascade Behavioral Health</v>
      </c>
      <c r="D107" s="9">
        <f>ROUND(+Administration!J102,0)</f>
        <v>1931</v>
      </c>
      <c r="E107" s="9">
        <f>ROUND(+Administration!V102,0)</f>
        <v>93</v>
      </c>
      <c r="F107" s="10">
        <f t="shared" si="3"/>
        <v>20.76</v>
      </c>
      <c r="G107" s="9">
        <f>ROUND(+Administration!J204,0)</f>
        <v>36281</v>
      </c>
      <c r="H107" s="9">
        <f>ROUND(+Administration!V204,0)</f>
        <v>664</v>
      </c>
      <c r="I107" s="10">
        <f t="shared" si="4"/>
        <v>54.64</v>
      </c>
      <c r="J107" s="10"/>
      <c r="K107" s="11">
        <f t="shared" si="5"/>
        <v>1.6319999999999999</v>
      </c>
    </row>
    <row r="108" spans="2:11" x14ac:dyDescent="0.2">
      <c r="B108">
        <f>+Administration!A103</f>
        <v>922</v>
      </c>
      <c r="C108" t="str">
        <f>+Administration!B103</f>
        <v>Fairfax Everett</v>
      </c>
      <c r="D108" s="9">
        <f>ROUND(+Administration!J103,0)</f>
        <v>0</v>
      </c>
      <c r="E108" s="9" t="e">
        <f>ROUND(+Administration!V103,0)</f>
        <v>#VALUE!</v>
      </c>
      <c r="F108" s="10" t="str">
        <f t="shared" si="3"/>
        <v/>
      </c>
      <c r="G108" s="9">
        <f>ROUND(+Administration!J205,0)</f>
        <v>7725</v>
      </c>
      <c r="H108" s="9">
        <f>ROUND(+Administration!V205,0)</f>
        <v>113</v>
      </c>
      <c r="I108" s="10">
        <f t="shared" si="4"/>
        <v>68.36</v>
      </c>
      <c r="J108" s="10"/>
      <c r="K108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C24" sqref="C24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6" t="s">
        <v>15</v>
      </c>
      <c r="B1" s="5"/>
      <c r="C1" s="5"/>
      <c r="D1" s="5"/>
      <c r="E1" s="5"/>
      <c r="F1" s="6"/>
      <c r="G1" s="5"/>
      <c r="H1" s="5"/>
      <c r="I1" s="5"/>
      <c r="J1" s="5"/>
    </row>
    <row r="2" spans="1:11" x14ac:dyDescent="0.2">
      <c r="A2" s="1"/>
      <c r="F2" s="1"/>
      <c r="K2" s="4" t="s">
        <v>43</v>
      </c>
    </row>
    <row r="3" spans="1:11" x14ac:dyDescent="0.2">
      <c r="D3" s="2"/>
      <c r="F3" s="1"/>
      <c r="K3">
        <v>496</v>
      </c>
    </row>
    <row r="4" spans="1:11" x14ac:dyDescent="0.2">
      <c r="A4" s="6" t="s">
        <v>30</v>
      </c>
      <c r="B4" s="6"/>
      <c r="C4" s="6"/>
      <c r="D4" s="7"/>
      <c r="E4" s="6"/>
      <c r="F4" s="5"/>
      <c r="G4" s="5"/>
      <c r="H4" s="5"/>
      <c r="I4" s="5"/>
      <c r="J4" s="5"/>
    </row>
    <row r="5" spans="1:11" x14ac:dyDescent="0.2">
      <c r="A5" s="6" t="s">
        <v>35</v>
      </c>
      <c r="B5" s="6"/>
      <c r="C5" s="6"/>
      <c r="D5" s="6"/>
      <c r="E5" s="5"/>
      <c r="F5" s="5"/>
      <c r="G5" s="5"/>
      <c r="H5" s="5"/>
      <c r="I5" s="5"/>
      <c r="J5" s="5"/>
    </row>
    <row r="7" spans="1:11" x14ac:dyDescent="0.2">
      <c r="E7" s="33">
        <f>Administration!D5</f>
        <v>2013</v>
      </c>
      <c r="F7" s="4">
        <f>+E7</f>
        <v>2013</v>
      </c>
      <c r="H7" s="3">
        <f>+F7+1</f>
        <v>2014</v>
      </c>
      <c r="I7" s="4">
        <f>+H7</f>
        <v>2014</v>
      </c>
    </row>
    <row r="8" spans="1:11" x14ac:dyDescent="0.2">
      <c r="A8" s="4"/>
      <c r="B8" s="4"/>
      <c r="C8" s="4"/>
      <c r="D8" s="3" t="s">
        <v>16</v>
      </c>
      <c r="F8" s="3" t="s">
        <v>2</v>
      </c>
      <c r="G8" s="3" t="s">
        <v>16</v>
      </c>
      <c r="I8" s="3" t="s">
        <v>2</v>
      </c>
      <c r="J8" s="3"/>
      <c r="K8" s="4" t="s">
        <v>45</v>
      </c>
    </row>
    <row r="9" spans="1:11" x14ac:dyDescent="0.2">
      <c r="A9" s="4"/>
      <c r="B9" s="4" t="s">
        <v>41</v>
      </c>
      <c r="C9" s="4" t="s">
        <v>42</v>
      </c>
      <c r="D9" s="3" t="s">
        <v>17</v>
      </c>
      <c r="E9" s="3" t="s">
        <v>4</v>
      </c>
      <c r="F9" s="3" t="s">
        <v>4</v>
      </c>
      <c r="G9" s="3" t="s">
        <v>17</v>
      </c>
      <c r="H9" s="3" t="s">
        <v>4</v>
      </c>
      <c r="I9" s="3" t="s">
        <v>4</v>
      </c>
      <c r="J9" s="3"/>
      <c r="K9" s="4" t="s">
        <v>46</v>
      </c>
    </row>
    <row r="10" spans="1:11" x14ac:dyDescent="0.2">
      <c r="B10">
        <f>+Administration!A5</f>
        <v>1</v>
      </c>
      <c r="C10" t="str">
        <f>+Administration!B5</f>
        <v>SWEDISH MEDICAL CENTER - FIRST HILL</v>
      </c>
      <c r="D10" s="9">
        <f>ROUND(SUM(Administration!K5:L5),0)</f>
        <v>69809591</v>
      </c>
      <c r="E10" s="9">
        <f>ROUND(+Administration!V5,0)</f>
        <v>67759</v>
      </c>
      <c r="F10" s="10">
        <f>IF(D10=0,"",IF(E10=0,"",ROUND(D10/E10,2)))</f>
        <v>1030.26</v>
      </c>
      <c r="G10" s="9">
        <f>ROUND(SUM(Administration!K107:L107),0)</f>
        <v>3276453</v>
      </c>
      <c r="H10" s="9">
        <f>ROUND(+Administration!V107,0)</f>
        <v>54386</v>
      </c>
      <c r="I10" s="10">
        <f>IF(G10=0,"",IF(H10=0,"",ROUND(G10/H10,2)))</f>
        <v>60.24</v>
      </c>
      <c r="J10" s="10"/>
      <c r="K10" s="11">
        <f>IF(D10=0,"",IF(E10=0,"",IF(G10=0,"",IF(H10=0,"",ROUND(I10/F10-1,4)))))</f>
        <v>-0.9415</v>
      </c>
    </row>
    <row r="11" spans="1:11" x14ac:dyDescent="0.2">
      <c r="B11">
        <f>+Administration!A6</f>
        <v>3</v>
      </c>
      <c r="C11" t="str">
        <f>+Administration!B6</f>
        <v>SWEDISH MEDICAL CENTER - CHERRY HILL</v>
      </c>
      <c r="D11" s="9">
        <f>ROUND(SUM(Administration!K6:L6),0)</f>
        <v>29007820</v>
      </c>
      <c r="E11" s="9">
        <f>ROUND(+Administration!V6,0)</f>
        <v>28415</v>
      </c>
      <c r="F11" s="10">
        <f t="shared" ref="F11:F74" si="0">IF(D11=0,"",IF(E11=0,"",ROUND(D11/E11,2)))</f>
        <v>1020.86</v>
      </c>
      <c r="G11" s="9">
        <f>ROUND(SUM(Administration!K108:L108),0)</f>
        <v>6871064</v>
      </c>
      <c r="H11" s="9">
        <f>ROUND(+Administration!V108,0)</f>
        <v>28590</v>
      </c>
      <c r="I11" s="10">
        <f t="shared" ref="I11:I74" si="1">IF(G11=0,"",IF(H11=0,"",ROUND(G11/H11,2)))</f>
        <v>240.33</v>
      </c>
      <c r="J11" s="10"/>
      <c r="K11" s="11">
        <f t="shared" ref="K11:K74" si="2">IF(D11=0,"",IF(E11=0,"",IF(G11=0,"",IF(H11=0,"",ROUND(I11/F11-1,4)))))</f>
        <v>-0.76459999999999995</v>
      </c>
    </row>
    <row r="12" spans="1:11" x14ac:dyDescent="0.2">
      <c r="B12">
        <f>+Administration!A7</f>
        <v>8</v>
      </c>
      <c r="C12" t="str">
        <f>+Administration!B7</f>
        <v>KLICKITAT VALLEY HEALTH</v>
      </c>
      <c r="D12" s="9">
        <f>ROUND(SUM(Administration!K7:L7),0)</f>
        <v>106585</v>
      </c>
      <c r="E12" s="9">
        <f>ROUND(+Administration!V7,0)</f>
        <v>1281</v>
      </c>
      <c r="F12" s="10">
        <f t="shared" si="0"/>
        <v>83.2</v>
      </c>
      <c r="G12" s="9">
        <f>ROUND(SUM(Administration!K109:L109),0)</f>
        <v>128069</v>
      </c>
      <c r="H12" s="9">
        <f>ROUND(+Administration!V109,0)</f>
        <v>1141</v>
      </c>
      <c r="I12" s="10">
        <f t="shared" si="1"/>
        <v>112.24</v>
      </c>
      <c r="J12" s="10"/>
      <c r="K12" s="11">
        <f t="shared" si="2"/>
        <v>0.34899999999999998</v>
      </c>
    </row>
    <row r="13" spans="1:11" x14ac:dyDescent="0.2">
      <c r="B13">
        <f>+Administration!A8</f>
        <v>10</v>
      </c>
      <c r="C13" t="str">
        <f>+Administration!B8</f>
        <v>VIRGINIA MASON MEDICAL CENTER</v>
      </c>
      <c r="D13" s="9">
        <f>ROUND(SUM(Administration!K8:L8),0)</f>
        <v>9867531</v>
      </c>
      <c r="E13" s="9">
        <f>ROUND(+Administration!V8,0)</f>
        <v>70317</v>
      </c>
      <c r="F13" s="10">
        <f t="shared" si="0"/>
        <v>140.33000000000001</v>
      </c>
      <c r="G13" s="9">
        <f>ROUND(SUM(Administration!K110:L110),0)</f>
        <v>9334144</v>
      </c>
      <c r="H13" s="9">
        <f>ROUND(+Administration!V110,0)</f>
        <v>36445</v>
      </c>
      <c r="I13" s="10">
        <f t="shared" si="1"/>
        <v>256.12</v>
      </c>
      <c r="J13" s="10"/>
      <c r="K13" s="11">
        <f t="shared" si="2"/>
        <v>0.82509999999999994</v>
      </c>
    </row>
    <row r="14" spans="1:11" x14ac:dyDescent="0.2">
      <c r="B14">
        <f>+Administration!A9</f>
        <v>14</v>
      </c>
      <c r="C14" t="str">
        <f>+Administration!B9</f>
        <v>SEATTLE CHILDRENS HOSPITAL</v>
      </c>
      <c r="D14" s="9">
        <f>ROUND(SUM(Administration!K9:L9),0)</f>
        <v>49847374</v>
      </c>
      <c r="E14" s="9">
        <f>ROUND(+Administration!V9,0)</f>
        <v>31340</v>
      </c>
      <c r="F14" s="10">
        <f t="shared" si="0"/>
        <v>1590.54</v>
      </c>
      <c r="G14" s="9">
        <f>ROUND(SUM(Administration!K111:L111),0)</f>
        <v>50976621</v>
      </c>
      <c r="H14" s="9">
        <f>ROUND(+Administration!V111,0)</f>
        <v>31607</v>
      </c>
      <c r="I14" s="10">
        <f t="shared" si="1"/>
        <v>1612.83</v>
      </c>
      <c r="J14" s="10"/>
      <c r="K14" s="11">
        <f t="shared" si="2"/>
        <v>1.4E-2</v>
      </c>
    </row>
    <row r="15" spans="1:11" x14ac:dyDescent="0.2">
      <c r="B15">
        <f>+Administration!A10</f>
        <v>20</v>
      </c>
      <c r="C15" t="str">
        <f>+Administration!B10</f>
        <v>GROUP HEALTH CENTRAL HOSPITAL</v>
      </c>
      <c r="D15" s="9">
        <f>ROUND(SUM(Administration!K10:L10),0)</f>
        <v>30978</v>
      </c>
      <c r="E15" s="9">
        <f>ROUND(+Administration!V10,0)</f>
        <v>1104</v>
      </c>
      <c r="F15" s="10">
        <f t="shared" si="0"/>
        <v>28.06</v>
      </c>
      <c r="G15" s="9">
        <f>ROUND(SUM(Administration!K112:L112),0)</f>
        <v>175659</v>
      </c>
      <c r="H15" s="9">
        <f>ROUND(+Administration!V112,0)</f>
        <v>980</v>
      </c>
      <c r="I15" s="10">
        <f t="shared" si="1"/>
        <v>179.24</v>
      </c>
      <c r="J15" s="10"/>
      <c r="K15" s="11">
        <f t="shared" si="2"/>
        <v>5.3876999999999997</v>
      </c>
    </row>
    <row r="16" spans="1:11" x14ac:dyDescent="0.2">
      <c r="B16">
        <f>+Administration!A11</f>
        <v>21</v>
      </c>
      <c r="C16" t="str">
        <f>+Administration!B11</f>
        <v>NEWPORT HOSPITAL AND HEALTH SERVICES</v>
      </c>
      <c r="D16" s="9">
        <f>ROUND(SUM(Administration!K11:L11),0)</f>
        <v>191683</v>
      </c>
      <c r="E16" s="9">
        <f>ROUND(+Administration!V11,0)</f>
        <v>1924</v>
      </c>
      <c r="F16" s="10">
        <f t="shared" si="0"/>
        <v>99.63</v>
      </c>
      <c r="G16" s="9">
        <f>ROUND(SUM(Administration!K113:L113),0)</f>
        <v>266708</v>
      </c>
      <c r="H16" s="9">
        <f>ROUND(+Administration!V113,0)</f>
        <v>1785</v>
      </c>
      <c r="I16" s="10">
        <f t="shared" si="1"/>
        <v>149.41999999999999</v>
      </c>
      <c r="J16" s="10"/>
      <c r="K16" s="11">
        <f t="shared" si="2"/>
        <v>0.49969999999999998</v>
      </c>
    </row>
    <row r="17" spans="2:11" x14ac:dyDescent="0.2">
      <c r="B17">
        <f>+Administration!A12</f>
        <v>22</v>
      </c>
      <c r="C17" t="str">
        <f>+Administration!B12</f>
        <v>LOURDES MEDICAL CENTER</v>
      </c>
      <c r="D17" s="9">
        <f>ROUND(SUM(Administration!K12:L12),0)</f>
        <v>379585</v>
      </c>
      <c r="E17" s="9">
        <f>ROUND(+Administration!V12,0)</f>
        <v>7861</v>
      </c>
      <c r="F17" s="10">
        <f t="shared" si="0"/>
        <v>48.29</v>
      </c>
      <c r="G17" s="9">
        <f>ROUND(SUM(Administration!K114:L114),0)</f>
        <v>180047</v>
      </c>
      <c r="H17" s="9">
        <f>ROUND(+Administration!V114,0)</f>
        <v>5451</v>
      </c>
      <c r="I17" s="10">
        <f t="shared" si="1"/>
        <v>33.03</v>
      </c>
      <c r="J17" s="10"/>
      <c r="K17" s="11">
        <f t="shared" si="2"/>
        <v>-0.316</v>
      </c>
    </row>
    <row r="18" spans="2:11" x14ac:dyDescent="0.2">
      <c r="B18">
        <f>+Administration!A13</f>
        <v>23</v>
      </c>
      <c r="C18" t="str">
        <f>+Administration!B13</f>
        <v>THREE RIVERS HOSPITAL</v>
      </c>
      <c r="D18" s="9">
        <f>ROUND(SUM(Administration!K13:L13),0)</f>
        <v>90485</v>
      </c>
      <c r="E18" s="9">
        <f>ROUND(+Administration!V13,0)</f>
        <v>943</v>
      </c>
      <c r="F18" s="10">
        <f t="shared" si="0"/>
        <v>95.95</v>
      </c>
      <c r="G18" s="9">
        <f>ROUND(SUM(Administration!K115:L115),0)</f>
        <v>71254</v>
      </c>
      <c r="H18" s="9">
        <f>ROUND(+Administration!V115,0)</f>
        <v>954</v>
      </c>
      <c r="I18" s="10">
        <f t="shared" si="1"/>
        <v>74.69</v>
      </c>
      <c r="J18" s="10"/>
      <c r="K18" s="11">
        <f t="shared" si="2"/>
        <v>-0.22159999999999999</v>
      </c>
    </row>
    <row r="19" spans="2:11" x14ac:dyDescent="0.2">
      <c r="B19">
        <f>+Administration!A14</f>
        <v>26</v>
      </c>
      <c r="C19" t="str">
        <f>+Administration!B14</f>
        <v>PEACEHEALTH ST JOHN MEDICAL CENTER</v>
      </c>
      <c r="D19" s="9">
        <f>ROUND(SUM(Administration!K14:L14),0)</f>
        <v>30628080</v>
      </c>
      <c r="E19" s="9">
        <f>ROUND(+Administration!V14,0)</f>
        <v>21531</v>
      </c>
      <c r="F19" s="10">
        <f t="shared" si="0"/>
        <v>1422.51</v>
      </c>
      <c r="G19" s="9">
        <f>ROUND(SUM(Administration!K116:L116),0)</f>
        <v>45840642</v>
      </c>
      <c r="H19" s="9">
        <f>ROUND(+Administration!V116,0)</f>
        <v>20321</v>
      </c>
      <c r="I19" s="10">
        <f t="shared" si="1"/>
        <v>2255.83</v>
      </c>
      <c r="J19" s="10"/>
      <c r="K19" s="11">
        <f t="shared" si="2"/>
        <v>0.58579999999999999</v>
      </c>
    </row>
    <row r="20" spans="2:11" x14ac:dyDescent="0.2">
      <c r="B20">
        <f>+Administration!A15</f>
        <v>29</v>
      </c>
      <c r="C20" t="str">
        <f>+Administration!B15</f>
        <v>HARBORVIEW MEDICAL CENTER</v>
      </c>
      <c r="D20" s="9">
        <f>ROUND(SUM(Administration!K15:L15),0)</f>
        <v>25219561</v>
      </c>
      <c r="E20" s="9">
        <f>ROUND(+Administration!V15,0)</f>
        <v>42448</v>
      </c>
      <c r="F20" s="10">
        <f t="shared" si="0"/>
        <v>594.13</v>
      </c>
      <c r="G20" s="9">
        <f>ROUND(SUM(Administration!K117:L117),0)</f>
        <v>25631061</v>
      </c>
      <c r="H20" s="9">
        <f>ROUND(+Administration!V117,0)</f>
        <v>43257</v>
      </c>
      <c r="I20" s="10">
        <f t="shared" si="1"/>
        <v>592.53</v>
      </c>
      <c r="J20" s="10"/>
      <c r="K20" s="11">
        <f t="shared" si="2"/>
        <v>-2.7000000000000001E-3</v>
      </c>
    </row>
    <row r="21" spans="2:11" x14ac:dyDescent="0.2">
      <c r="B21">
        <f>+Administration!A16</f>
        <v>32</v>
      </c>
      <c r="C21" t="str">
        <f>+Administration!B16</f>
        <v>ST JOSEPH MEDICAL CENTER</v>
      </c>
      <c r="D21" s="9">
        <f>ROUND(SUM(Administration!K16:L16),0)</f>
        <v>44347407</v>
      </c>
      <c r="E21" s="9">
        <f>ROUND(+Administration!V16,0)</f>
        <v>43782</v>
      </c>
      <c r="F21" s="10">
        <f t="shared" si="0"/>
        <v>1012.91</v>
      </c>
      <c r="G21" s="9">
        <f>ROUND(SUM(Administration!K118:L118),0)</f>
        <v>50293895</v>
      </c>
      <c r="H21" s="9">
        <f>ROUND(+Administration!V118,0)</f>
        <v>44012</v>
      </c>
      <c r="I21" s="10">
        <f t="shared" si="1"/>
        <v>1142.73</v>
      </c>
      <c r="J21" s="10"/>
      <c r="K21" s="11">
        <f t="shared" si="2"/>
        <v>0.12820000000000001</v>
      </c>
    </row>
    <row r="22" spans="2:11" x14ac:dyDescent="0.2">
      <c r="B22">
        <f>+Administration!A17</f>
        <v>35</v>
      </c>
      <c r="C22" t="str">
        <f>+Administration!B17</f>
        <v>ST ELIZABETH HOSPITAL</v>
      </c>
      <c r="D22" s="9">
        <f>ROUND(SUM(Administration!K17:L17),0)</f>
        <v>4059420</v>
      </c>
      <c r="E22" s="9">
        <f>ROUND(+Administration!V17,0)</f>
        <v>3457</v>
      </c>
      <c r="F22" s="10">
        <f t="shared" si="0"/>
        <v>1174.26</v>
      </c>
      <c r="G22" s="9">
        <f>ROUND(SUM(Administration!K119:L119),0)</f>
        <v>4217824</v>
      </c>
      <c r="H22" s="9">
        <f>ROUND(+Administration!V119,0)</f>
        <v>3194</v>
      </c>
      <c r="I22" s="10">
        <f t="shared" si="1"/>
        <v>1320.55</v>
      </c>
      <c r="J22" s="10"/>
      <c r="K22" s="11">
        <f t="shared" si="2"/>
        <v>0.1246</v>
      </c>
    </row>
    <row r="23" spans="2:11" x14ac:dyDescent="0.2">
      <c r="B23">
        <f>+Administration!A18</f>
        <v>37</v>
      </c>
      <c r="C23" t="str">
        <f>+Administration!B18</f>
        <v>DEACONESS HOSPITAL</v>
      </c>
      <c r="D23" s="9">
        <f>ROUND(SUM(Administration!K18:L18),0)</f>
        <v>4477227</v>
      </c>
      <c r="E23" s="9">
        <f>ROUND(+Administration!V18,0)</f>
        <v>23505</v>
      </c>
      <c r="F23" s="10">
        <f t="shared" si="0"/>
        <v>190.48</v>
      </c>
      <c r="G23" s="9">
        <f>ROUND(SUM(Administration!K120:L120),0)</f>
        <v>3593691</v>
      </c>
      <c r="H23" s="9">
        <f>ROUND(+Administration!V120,0)</f>
        <v>24757</v>
      </c>
      <c r="I23" s="10">
        <f t="shared" si="1"/>
        <v>145.16</v>
      </c>
      <c r="J23" s="10"/>
      <c r="K23" s="11">
        <f t="shared" si="2"/>
        <v>-0.2379</v>
      </c>
    </row>
    <row r="24" spans="2:11" x14ac:dyDescent="0.2">
      <c r="B24">
        <f>+Administration!A19</f>
        <v>38</v>
      </c>
      <c r="C24" t="str">
        <f>+Administration!B19</f>
        <v>OLYMPIC MEDICAL CENTER</v>
      </c>
      <c r="D24" s="9">
        <f>ROUND(SUM(Administration!K19:L19),0)</f>
        <v>723516</v>
      </c>
      <c r="E24" s="9">
        <f>ROUND(+Administration!V19,0)</f>
        <v>12980</v>
      </c>
      <c r="F24" s="10">
        <f t="shared" si="0"/>
        <v>55.74</v>
      </c>
      <c r="G24" s="9">
        <f>ROUND(SUM(Administration!K121:L121),0)</f>
        <v>689332</v>
      </c>
      <c r="H24" s="9">
        <f>ROUND(+Administration!V121,0)</f>
        <v>15106</v>
      </c>
      <c r="I24" s="10">
        <f t="shared" si="1"/>
        <v>45.63</v>
      </c>
      <c r="J24" s="10"/>
      <c r="K24" s="11">
        <f t="shared" si="2"/>
        <v>-0.18140000000000001</v>
      </c>
    </row>
    <row r="25" spans="2:11" x14ac:dyDescent="0.2">
      <c r="B25">
        <f>+Administration!A20</f>
        <v>39</v>
      </c>
      <c r="C25" t="str">
        <f>+Administration!B20</f>
        <v>TRIOS HEALTH</v>
      </c>
      <c r="D25" s="9">
        <f>ROUND(SUM(Administration!K20:L20),0)</f>
        <v>4140125</v>
      </c>
      <c r="E25" s="9">
        <f>ROUND(+Administration!V20,0)</f>
        <v>13307</v>
      </c>
      <c r="F25" s="10">
        <f t="shared" si="0"/>
        <v>311.12</v>
      </c>
      <c r="G25" s="9">
        <f>ROUND(SUM(Administration!K122:L122),0)</f>
        <v>4947473</v>
      </c>
      <c r="H25" s="9">
        <f>ROUND(+Administration!V122,0)</f>
        <v>14697</v>
      </c>
      <c r="I25" s="10">
        <f t="shared" si="1"/>
        <v>336.63</v>
      </c>
      <c r="J25" s="10"/>
      <c r="K25" s="11">
        <f t="shared" si="2"/>
        <v>8.2000000000000003E-2</v>
      </c>
    </row>
    <row r="26" spans="2:11" x14ac:dyDescent="0.2">
      <c r="B26">
        <f>+Administration!A21</f>
        <v>43</v>
      </c>
      <c r="C26" t="str">
        <f>+Administration!B21</f>
        <v>WALLA WALLA GENERAL HOSPITAL</v>
      </c>
      <c r="D26" s="9">
        <f>ROUND(SUM(Administration!K21:L21),0)</f>
        <v>0</v>
      </c>
      <c r="E26" s="9">
        <f>ROUND(+Administration!V21,0)</f>
        <v>0</v>
      </c>
      <c r="F26" s="10" t="str">
        <f t="shared" si="0"/>
        <v/>
      </c>
      <c r="G26" s="9">
        <f>ROUND(SUM(Administration!K123:L123),0)</f>
        <v>2450715</v>
      </c>
      <c r="H26" s="9">
        <f>ROUND(+Administration!V123,0)</f>
        <v>4733</v>
      </c>
      <c r="I26" s="10">
        <f t="shared" si="1"/>
        <v>517.79</v>
      </c>
      <c r="J26" s="10"/>
      <c r="K26" s="11" t="str">
        <f t="shared" si="2"/>
        <v/>
      </c>
    </row>
    <row r="27" spans="2:11" x14ac:dyDescent="0.2">
      <c r="B27">
        <f>+Administration!A22</f>
        <v>45</v>
      </c>
      <c r="C27" t="str">
        <f>+Administration!B22</f>
        <v>COLUMBIA BASIN HOSPITAL</v>
      </c>
      <c r="D27" s="9">
        <f>ROUND(SUM(Administration!K22:L22),0)</f>
        <v>76959</v>
      </c>
      <c r="E27" s="9">
        <f>ROUND(+Administration!V22,0)</f>
        <v>1075</v>
      </c>
      <c r="F27" s="10">
        <f t="shared" si="0"/>
        <v>71.59</v>
      </c>
      <c r="G27" s="9">
        <f>ROUND(SUM(Administration!K124:L124),0)</f>
        <v>89158</v>
      </c>
      <c r="H27" s="9">
        <f>ROUND(+Administration!V124,0)</f>
        <v>1095</v>
      </c>
      <c r="I27" s="10">
        <f t="shared" si="1"/>
        <v>81.42</v>
      </c>
      <c r="J27" s="10"/>
      <c r="K27" s="11">
        <f t="shared" si="2"/>
        <v>0.13730000000000001</v>
      </c>
    </row>
    <row r="28" spans="2:11" x14ac:dyDescent="0.2">
      <c r="B28">
        <f>+Administration!A23</f>
        <v>46</v>
      </c>
      <c r="C28" t="str">
        <f>+Administration!B23</f>
        <v>PMH MEDICAL CENTER</v>
      </c>
      <c r="D28" s="9">
        <f>ROUND(SUM(Administration!K23:L23),0)</f>
        <v>791559</v>
      </c>
      <c r="E28" s="9">
        <f>ROUND(+Administration!V23,0)</f>
        <v>2094</v>
      </c>
      <c r="F28" s="10">
        <f t="shared" si="0"/>
        <v>378.01</v>
      </c>
      <c r="G28" s="9">
        <f>ROUND(SUM(Administration!K125:L125),0)</f>
        <v>0</v>
      </c>
      <c r="H28" s="9">
        <f>ROUND(+Administration!V125,0)</f>
        <v>0</v>
      </c>
      <c r="I28" s="10" t="str">
        <f t="shared" si="1"/>
        <v/>
      </c>
      <c r="J28" s="10"/>
      <c r="K28" s="11" t="str">
        <f t="shared" si="2"/>
        <v/>
      </c>
    </row>
    <row r="29" spans="2:11" x14ac:dyDescent="0.2">
      <c r="B29">
        <f>+Administration!A24</f>
        <v>50</v>
      </c>
      <c r="C29" t="str">
        <f>+Administration!B24</f>
        <v>PROVIDENCE ST MARY MEDICAL CENTER</v>
      </c>
      <c r="D29" s="9">
        <f>ROUND(SUM(Administration!K24:L24),0)</f>
        <v>13985858</v>
      </c>
      <c r="E29" s="9">
        <f>ROUND(+Administration!V24,0)</f>
        <v>9836</v>
      </c>
      <c r="F29" s="10">
        <f t="shared" si="0"/>
        <v>1421.91</v>
      </c>
      <c r="G29" s="9">
        <f>ROUND(SUM(Administration!K126:L126),0)</f>
        <v>37075094</v>
      </c>
      <c r="H29" s="9">
        <f>ROUND(+Administration!V126,0)</f>
        <v>11987</v>
      </c>
      <c r="I29" s="10">
        <f t="shared" si="1"/>
        <v>3092.94</v>
      </c>
      <c r="J29" s="10"/>
      <c r="K29" s="11">
        <f t="shared" si="2"/>
        <v>1.1752</v>
      </c>
    </row>
    <row r="30" spans="2:11" x14ac:dyDescent="0.2">
      <c r="B30">
        <f>+Administration!A25</f>
        <v>54</v>
      </c>
      <c r="C30" t="str">
        <f>+Administration!B25</f>
        <v>FORKS COMMUNITY HOSPITAL</v>
      </c>
      <c r="D30" s="9">
        <f>ROUND(SUM(Administration!K25:L25),0)</f>
        <v>310477</v>
      </c>
      <c r="E30" s="9">
        <f>ROUND(+Administration!V25,0)</f>
        <v>1672</v>
      </c>
      <c r="F30" s="10">
        <f t="shared" si="0"/>
        <v>185.69</v>
      </c>
      <c r="G30" s="9">
        <f>ROUND(SUM(Administration!K127:L127),0)</f>
        <v>351150</v>
      </c>
      <c r="H30" s="9">
        <f>ROUND(+Administration!V127,0)</f>
        <v>1330</v>
      </c>
      <c r="I30" s="10">
        <f t="shared" si="1"/>
        <v>264.02</v>
      </c>
      <c r="J30" s="10"/>
      <c r="K30" s="11">
        <f t="shared" si="2"/>
        <v>0.42180000000000001</v>
      </c>
    </row>
    <row r="31" spans="2:11" x14ac:dyDescent="0.2">
      <c r="B31">
        <f>+Administration!A26</f>
        <v>56</v>
      </c>
      <c r="C31" t="str">
        <f>+Administration!B26</f>
        <v>WILLAPA HARBOR HOSPITAL</v>
      </c>
      <c r="D31" s="9">
        <f>ROUND(SUM(Administration!K26:L26),0)</f>
        <v>145518</v>
      </c>
      <c r="E31" s="9">
        <f>ROUND(+Administration!V26,0)</f>
        <v>1010</v>
      </c>
      <c r="F31" s="10">
        <f t="shared" si="0"/>
        <v>144.08000000000001</v>
      </c>
      <c r="G31" s="9">
        <f>ROUND(SUM(Administration!K128:L128),0)</f>
        <v>147677</v>
      </c>
      <c r="H31" s="9">
        <f>ROUND(+Administration!V128,0)</f>
        <v>1037</v>
      </c>
      <c r="I31" s="10">
        <f t="shared" si="1"/>
        <v>142.41</v>
      </c>
      <c r="J31" s="10"/>
      <c r="K31" s="11">
        <f t="shared" si="2"/>
        <v>-1.1599999999999999E-2</v>
      </c>
    </row>
    <row r="32" spans="2:11" x14ac:dyDescent="0.2">
      <c r="B32">
        <f>+Administration!A27</f>
        <v>58</v>
      </c>
      <c r="C32" t="str">
        <f>+Administration!B27</f>
        <v>YAKIMA VALLEY MEMORIAL HOSPITAL</v>
      </c>
      <c r="D32" s="9">
        <f>ROUND(SUM(Administration!K27:L27),0)</f>
        <v>8184026</v>
      </c>
      <c r="E32" s="9">
        <f>ROUND(+Administration!V27,0)</f>
        <v>33150</v>
      </c>
      <c r="F32" s="10">
        <f t="shared" si="0"/>
        <v>246.88</v>
      </c>
      <c r="G32" s="9">
        <f>ROUND(SUM(Administration!K129:L129),0)</f>
        <v>10159564</v>
      </c>
      <c r="H32" s="9">
        <f>ROUND(+Administration!V129,0)</f>
        <v>34975</v>
      </c>
      <c r="I32" s="10">
        <f t="shared" si="1"/>
        <v>290.48</v>
      </c>
      <c r="J32" s="10"/>
      <c r="K32" s="11">
        <f t="shared" si="2"/>
        <v>0.17660000000000001</v>
      </c>
    </row>
    <row r="33" spans="2:11" x14ac:dyDescent="0.2">
      <c r="B33">
        <f>+Administration!A28</f>
        <v>63</v>
      </c>
      <c r="C33" t="str">
        <f>+Administration!B28</f>
        <v>GRAYS HARBOR COMMUNITY HOSPITAL</v>
      </c>
      <c r="D33" s="9">
        <f>ROUND(SUM(Administration!K28:L28),0)</f>
        <v>732044</v>
      </c>
      <c r="E33" s="9">
        <f>ROUND(+Administration!V28,0)</f>
        <v>10592</v>
      </c>
      <c r="F33" s="10">
        <f t="shared" si="0"/>
        <v>69.11</v>
      </c>
      <c r="G33" s="9">
        <f>ROUND(SUM(Administration!K130:L130),0)</f>
        <v>823907</v>
      </c>
      <c r="H33" s="9">
        <f>ROUND(+Administration!V130,0)</f>
        <v>10620</v>
      </c>
      <c r="I33" s="10">
        <f t="shared" si="1"/>
        <v>77.58</v>
      </c>
      <c r="J33" s="10"/>
      <c r="K33" s="11">
        <f t="shared" si="2"/>
        <v>0.1226</v>
      </c>
    </row>
    <row r="34" spans="2:11" x14ac:dyDescent="0.2">
      <c r="B34">
        <f>+Administration!A29</f>
        <v>78</v>
      </c>
      <c r="C34" t="str">
        <f>+Administration!B29</f>
        <v>SAMARITAN HEALTHCARE</v>
      </c>
      <c r="D34" s="9">
        <f>ROUND(SUM(Administration!K29:L29),0)</f>
        <v>736944</v>
      </c>
      <c r="E34" s="9">
        <f>ROUND(+Administration!V29,0)</f>
        <v>5653</v>
      </c>
      <c r="F34" s="10">
        <f t="shared" si="0"/>
        <v>130.36000000000001</v>
      </c>
      <c r="G34" s="9">
        <f>ROUND(SUM(Administration!K131:L131),0)</f>
        <v>759181</v>
      </c>
      <c r="H34" s="9">
        <f>ROUND(+Administration!V131,0)</f>
        <v>5534</v>
      </c>
      <c r="I34" s="10">
        <f t="shared" si="1"/>
        <v>137.18</v>
      </c>
      <c r="J34" s="10"/>
      <c r="K34" s="11">
        <f t="shared" si="2"/>
        <v>5.2299999999999999E-2</v>
      </c>
    </row>
    <row r="35" spans="2:11" x14ac:dyDescent="0.2">
      <c r="B35">
        <f>+Administration!A30</f>
        <v>79</v>
      </c>
      <c r="C35" t="str">
        <f>+Administration!B30</f>
        <v>OCEAN BEACH HOSPITAL</v>
      </c>
      <c r="D35" s="9">
        <f>ROUND(SUM(Administration!K30:L30),0)</f>
        <v>118472</v>
      </c>
      <c r="E35" s="9">
        <f>ROUND(+Administration!V30,0)</f>
        <v>1211</v>
      </c>
      <c r="F35" s="10">
        <f t="shared" si="0"/>
        <v>97.83</v>
      </c>
      <c r="G35" s="9">
        <f>ROUND(SUM(Administration!K132:L132),0)</f>
        <v>68926</v>
      </c>
      <c r="H35" s="9">
        <f>ROUND(+Administration!V132,0)</f>
        <v>5958</v>
      </c>
      <c r="I35" s="10">
        <f t="shared" si="1"/>
        <v>11.57</v>
      </c>
      <c r="J35" s="10"/>
      <c r="K35" s="11">
        <f t="shared" si="2"/>
        <v>-0.88170000000000004</v>
      </c>
    </row>
    <row r="36" spans="2:11" x14ac:dyDescent="0.2">
      <c r="B36">
        <f>+Administration!A31</f>
        <v>80</v>
      </c>
      <c r="C36" t="str">
        <f>+Administration!B31</f>
        <v>ODESSA MEMORIAL HEALTHCARE CENTER</v>
      </c>
      <c r="D36" s="9">
        <f>ROUND(SUM(Administration!K31:L31),0)</f>
        <v>34811</v>
      </c>
      <c r="E36" s="9">
        <f>ROUND(+Administration!V31,0)</f>
        <v>103</v>
      </c>
      <c r="F36" s="10">
        <f t="shared" si="0"/>
        <v>337.97</v>
      </c>
      <c r="G36" s="9">
        <f>ROUND(SUM(Administration!K133:L133),0)</f>
        <v>67082</v>
      </c>
      <c r="H36" s="9">
        <f>ROUND(+Administration!V133,0)</f>
        <v>63</v>
      </c>
      <c r="I36" s="10">
        <f t="shared" si="1"/>
        <v>1064.79</v>
      </c>
      <c r="J36" s="10"/>
      <c r="K36" s="11">
        <f t="shared" si="2"/>
        <v>2.1505000000000001</v>
      </c>
    </row>
    <row r="37" spans="2:11" x14ac:dyDescent="0.2">
      <c r="B37">
        <f>+Administration!A32</f>
        <v>81</v>
      </c>
      <c r="C37" t="str">
        <f>+Administration!B32</f>
        <v>MULTICARE GOOD SAMARITAN</v>
      </c>
      <c r="D37" s="9">
        <f>ROUND(SUM(Administration!K32:L32),0)</f>
        <v>67511195</v>
      </c>
      <c r="E37" s="9">
        <f>ROUND(+Administration!V32,0)</f>
        <v>30512</v>
      </c>
      <c r="F37" s="10">
        <f t="shared" si="0"/>
        <v>2212.61</v>
      </c>
      <c r="G37" s="9">
        <f>ROUND(SUM(Administration!K134:L134),0)</f>
        <v>69216139</v>
      </c>
      <c r="H37" s="9">
        <f>ROUND(+Administration!V134,0)</f>
        <v>25027</v>
      </c>
      <c r="I37" s="10">
        <f t="shared" si="1"/>
        <v>2765.66</v>
      </c>
      <c r="J37" s="10"/>
      <c r="K37" s="11">
        <f t="shared" si="2"/>
        <v>0.25</v>
      </c>
    </row>
    <row r="38" spans="2:11" x14ac:dyDescent="0.2">
      <c r="B38">
        <f>+Administration!A33</f>
        <v>82</v>
      </c>
      <c r="C38" t="str">
        <f>+Administration!B33</f>
        <v>GARFIELD COUNTY MEMORIAL HOSPITAL</v>
      </c>
      <c r="D38" s="9">
        <f>ROUND(SUM(Administration!K33:L33),0)</f>
        <v>3759</v>
      </c>
      <c r="E38" s="9">
        <f>ROUND(+Administration!V33,0)</f>
        <v>131</v>
      </c>
      <c r="F38" s="10">
        <f t="shared" si="0"/>
        <v>28.69</v>
      </c>
      <c r="G38" s="9">
        <f>ROUND(SUM(Administration!K135:L135),0)</f>
        <v>8381</v>
      </c>
      <c r="H38" s="9">
        <f>ROUND(+Administration!V135,0)</f>
        <v>137</v>
      </c>
      <c r="I38" s="10">
        <f t="shared" si="1"/>
        <v>61.18</v>
      </c>
      <c r="J38" s="10"/>
      <c r="K38" s="11">
        <f t="shared" si="2"/>
        <v>1.1325000000000001</v>
      </c>
    </row>
    <row r="39" spans="2:11" x14ac:dyDescent="0.2">
      <c r="B39">
        <f>+Administration!A34</f>
        <v>84</v>
      </c>
      <c r="C39" t="str">
        <f>+Administration!B34</f>
        <v>PROVIDENCE REGIONAL MEDICAL CENTER EVERETT</v>
      </c>
      <c r="D39" s="9">
        <f>ROUND(SUM(Administration!K34:L34),0)</f>
        <v>43357523</v>
      </c>
      <c r="E39" s="9">
        <f>ROUND(+Administration!V34,0)</f>
        <v>49191</v>
      </c>
      <c r="F39" s="10">
        <f t="shared" si="0"/>
        <v>881.41</v>
      </c>
      <c r="G39" s="9">
        <f>ROUND(SUM(Administration!K136:L136),0)</f>
        <v>4529144</v>
      </c>
      <c r="H39" s="9">
        <f>ROUND(+Administration!V136,0)</f>
        <v>44491</v>
      </c>
      <c r="I39" s="10">
        <f t="shared" si="1"/>
        <v>101.8</v>
      </c>
      <c r="J39" s="10"/>
      <c r="K39" s="11">
        <f t="shared" si="2"/>
        <v>-0.88449999999999995</v>
      </c>
    </row>
    <row r="40" spans="2:11" x14ac:dyDescent="0.2">
      <c r="B40">
        <f>+Administration!A35</f>
        <v>85</v>
      </c>
      <c r="C40" t="str">
        <f>+Administration!B35</f>
        <v>JEFFERSON HEALTHCARE</v>
      </c>
      <c r="D40" s="9">
        <f>ROUND(SUM(Administration!K35:L35),0)</f>
        <v>337844</v>
      </c>
      <c r="E40" s="9">
        <f>ROUND(+Administration!V35,0)</f>
        <v>4845</v>
      </c>
      <c r="F40" s="10">
        <f t="shared" si="0"/>
        <v>69.73</v>
      </c>
      <c r="G40" s="9">
        <f>ROUND(SUM(Administration!K137:L137),0)</f>
        <v>548681</v>
      </c>
      <c r="H40" s="9">
        <f>ROUND(+Administration!V137,0)</f>
        <v>5349</v>
      </c>
      <c r="I40" s="10">
        <f t="shared" si="1"/>
        <v>102.58</v>
      </c>
      <c r="J40" s="10"/>
      <c r="K40" s="11">
        <f t="shared" si="2"/>
        <v>0.47110000000000002</v>
      </c>
    </row>
    <row r="41" spans="2:11" x14ac:dyDescent="0.2">
      <c r="B41">
        <f>+Administration!A36</f>
        <v>96</v>
      </c>
      <c r="C41" t="str">
        <f>+Administration!B36</f>
        <v>SKYLINE HOSPITAL</v>
      </c>
      <c r="D41" s="9">
        <f>ROUND(SUM(Administration!K36:L36),0)</f>
        <v>97978</v>
      </c>
      <c r="E41" s="9">
        <f>ROUND(+Administration!V36,0)</f>
        <v>1213</v>
      </c>
      <c r="F41" s="10">
        <f t="shared" si="0"/>
        <v>80.77</v>
      </c>
      <c r="G41" s="9">
        <f>ROUND(SUM(Administration!K138:L138),0)</f>
        <v>88182</v>
      </c>
      <c r="H41" s="9">
        <f>ROUND(+Administration!V138,0)</f>
        <v>939</v>
      </c>
      <c r="I41" s="10">
        <f t="shared" si="1"/>
        <v>93.91</v>
      </c>
      <c r="J41" s="10"/>
      <c r="K41" s="11">
        <f t="shared" si="2"/>
        <v>0.16270000000000001</v>
      </c>
    </row>
    <row r="42" spans="2:11" x14ac:dyDescent="0.2">
      <c r="B42">
        <f>+Administration!A37</f>
        <v>102</v>
      </c>
      <c r="C42" t="str">
        <f>+Administration!B37</f>
        <v>YAKIMA REGIONAL MEDICAL AND CARDIAC CENTER</v>
      </c>
      <c r="D42" s="9">
        <f>ROUND(SUM(Administration!K37:L37),0)</f>
        <v>2731856</v>
      </c>
      <c r="E42" s="9">
        <f>ROUND(+Administration!V37,0)</f>
        <v>12486</v>
      </c>
      <c r="F42" s="10">
        <f t="shared" si="0"/>
        <v>218.79</v>
      </c>
      <c r="G42" s="9">
        <f>ROUND(SUM(Administration!K139:L139),0)</f>
        <v>3919126</v>
      </c>
      <c r="H42" s="9">
        <f>ROUND(+Administration!V139,0)</f>
        <v>11248</v>
      </c>
      <c r="I42" s="10">
        <f t="shared" si="1"/>
        <v>348.43</v>
      </c>
      <c r="J42" s="10"/>
      <c r="K42" s="11">
        <f t="shared" si="2"/>
        <v>0.59250000000000003</v>
      </c>
    </row>
    <row r="43" spans="2:11" x14ac:dyDescent="0.2">
      <c r="B43">
        <f>+Administration!A38</f>
        <v>104</v>
      </c>
      <c r="C43" t="str">
        <f>+Administration!B38</f>
        <v>VALLEY GENERAL HOSPITAL</v>
      </c>
      <c r="D43" s="9">
        <f>ROUND(SUM(Administration!K38:L38),0)</f>
        <v>0</v>
      </c>
      <c r="E43" s="9">
        <f>ROUND(+Administration!V38,0)</f>
        <v>0</v>
      </c>
      <c r="F43" s="10" t="str">
        <f t="shared" si="0"/>
        <v/>
      </c>
      <c r="G43" s="9">
        <f>ROUND(SUM(Administration!K140:L140),0)</f>
        <v>0</v>
      </c>
      <c r="H43" s="9">
        <f>ROUND(+Administration!V140,0)</f>
        <v>0</v>
      </c>
      <c r="I43" s="10" t="str">
        <f t="shared" si="1"/>
        <v/>
      </c>
      <c r="J43" s="10"/>
      <c r="K43" s="11" t="str">
        <f t="shared" si="2"/>
        <v/>
      </c>
    </row>
    <row r="44" spans="2:11" x14ac:dyDescent="0.2">
      <c r="B44">
        <f>+Administration!A39</f>
        <v>106</v>
      </c>
      <c r="C44" t="str">
        <f>+Administration!B39</f>
        <v>CASCADE VALLEY HOSPITAL</v>
      </c>
      <c r="D44" s="9">
        <f>ROUND(SUM(Administration!K39:L39),0)</f>
        <v>872886</v>
      </c>
      <c r="E44" s="9">
        <f>ROUND(+Administration!V39,0)</f>
        <v>3957</v>
      </c>
      <c r="F44" s="10">
        <f t="shared" si="0"/>
        <v>220.59</v>
      </c>
      <c r="G44" s="9">
        <f>ROUND(SUM(Administration!K141:L141),0)</f>
        <v>754078</v>
      </c>
      <c r="H44" s="9">
        <f>ROUND(+Administration!V141,0)</f>
        <v>3954</v>
      </c>
      <c r="I44" s="10">
        <f t="shared" si="1"/>
        <v>190.71</v>
      </c>
      <c r="J44" s="10"/>
      <c r="K44" s="11">
        <f t="shared" si="2"/>
        <v>-0.13550000000000001</v>
      </c>
    </row>
    <row r="45" spans="2:11" x14ac:dyDescent="0.2">
      <c r="B45">
        <f>+Administration!A40</f>
        <v>107</v>
      </c>
      <c r="C45" t="str">
        <f>+Administration!B40</f>
        <v>NORTH VALLEY HOSPITAL</v>
      </c>
      <c r="D45" s="9">
        <f>ROUND(SUM(Administration!K40:L40),0)</f>
        <v>243313</v>
      </c>
      <c r="E45" s="9">
        <f>ROUND(+Administration!V40,0)</f>
        <v>2549</v>
      </c>
      <c r="F45" s="10">
        <f t="shared" si="0"/>
        <v>95.45</v>
      </c>
      <c r="G45" s="9">
        <f>ROUND(SUM(Administration!K142:L142),0)</f>
        <v>132690</v>
      </c>
      <c r="H45" s="9">
        <f>ROUND(+Administration!V142,0)</f>
        <v>2386</v>
      </c>
      <c r="I45" s="10">
        <f t="shared" si="1"/>
        <v>55.61</v>
      </c>
      <c r="J45" s="10"/>
      <c r="K45" s="11">
        <f t="shared" si="2"/>
        <v>-0.41739999999999999</v>
      </c>
    </row>
    <row r="46" spans="2:11" x14ac:dyDescent="0.2">
      <c r="B46">
        <f>+Administration!A41</f>
        <v>108</v>
      </c>
      <c r="C46" t="str">
        <f>+Administration!B41</f>
        <v>TRI-STATE MEMORIAL HOSPITAL</v>
      </c>
      <c r="D46" s="9">
        <f>ROUND(SUM(Administration!K41:L41),0)</f>
        <v>585557</v>
      </c>
      <c r="E46" s="9">
        <f>ROUND(+Administration!V41,0)</f>
        <v>5633</v>
      </c>
      <c r="F46" s="10">
        <f t="shared" si="0"/>
        <v>103.95</v>
      </c>
      <c r="G46" s="9">
        <f>ROUND(SUM(Administration!K143:L143),0)</f>
        <v>887794</v>
      </c>
      <c r="H46" s="9">
        <f>ROUND(+Administration!V143,0)</f>
        <v>5563</v>
      </c>
      <c r="I46" s="10">
        <f t="shared" si="1"/>
        <v>159.59</v>
      </c>
      <c r="J46" s="10"/>
      <c r="K46" s="11">
        <f t="shared" si="2"/>
        <v>0.5353</v>
      </c>
    </row>
    <row r="47" spans="2:11" x14ac:dyDescent="0.2">
      <c r="B47">
        <f>+Administration!A42</f>
        <v>111</v>
      </c>
      <c r="C47" t="str">
        <f>+Administration!B42</f>
        <v>EAST ADAMS RURAL HEALTHCARE</v>
      </c>
      <c r="D47" s="9">
        <f>ROUND(SUM(Administration!K42:L42),0)</f>
        <v>141732</v>
      </c>
      <c r="E47" s="9">
        <f>ROUND(+Administration!V42,0)</f>
        <v>318</v>
      </c>
      <c r="F47" s="10">
        <f t="shared" si="0"/>
        <v>445.7</v>
      </c>
      <c r="G47" s="9">
        <f>ROUND(SUM(Administration!K144:L144),0)</f>
        <v>104987</v>
      </c>
      <c r="H47" s="9">
        <f>ROUND(+Administration!V144,0)</f>
        <v>447</v>
      </c>
      <c r="I47" s="10">
        <f t="shared" si="1"/>
        <v>234.87</v>
      </c>
      <c r="J47" s="10"/>
      <c r="K47" s="11">
        <f t="shared" si="2"/>
        <v>-0.47299999999999998</v>
      </c>
    </row>
    <row r="48" spans="2:11" x14ac:dyDescent="0.2">
      <c r="B48">
        <f>+Administration!A43</f>
        <v>125</v>
      </c>
      <c r="C48" t="str">
        <f>+Administration!B43</f>
        <v>OTHELLO COMMUNITY HOSPITAL</v>
      </c>
      <c r="D48" s="9">
        <f>ROUND(SUM(Administration!K43:L43),0)</f>
        <v>0</v>
      </c>
      <c r="E48" s="9">
        <f>ROUND(+Administration!V43,0)</f>
        <v>0</v>
      </c>
      <c r="F48" s="10" t="str">
        <f t="shared" si="0"/>
        <v/>
      </c>
      <c r="G48" s="9">
        <f>ROUND(SUM(Administration!K145:L145),0)</f>
        <v>0</v>
      </c>
      <c r="H48" s="9">
        <f>ROUND(+Administration!V145,0)</f>
        <v>0</v>
      </c>
      <c r="I48" s="10" t="str">
        <f t="shared" si="1"/>
        <v/>
      </c>
      <c r="J48" s="10"/>
      <c r="K48" s="11" t="str">
        <f t="shared" si="2"/>
        <v/>
      </c>
    </row>
    <row r="49" spans="2:11" x14ac:dyDescent="0.2">
      <c r="B49">
        <f>+Administration!A44</f>
        <v>126</v>
      </c>
      <c r="C49" t="str">
        <f>+Administration!B44</f>
        <v>HIGHLINE MEDICAL CENTER</v>
      </c>
      <c r="D49" s="9">
        <f>ROUND(SUM(Administration!K44:L44),0)</f>
        <v>1534666</v>
      </c>
      <c r="E49" s="9">
        <f>ROUND(+Administration!V44,0)</f>
        <v>9121</v>
      </c>
      <c r="F49" s="10">
        <f t="shared" si="0"/>
        <v>168.26</v>
      </c>
      <c r="G49" s="9">
        <f>ROUND(SUM(Administration!K146:L146),0)</f>
        <v>1586256</v>
      </c>
      <c r="H49" s="9">
        <f>ROUND(+Administration!V146,0)</f>
        <v>17824</v>
      </c>
      <c r="I49" s="10">
        <f t="shared" si="1"/>
        <v>89</v>
      </c>
      <c r="J49" s="10"/>
      <c r="K49" s="11">
        <f t="shared" si="2"/>
        <v>-0.47110000000000002</v>
      </c>
    </row>
    <row r="50" spans="2:11" x14ac:dyDescent="0.2">
      <c r="B50">
        <f>+Administration!A45</f>
        <v>128</v>
      </c>
      <c r="C50" t="str">
        <f>+Administration!B45</f>
        <v>UNIVERSITY OF WASHINGTON MEDICAL CENTER</v>
      </c>
      <c r="D50" s="9">
        <f>ROUND(SUM(Administration!K45:L45),0)</f>
        <v>23978930</v>
      </c>
      <c r="E50" s="9">
        <f>ROUND(+Administration!V45,0)</f>
        <v>51747</v>
      </c>
      <c r="F50" s="10">
        <f t="shared" si="0"/>
        <v>463.39</v>
      </c>
      <c r="G50" s="9">
        <f>ROUND(SUM(Administration!K147:L147),0)</f>
        <v>24271417</v>
      </c>
      <c r="H50" s="9">
        <f>ROUND(+Administration!V147,0)</f>
        <v>53381</v>
      </c>
      <c r="I50" s="10">
        <f t="shared" si="1"/>
        <v>454.68</v>
      </c>
      <c r="J50" s="10"/>
      <c r="K50" s="11">
        <f t="shared" si="2"/>
        <v>-1.8800000000000001E-2</v>
      </c>
    </row>
    <row r="51" spans="2:11" x14ac:dyDescent="0.2">
      <c r="B51">
        <f>+Administration!A46</f>
        <v>129</v>
      </c>
      <c r="C51" t="str">
        <f>+Administration!B46</f>
        <v>QUINCY VALLEY MEDICAL CENTER</v>
      </c>
      <c r="D51" s="9">
        <f>ROUND(SUM(Administration!K46:L46),0)</f>
        <v>0</v>
      </c>
      <c r="E51" s="9">
        <f>ROUND(+Administration!V46,0)</f>
        <v>0</v>
      </c>
      <c r="F51" s="10" t="str">
        <f t="shared" si="0"/>
        <v/>
      </c>
      <c r="G51" s="9">
        <f>ROUND(SUM(Administration!K148:L148),0)</f>
        <v>0</v>
      </c>
      <c r="H51" s="9">
        <f>ROUND(+Administration!V148,0)</f>
        <v>0</v>
      </c>
      <c r="I51" s="10" t="str">
        <f t="shared" si="1"/>
        <v/>
      </c>
      <c r="J51" s="10"/>
      <c r="K51" s="11" t="str">
        <f t="shared" si="2"/>
        <v/>
      </c>
    </row>
    <row r="52" spans="2:11" x14ac:dyDescent="0.2">
      <c r="B52">
        <f>+Administration!A47</f>
        <v>130</v>
      </c>
      <c r="C52" t="str">
        <f>+Administration!B47</f>
        <v>UW MEDICINE/NORTHWEST HOSPITAL</v>
      </c>
      <c r="D52" s="9">
        <f>ROUND(SUM(Administration!K47:L47),0)</f>
        <v>11077810</v>
      </c>
      <c r="E52" s="9">
        <f>ROUND(+Administration!V47,0)</f>
        <v>23935</v>
      </c>
      <c r="F52" s="10">
        <f t="shared" si="0"/>
        <v>462.83</v>
      </c>
      <c r="G52" s="9">
        <f>ROUND(SUM(Administration!K149:L149),0)</f>
        <v>18774584</v>
      </c>
      <c r="H52" s="9">
        <f>ROUND(+Administration!V149,0)</f>
        <v>23240</v>
      </c>
      <c r="I52" s="10">
        <f t="shared" si="1"/>
        <v>807.86</v>
      </c>
      <c r="J52" s="10"/>
      <c r="K52" s="11">
        <f t="shared" si="2"/>
        <v>0.74550000000000005</v>
      </c>
    </row>
    <row r="53" spans="2:11" x14ac:dyDescent="0.2">
      <c r="B53">
        <f>+Administration!A48</f>
        <v>131</v>
      </c>
      <c r="C53" t="str">
        <f>+Administration!B48</f>
        <v>OVERLAKE HOSPITAL MEDICAL CENTER</v>
      </c>
      <c r="D53" s="9">
        <f>ROUND(SUM(Administration!K48:L48),0)</f>
        <v>5183963</v>
      </c>
      <c r="E53" s="9">
        <f>ROUND(+Administration!V48,0)</f>
        <v>36167</v>
      </c>
      <c r="F53" s="10">
        <f t="shared" si="0"/>
        <v>143.33000000000001</v>
      </c>
      <c r="G53" s="9">
        <f>ROUND(SUM(Administration!K150:L150),0)</f>
        <v>4462537</v>
      </c>
      <c r="H53" s="9">
        <f>ROUND(+Administration!V150,0)</f>
        <v>34509</v>
      </c>
      <c r="I53" s="10">
        <f t="shared" si="1"/>
        <v>129.32</v>
      </c>
      <c r="J53" s="10"/>
      <c r="K53" s="11">
        <f t="shared" si="2"/>
        <v>-9.7699999999999995E-2</v>
      </c>
    </row>
    <row r="54" spans="2:11" x14ac:dyDescent="0.2">
      <c r="B54">
        <f>+Administration!A49</f>
        <v>132</v>
      </c>
      <c r="C54" t="str">
        <f>+Administration!B49</f>
        <v>ST CLARE HOSPITAL</v>
      </c>
      <c r="D54" s="9">
        <f>ROUND(SUM(Administration!K49:L49),0)</f>
        <v>9355177</v>
      </c>
      <c r="E54" s="9">
        <f>ROUND(+Administration!V49,0)</f>
        <v>11781</v>
      </c>
      <c r="F54" s="10">
        <f t="shared" si="0"/>
        <v>794.09</v>
      </c>
      <c r="G54" s="9">
        <f>ROUND(SUM(Administration!K151:L151),0)</f>
        <v>10998778</v>
      </c>
      <c r="H54" s="9">
        <f>ROUND(+Administration!V151,0)</f>
        <v>12480</v>
      </c>
      <c r="I54" s="10">
        <f t="shared" si="1"/>
        <v>881.31</v>
      </c>
      <c r="J54" s="10"/>
      <c r="K54" s="11">
        <f t="shared" si="2"/>
        <v>0.10979999999999999</v>
      </c>
    </row>
    <row r="55" spans="2:11" x14ac:dyDescent="0.2">
      <c r="B55">
        <f>+Administration!A50</f>
        <v>134</v>
      </c>
      <c r="C55" t="str">
        <f>+Administration!B50</f>
        <v>ISLAND HOSPITAL</v>
      </c>
      <c r="D55" s="9">
        <f>ROUND(SUM(Administration!K50:L50),0)</f>
        <v>1369785</v>
      </c>
      <c r="E55" s="9">
        <f>ROUND(+Administration!V50,0)</f>
        <v>9429</v>
      </c>
      <c r="F55" s="10">
        <f t="shared" si="0"/>
        <v>145.27000000000001</v>
      </c>
      <c r="G55" s="9">
        <f>ROUND(SUM(Administration!K152:L152),0)</f>
        <v>1335821</v>
      </c>
      <c r="H55" s="9">
        <f>ROUND(+Administration!V152,0)</f>
        <v>9374</v>
      </c>
      <c r="I55" s="10">
        <f t="shared" si="1"/>
        <v>142.5</v>
      </c>
      <c r="J55" s="10"/>
      <c r="K55" s="11">
        <f t="shared" si="2"/>
        <v>-1.9099999999999999E-2</v>
      </c>
    </row>
    <row r="56" spans="2:11" x14ac:dyDescent="0.2">
      <c r="B56">
        <f>+Administration!A51</f>
        <v>137</v>
      </c>
      <c r="C56" t="str">
        <f>+Administration!B51</f>
        <v>LINCOLN HOSPITAL</v>
      </c>
      <c r="D56" s="9">
        <f>ROUND(SUM(Administration!K51:L51),0)</f>
        <v>551474</v>
      </c>
      <c r="E56" s="9">
        <f>ROUND(+Administration!V51,0)</f>
        <v>1029</v>
      </c>
      <c r="F56" s="10">
        <f t="shared" si="0"/>
        <v>535.92999999999995</v>
      </c>
      <c r="G56" s="9">
        <f>ROUND(SUM(Administration!K153:L153),0)</f>
        <v>83108</v>
      </c>
      <c r="H56" s="9">
        <f>ROUND(+Administration!V153,0)</f>
        <v>1159</v>
      </c>
      <c r="I56" s="10">
        <f t="shared" si="1"/>
        <v>71.709999999999994</v>
      </c>
      <c r="J56" s="10"/>
      <c r="K56" s="11">
        <f t="shared" si="2"/>
        <v>-0.86619999999999997</v>
      </c>
    </row>
    <row r="57" spans="2:11" x14ac:dyDescent="0.2">
      <c r="B57">
        <f>+Administration!A52</f>
        <v>138</v>
      </c>
      <c r="C57" t="str">
        <f>+Administration!B52</f>
        <v>SWEDISH EDMONDS</v>
      </c>
      <c r="D57" s="9">
        <f>ROUND(SUM(Administration!K52:L52),0)</f>
        <v>13389780</v>
      </c>
      <c r="E57" s="9">
        <f>ROUND(+Administration!V52,0)</f>
        <v>17222</v>
      </c>
      <c r="F57" s="10">
        <f t="shared" si="0"/>
        <v>777.48</v>
      </c>
      <c r="G57" s="9">
        <f>ROUND(SUM(Administration!K154:L154),0)</f>
        <v>3544548</v>
      </c>
      <c r="H57" s="9">
        <f>ROUND(+Administration!V154,0)</f>
        <v>13638</v>
      </c>
      <c r="I57" s="10">
        <f t="shared" si="1"/>
        <v>259.89999999999998</v>
      </c>
      <c r="J57" s="10"/>
      <c r="K57" s="11">
        <f t="shared" si="2"/>
        <v>-0.66569999999999996</v>
      </c>
    </row>
    <row r="58" spans="2:11" x14ac:dyDescent="0.2">
      <c r="B58">
        <f>+Administration!A53</f>
        <v>139</v>
      </c>
      <c r="C58" t="str">
        <f>+Administration!B53</f>
        <v>PROVIDENCE HOLY FAMILY HOSPITAL</v>
      </c>
      <c r="D58" s="9">
        <f>ROUND(SUM(Administration!K53:L53),0)</f>
        <v>20364972</v>
      </c>
      <c r="E58" s="9">
        <f>ROUND(+Administration!V53,0)</f>
        <v>18640</v>
      </c>
      <c r="F58" s="10">
        <f t="shared" si="0"/>
        <v>1092.54</v>
      </c>
      <c r="G58" s="9">
        <f>ROUND(SUM(Administration!K155:L155),0)</f>
        <v>54954691</v>
      </c>
      <c r="H58" s="9">
        <f>ROUND(+Administration!V155,0)</f>
        <v>19071</v>
      </c>
      <c r="I58" s="10">
        <f t="shared" si="1"/>
        <v>2881.58</v>
      </c>
      <c r="J58" s="10"/>
      <c r="K58" s="11">
        <f t="shared" si="2"/>
        <v>1.6375</v>
      </c>
    </row>
    <row r="59" spans="2:11" x14ac:dyDescent="0.2">
      <c r="B59">
        <f>+Administration!A54</f>
        <v>140</v>
      </c>
      <c r="C59" t="str">
        <f>+Administration!B54</f>
        <v>KITTITAS VALLEY HEALTHCARE</v>
      </c>
      <c r="D59" s="9">
        <f>ROUND(SUM(Administration!K54:L54),0)</f>
        <v>441262</v>
      </c>
      <c r="E59" s="9">
        <f>ROUND(+Administration!V54,0)</f>
        <v>5064</v>
      </c>
      <c r="F59" s="10">
        <f t="shared" si="0"/>
        <v>87.14</v>
      </c>
      <c r="G59" s="9">
        <f>ROUND(SUM(Administration!K156:L156),0)</f>
        <v>494874</v>
      </c>
      <c r="H59" s="9">
        <f>ROUND(+Administration!V156,0)</f>
        <v>5359</v>
      </c>
      <c r="I59" s="10">
        <f t="shared" si="1"/>
        <v>92.34</v>
      </c>
      <c r="J59" s="10"/>
      <c r="K59" s="11">
        <f t="shared" si="2"/>
        <v>5.9700000000000003E-2</v>
      </c>
    </row>
    <row r="60" spans="2:11" x14ac:dyDescent="0.2">
      <c r="B60">
        <f>+Administration!A55</f>
        <v>141</v>
      </c>
      <c r="C60" t="str">
        <f>+Administration!B55</f>
        <v>DAYTON GENERAL HOSPITAL</v>
      </c>
      <c r="D60" s="9">
        <f>ROUND(SUM(Administration!K55:L55),0)</f>
        <v>0</v>
      </c>
      <c r="E60" s="9">
        <f>ROUND(+Administration!V55,0)</f>
        <v>0</v>
      </c>
      <c r="F60" s="10" t="str">
        <f t="shared" si="0"/>
        <v/>
      </c>
      <c r="G60" s="9">
        <f>ROUND(SUM(Administration!K157:L157),0)</f>
        <v>0</v>
      </c>
      <c r="H60" s="9">
        <f>ROUND(+Administration!V157,0)</f>
        <v>0</v>
      </c>
      <c r="I60" s="10" t="str">
        <f t="shared" si="1"/>
        <v/>
      </c>
      <c r="J60" s="10"/>
      <c r="K60" s="11" t="str">
        <f t="shared" si="2"/>
        <v/>
      </c>
    </row>
    <row r="61" spans="2:11" x14ac:dyDescent="0.2">
      <c r="B61">
        <f>+Administration!A56</f>
        <v>142</v>
      </c>
      <c r="C61" t="str">
        <f>+Administration!B56</f>
        <v>HARRISON MEDICAL CENTER</v>
      </c>
      <c r="D61" s="9">
        <f>ROUND(SUM(Administration!K56:L56),0)</f>
        <v>4508625</v>
      </c>
      <c r="E61" s="9">
        <f>ROUND(+Administration!V56,0)</f>
        <v>27923</v>
      </c>
      <c r="F61" s="10">
        <f t="shared" si="0"/>
        <v>161.47</v>
      </c>
      <c r="G61" s="9">
        <f>ROUND(SUM(Administration!K158:L158),0)</f>
        <v>4048984</v>
      </c>
      <c r="H61" s="9">
        <f>ROUND(+Administration!V158,0)</f>
        <v>29528</v>
      </c>
      <c r="I61" s="10">
        <f t="shared" si="1"/>
        <v>137.12</v>
      </c>
      <c r="J61" s="10"/>
      <c r="K61" s="11">
        <f t="shared" si="2"/>
        <v>-0.15079999999999999</v>
      </c>
    </row>
    <row r="62" spans="2:11" x14ac:dyDescent="0.2">
      <c r="B62">
        <f>+Administration!A57</f>
        <v>145</v>
      </c>
      <c r="C62" t="str">
        <f>+Administration!B57</f>
        <v>PEACEHEALTH ST JOSEPH HOSPITAL</v>
      </c>
      <c r="D62" s="9">
        <f>ROUND(SUM(Administration!K57:L57),0)</f>
        <v>38680580</v>
      </c>
      <c r="E62" s="9">
        <f>ROUND(+Administration!V57,0)</f>
        <v>32561</v>
      </c>
      <c r="F62" s="10">
        <f t="shared" si="0"/>
        <v>1187.94</v>
      </c>
      <c r="G62" s="9">
        <f>ROUND(SUM(Administration!K159:L159),0)</f>
        <v>62041971</v>
      </c>
      <c r="H62" s="9">
        <f>ROUND(+Administration!V159,0)</f>
        <v>30721</v>
      </c>
      <c r="I62" s="10">
        <f t="shared" si="1"/>
        <v>2019.53</v>
      </c>
      <c r="J62" s="10"/>
      <c r="K62" s="11">
        <f t="shared" si="2"/>
        <v>0.7</v>
      </c>
    </row>
    <row r="63" spans="2:11" x14ac:dyDescent="0.2">
      <c r="B63">
        <f>+Administration!A58</f>
        <v>147</v>
      </c>
      <c r="C63" t="str">
        <f>+Administration!B58</f>
        <v>MID VALLEY HOSPITAL</v>
      </c>
      <c r="D63" s="9">
        <f>ROUND(SUM(Administration!K58:L58),0)</f>
        <v>165982</v>
      </c>
      <c r="E63" s="9">
        <f>ROUND(+Administration!V58,0)</f>
        <v>2557</v>
      </c>
      <c r="F63" s="10">
        <f t="shared" si="0"/>
        <v>64.91</v>
      </c>
      <c r="G63" s="9">
        <f>ROUND(SUM(Administration!K160:L160),0)</f>
        <v>245328</v>
      </c>
      <c r="H63" s="9">
        <f>ROUND(+Administration!V160,0)</f>
        <v>2618</v>
      </c>
      <c r="I63" s="10">
        <f t="shared" si="1"/>
        <v>93.71</v>
      </c>
      <c r="J63" s="10"/>
      <c r="K63" s="11">
        <f t="shared" si="2"/>
        <v>0.44369999999999998</v>
      </c>
    </row>
    <row r="64" spans="2:11" x14ac:dyDescent="0.2">
      <c r="B64">
        <f>+Administration!A59</f>
        <v>148</v>
      </c>
      <c r="C64" t="str">
        <f>+Administration!B59</f>
        <v>KINDRED HOSPITAL SEATTLE - NORTHGATE</v>
      </c>
      <c r="D64" s="9">
        <f>ROUND(SUM(Administration!K59:L59),0)</f>
        <v>227677</v>
      </c>
      <c r="E64" s="9">
        <f>ROUND(+Administration!V59,0)</f>
        <v>898</v>
      </c>
      <c r="F64" s="10">
        <f t="shared" si="0"/>
        <v>253.54</v>
      </c>
      <c r="G64" s="9">
        <f>ROUND(SUM(Administration!K161:L161),0)</f>
        <v>169808</v>
      </c>
      <c r="H64" s="9">
        <f>ROUND(+Administration!V161,0)</f>
        <v>1126</v>
      </c>
      <c r="I64" s="10">
        <f t="shared" si="1"/>
        <v>150.81</v>
      </c>
      <c r="J64" s="10"/>
      <c r="K64" s="11">
        <f t="shared" si="2"/>
        <v>-0.4052</v>
      </c>
    </row>
    <row r="65" spans="2:11" x14ac:dyDescent="0.2">
      <c r="B65">
        <f>+Administration!A60</f>
        <v>150</v>
      </c>
      <c r="C65" t="str">
        <f>+Administration!B60</f>
        <v>COULEE MEDICAL CENTER</v>
      </c>
      <c r="D65" s="9">
        <f>ROUND(SUM(Administration!K60:L60),0)</f>
        <v>243401</v>
      </c>
      <c r="E65" s="9">
        <f>ROUND(+Administration!V60,0)</f>
        <v>1288</v>
      </c>
      <c r="F65" s="10">
        <f t="shared" si="0"/>
        <v>188.98</v>
      </c>
      <c r="G65" s="9">
        <f>ROUND(SUM(Administration!K162:L162),0)</f>
        <v>286127</v>
      </c>
      <c r="H65" s="9">
        <f>ROUND(+Administration!V162,0)</f>
        <v>1247</v>
      </c>
      <c r="I65" s="10">
        <f t="shared" si="1"/>
        <v>229.45</v>
      </c>
      <c r="J65" s="10"/>
      <c r="K65" s="11">
        <f t="shared" si="2"/>
        <v>0.21410000000000001</v>
      </c>
    </row>
    <row r="66" spans="2:11" x14ac:dyDescent="0.2">
      <c r="B66">
        <f>+Administration!A61</f>
        <v>152</v>
      </c>
      <c r="C66" t="str">
        <f>+Administration!B61</f>
        <v>MASON GENERAL HOSPITAL</v>
      </c>
      <c r="D66" s="9">
        <f>ROUND(SUM(Administration!K61:L61),0)</f>
        <v>2158009</v>
      </c>
      <c r="E66" s="9">
        <f>ROUND(+Administration!V61,0)</f>
        <v>4287</v>
      </c>
      <c r="F66" s="10">
        <f t="shared" si="0"/>
        <v>503.38</v>
      </c>
      <c r="G66" s="9">
        <f>ROUND(SUM(Administration!K163:L163),0)</f>
        <v>1968777</v>
      </c>
      <c r="H66" s="9">
        <f>ROUND(+Administration!V163,0)</f>
        <v>4594</v>
      </c>
      <c r="I66" s="10">
        <f t="shared" si="1"/>
        <v>428.55</v>
      </c>
      <c r="J66" s="10"/>
      <c r="K66" s="11">
        <f t="shared" si="2"/>
        <v>-0.1487</v>
      </c>
    </row>
    <row r="67" spans="2:11" x14ac:dyDescent="0.2">
      <c r="B67">
        <f>+Administration!A62</f>
        <v>153</v>
      </c>
      <c r="C67" t="str">
        <f>+Administration!B62</f>
        <v>WHITMAN HOSPITAL AND MEDICAL CENTER</v>
      </c>
      <c r="D67" s="9">
        <f>ROUND(SUM(Administration!K62:L62),0)</f>
        <v>310517</v>
      </c>
      <c r="E67" s="9">
        <f>ROUND(+Administration!V62,0)</f>
        <v>1377</v>
      </c>
      <c r="F67" s="10">
        <f t="shared" si="0"/>
        <v>225.5</v>
      </c>
      <c r="G67" s="9">
        <f>ROUND(SUM(Administration!K164:L164),0)</f>
        <v>514239</v>
      </c>
      <c r="H67" s="9">
        <f>ROUND(+Administration!V164,0)</f>
        <v>1291</v>
      </c>
      <c r="I67" s="10">
        <f t="shared" si="1"/>
        <v>398.33</v>
      </c>
      <c r="J67" s="10"/>
      <c r="K67" s="11">
        <f t="shared" si="2"/>
        <v>0.76639999999999997</v>
      </c>
    </row>
    <row r="68" spans="2:11" x14ac:dyDescent="0.2">
      <c r="B68">
        <f>+Administration!A63</f>
        <v>155</v>
      </c>
      <c r="C68" t="str">
        <f>+Administration!B63</f>
        <v>UW MEDICINE/VALLEY MEDICAL CENTER</v>
      </c>
      <c r="D68" s="9">
        <f>ROUND(SUM(Administration!K63:L63),0)</f>
        <v>5396378</v>
      </c>
      <c r="E68" s="9">
        <f>ROUND(+Administration!V63,0)</f>
        <v>37373</v>
      </c>
      <c r="F68" s="10">
        <f t="shared" si="0"/>
        <v>144.38999999999999</v>
      </c>
      <c r="G68" s="9">
        <f>ROUND(SUM(Administration!K165:L165),0)</f>
        <v>4776026</v>
      </c>
      <c r="H68" s="9">
        <f>ROUND(+Administration!V165,0)</f>
        <v>40555</v>
      </c>
      <c r="I68" s="10">
        <f t="shared" si="1"/>
        <v>117.77</v>
      </c>
      <c r="J68" s="10"/>
      <c r="K68" s="11">
        <f t="shared" si="2"/>
        <v>-0.18440000000000001</v>
      </c>
    </row>
    <row r="69" spans="2:11" x14ac:dyDescent="0.2">
      <c r="B69">
        <f>+Administration!A64</f>
        <v>156</v>
      </c>
      <c r="C69" t="str">
        <f>+Administration!B64</f>
        <v>WHIDBEY GENERAL HOSPITAL</v>
      </c>
      <c r="D69" s="9">
        <f>ROUND(SUM(Administration!K64:L64),0)</f>
        <v>0</v>
      </c>
      <c r="E69" s="9">
        <f>ROUND(+Administration!V64,0)</f>
        <v>0</v>
      </c>
      <c r="F69" s="10" t="str">
        <f t="shared" si="0"/>
        <v/>
      </c>
      <c r="G69" s="9">
        <f>ROUND(SUM(Administration!K166:L166),0)</f>
        <v>521136</v>
      </c>
      <c r="H69" s="9">
        <f>ROUND(+Administration!V166,0)</f>
        <v>8340</v>
      </c>
      <c r="I69" s="10">
        <f t="shared" si="1"/>
        <v>62.49</v>
      </c>
      <c r="J69" s="10"/>
      <c r="K69" s="11" t="str">
        <f t="shared" si="2"/>
        <v/>
      </c>
    </row>
    <row r="70" spans="2:11" x14ac:dyDescent="0.2">
      <c r="B70">
        <f>+Administration!A65</f>
        <v>157</v>
      </c>
      <c r="C70" t="str">
        <f>+Administration!B65</f>
        <v>ST LUKES REHABILIATION INSTITUTE</v>
      </c>
      <c r="D70" s="9">
        <f>ROUND(SUM(Administration!K65:L65),0)</f>
        <v>2791902</v>
      </c>
      <c r="E70" s="9">
        <f>ROUND(+Administration!V65,0)</f>
        <v>2467</v>
      </c>
      <c r="F70" s="10">
        <f t="shared" si="0"/>
        <v>1131.7</v>
      </c>
      <c r="G70" s="9">
        <f>ROUND(SUM(Administration!K167:L167),0)</f>
        <v>3460505</v>
      </c>
      <c r="H70" s="9">
        <f>ROUND(+Administration!V167,0)</f>
        <v>2506</v>
      </c>
      <c r="I70" s="10">
        <f t="shared" si="1"/>
        <v>1380.89</v>
      </c>
      <c r="J70" s="10"/>
      <c r="K70" s="11">
        <f t="shared" si="2"/>
        <v>0.22020000000000001</v>
      </c>
    </row>
    <row r="71" spans="2:11" x14ac:dyDescent="0.2">
      <c r="B71">
        <f>+Administration!A66</f>
        <v>158</v>
      </c>
      <c r="C71" t="str">
        <f>+Administration!B66</f>
        <v>CASCADE MEDICAL CENTER</v>
      </c>
      <c r="D71" s="9">
        <f>ROUND(SUM(Administration!K66:L66),0)</f>
        <v>329656</v>
      </c>
      <c r="E71" s="9">
        <f>ROUND(+Administration!V66,0)</f>
        <v>573</v>
      </c>
      <c r="F71" s="10">
        <f t="shared" si="0"/>
        <v>575.32000000000005</v>
      </c>
      <c r="G71" s="9">
        <f>ROUND(SUM(Administration!K168:L168),0)</f>
        <v>288396</v>
      </c>
      <c r="H71" s="9">
        <f>ROUND(+Administration!V168,0)</f>
        <v>453</v>
      </c>
      <c r="I71" s="10">
        <f t="shared" si="1"/>
        <v>636.64</v>
      </c>
      <c r="J71" s="10"/>
      <c r="K71" s="11">
        <f t="shared" si="2"/>
        <v>0.1066</v>
      </c>
    </row>
    <row r="72" spans="2:11" x14ac:dyDescent="0.2">
      <c r="B72">
        <f>+Administration!A67</f>
        <v>159</v>
      </c>
      <c r="C72" t="str">
        <f>+Administration!B67</f>
        <v>PROVIDENCE ST PETER HOSPITAL</v>
      </c>
      <c r="D72" s="9">
        <f>ROUND(SUM(Administration!K67:L67),0)</f>
        <v>54872074</v>
      </c>
      <c r="E72" s="9">
        <f>ROUND(+Administration!V67,0)</f>
        <v>33274</v>
      </c>
      <c r="F72" s="10">
        <f t="shared" si="0"/>
        <v>1649.1</v>
      </c>
      <c r="G72" s="9">
        <f>ROUND(SUM(Administration!K169:L169),0)</f>
        <v>3329675</v>
      </c>
      <c r="H72" s="9">
        <f>ROUND(+Administration!V169,0)</f>
        <v>32148</v>
      </c>
      <c r="I72" s="10">
        <f t="shared" si="1"/>
        <v>103.57</v>
      </c>
      <c r="J72" s="10"/>
      <c r="K72" s="11">
        <f t="shared" si="2"/>
        <v>-0.93720000000000003</v>
      </c>
    </row>
    <row r="73" spans="2:11" x14ac:dyDescent="0.2">
      <c r="B73">
        <f>+Administration!A68</f>
        <v>161</v>
      </c>
      <c r="C73" t="str">
        <f>+Administration!B68</f>
        <v>KADLEC REGIONAL MEDICAL CENTER</v>
      </c>
      <c r="D73" s="9">
        <f>ROUND(SUM(Administration!K68:L68),0)</f>
        <v>6414380</v>
      </c>
      <c r="E73" s="9">
        <f>ROUND(+Administration!V68,0)</f>
        <v>35689</v>
      </c>
      <c r="F73" s="10">
        <f t="shared" si="0"/>
        <v>179.73</v>
      </c>
      <c r="G73" s="9">
        <f>ROUND(SUM(Administration!K170:L170),0)</f>
        <v>6972391</v>
      </c>
      <c r="H73" s="9">
        <f>ROUND(+Administration!V170,0)</f>
        <v>38995</v>
      </c>
      <c r="I73" s="10">
        <f t="shared" si="1"/>
        <v>178.8</v>
      </c>
      <c r="J73" s="10"/>
      <c r="K73" s="11">
        <f t="shared" si="2"/>
        <v>-5.1999999999999998E-3</v>
      </c>
    </row>
    <row r="74" spans="2:11" x14ac:dyDescent="0.2">
      <c r="B74">
        <f>+Administration!A69</f>
        <v>162</v>
      </c>
      <c r="C74" t="str">
        <f>+Administration!B69</f>
        <v>PROVIDENCE SACRED HEART MEDICAL CENTER</v>
      </c>
      <c r="D74" s="9">
        <f>ROUND(SUM(Administration!K69:L69),0)</f>
        <v>86162228</v>
      </c>
      <c r="E74" s="9">
        <f>ROUND(+Administration!V69,0)</f>
        <v>61703</v>
      </c>
      <c r="F74" s="10">
        <f t="shared" si="0"/>
        <v>1396.4</v>
      </c>
      <c r="G74" s="9">
        <f>ROUND(SUM(Administration!K171:L171),0)</f>
        <v>201858747</v>
      </c>
      <c r="H74" s="9">
        <f>ROUND(+Administration!V171,0)</f>
        <v>62420</v>
      </c>
      <c r="I74" s="10">
        <f t="shared" si="1"/>
        <v>3233.88</v>
      </c>
      <c r="J74" s="10"/>
      <c r="K74" s="11">
        <f t="shared" si="2"/>
        <v>1.3159000000000001</v>
      </c>
    </row>
    <row r="75" spans="2:11" x14ac:dyDescent="0.2">
      <c r="B75">
        <f>+Administration!A70</f>
        <v>164</v>
      </c>
      <c r="C75" t="str">
        <f>+Administration!B70</f>
        <v>EVERGREENHEALTH MEDICAL CENTER</v>
      </c>
      <c r="D75" s="9">
        <f>ROUND(SUM(Administration!K70:L70),0)</f>
        <v>8102731</v>
      </c>
      <c r="E75" s="9">
        <f>ROUND(+Administration!V70,0)</f>
        <v>33213</v>
      </c>
      <c r="F75" s="10">
        <f t="shared" ref="F75:F108" si="3">IF(D75=0,"",IF(E75=0,"",ROUND(D75/E75,2)))</f>
        <v>243.96</v>
      </c>
      <c r="G75" s="9">
        <f>ROUND(SUM(Administration!K172:L172),0)</f>
        <v>8700304</v>
      </c>
      <c r="H75" s="9">
        <f>ROUND(+Administration!V172,0)</f>
        <v>33452</v>
      </c>
      <c r="I75" s="10">
        <f t="shared" ref="I75:I108" si="4">IF(G75=0,"",IF(H75=0,"",ROUND(G75/H75,2)))</f>
        <v>260.08</v>
      </c>
      <c r="J75" s="10"/>
      <c r="K75" s="11">
        <f t="shared" ref="K75:K108" si="5">IF(D75=0,"",IF(E75=0,"",IF(G75=0,"",IF(H75=0,"",ROUND(I75/F75-1,4)))))</f>
        <v>6.6100000000000006E-2</v>
      </c>
    </row>
    <row r="76" spans="2:11" x14ac:dyDescent="0.2">
      <c r="B76">
        <f>+Administration!A71</f>
        <v>165</v>
      </c>
      <c r="C76" t="str">
        <f>+Administration!B71</f>
        <v>LAKE CHELAN COMMUNITY HOSPITAL</v>
      </c>
      <c r="D76" s="9">
        <f>ROUND(SUM(Administration!K71:L71),0)</f>
        <v>255281</v>
      </c>
      <c r="E76" s="9">
        <f>ROUND(+Administration!V71,0)</f>
        <v>1122</v>
      </c>
      <c r="F76" s="10">
        <f t="shared" si="3"/>
        <v>227.52</v>
      </c>
      <c r="G76" s="9">
        <f>ROUND(SUM(Administration!K173:L173),0)</f>
        <v>392949</v>
      </c>
      <c r="H76" s="9">
        <f>ROUND(+Administration!V173,0)</f>
        <v>1169</v>
      </c>
      <c r="I76" s="10">
        <f t="shared" si="4"/>
        <v>336.14</v>
      </c>
      <c r="J76" s="10"/>
      <c r="K76" s="11">
        <f t="shared" si="5"/>
        <v>0.47739999999999999</v>
      </c>
    </row>
    <row r="77" spans="2:11" x14ac:dyDescent="0.2">
      <c r="B77">
        <f>+Administration!A72</f>
        <v>167</v>
      </c>
      <c r="C77" t="str">
        <f>+Administration!B72</f>
        <v>FERRY COUNTY MEMORIAL HOSPITAL</v>
      </c>
      <c r="D77" s="9">
        <f>ROUND(SUM(Administration!K72:L72),0)</f>
        <v>0</v>
      </c>
      <c r="E77" s="9">
        <f>ROUND(+Administration!V72,0)</f>
        <v>0</v>
      </c>
      <c r="F77" s="10" t="str">
        <f t="shared" si="3"/>
        <v/>
      </c>
      <c r="G77" s="9">
        <f>ROUND(SUM(Administration!K174:L174),0)</f>
        <v>0</v>
      </c>
      <c r="H77" s="9">
        <f>ROUND(+Administration!V174,0)</f>
        <v>0</v>
      </c>
      <c r="I77" s="10" t="str">
        <f t="shared" si="4"/>
        <v/>
      </c>
      <c r="J77" s="10"/>
      <c r="K77" s="11" t="str">
        <f t="shared" si="5"/>
        <v/>
      </c>
    </row>
    <row r="78" spans="2:11" x14ac:dyDescent="0.2">
      <c r="B78">
        <f>+Administration!A73</f>
        <v>168</v>
      </c>
      <c r="C78" t="str">
        <f>+Administration!B73</f>
        <v>CENTRAL WASHINGTON HOSPITAL</v>
      </c>
      <c r="D78" s="9">
        <f>ROUND(SUM(Administration!K73:L73),0)</f>
        <v>1414524</v>
      </c>
      <c r="E78" s="9">
        <f>ROUND(+Administration!V73,0)</f>
        <v>20242</v>
      </c>
      <c r="F78" s="10">
        <f t="shared" si="3"/>
        <v>69.88</v>
      </c>
      <c r="G78" s="9">
        <f>ROUND(SUM(Administration!K175:L175),0)</f>
        <v>1432245</v>
      </c>
      <c r="H78" s="9">
        <f>ROUND(+Administration!V175,0)</f>
        <v>21021</v>
      </c>
      <c r="I78" s="10">
        <f t="shared" si="4"/>
        <v>68.13</v>
      </c>
      <c r="J78" s="10"/>
      <c r="K78" s="11">
        <f t="shared" si="5"/>
        <v>-2.5000000000000001E-2</v>
      </c>
    </row>
    <row r="79" spans="2:11" x14ac:dyDescent="0.2">
      <c r="B79">
        <f>+Administration!A74</f>
        <v>170</v>
      </c>
      <c r="C79" t="str">
        <f>+Administration!B74</f>
        <v>PEACEHEALTH SOUTHWEST MEDICAL CENTER</v>
      </c>
      <c r="D79" s="9">
        <f>ROUND(SUM(Administration!K74:L74),0)</f>
        <v>19141026</v>
      </c>
      <c r="E79" s="9">
        <f>ROUND(+Administration!V74,0)</f>
        <v>48533</v>
      </c>
      <c r="F79" s="10">
        <f t="shared" si="3"/>
        <v>394.39</v>
      </c>
      <c r="G79" s="9">
        <f>ROUND(SUM(Administration!K176:L176),0)</f>
        <v>46482682</v>
      </c>
      <c r="H79" s="9">
        <f>ROUND(+Administration!V176,0)</f>
        <v>46775</v>
      </c>
      <c r="I79" s="10">
        <f t="shared" si="4"/>
        <v>993.75</v>
      </c>
      <c r="J79" s="10"/>
      <c r="K79" s="11">
        <f t="shared" si="5"/>
        <v>1.5197000000000001</v>
      </c>
    </row>
    <row r="80" spans="2:11" x14ac:dyDescent="0.2">
      <c r="B80">
        <f>+Administration!A75</f>
        <v>172</v>
      </c>
      <c r="C80" t="str">
        <f>+Administration!B75</f>
        <v>PULLMAN REGIONAL HOSPITAL</v>
      </c>
      <c r="D80" s="9">
        <f>ROUND(SUM(Administration!K75:L75),0)</f>
        <v>90606</v>
      </c>
      <c r="E80" s="9">
        <f>ROUND(+Administration!V75,0)</f>
        <v>3914</v>
      </c>
      <c r="F80" s="10">
        <f t="shared" si="3"/>
        <v>23.15</v>
      </c>
      <c r="G80" s="9">
        <f>ROUND(SUM(Administration!K177:L177),0)</f>
        <v>64687</v>
      </c>
      <c r="H80" s="9">
        <f>ROUND(+Administration!V177,0)</f>
        <v>4071</v>
      </c>
      <c r="I80" s="10">
        <f t="shared" si="4"/>
        <v>15.89</v>
      </c>
      <c r="J80" s="10"/>
      <c r="K80" s="11">
        <f t="shared" si="5"/>
        <v>-0.31359999999999999</v>
      </c>
    </row>
    <row r="81" spans="2:11" x14ac:dyDescent="0.2">
      <c r="B81">
        <f>+Administration!A76</f>
        <v>173</v>
      </c>
      <c r="C81" t="str">
        <f>+Administration!B76</f>
        <v>MORTON GENERAL HOSPITAL</v>
      </c>
      <c r="D81" s="9">
        <f>ROUND(SUM(Administration!K76:L76),0)</f>
        <v>201554</v>
      </c>
      <c r="E81" s="9">
        <f>ROUND(+Administration!V76,0)</f>
        <v>1070</v>
      </c>
      <c r="F81" s="10">
        <f t="shared" si="3"/>
        <v>188.37</v>
      </c>
      <c r="G81" s="9">
        <f>ROUND(SUM(Administration!K178:L178),0)</f>
        <v>156395</v>
      </c>
      <c r="H81" s="9">
        <f>ROUND(+Administration!V178,0)</f>
        <v>1208</v>
      </c>
      <c r="I81" s="10">
        <f t="shared" si="4"/>
        <v>129.47</v>
      </c>
      <c r="J81" s="10"/>
      <c r="K81" s="11">
        <f t="shared" si="5"/>
        <v>-0.31269999999999998</v>
      </c>
    </row>
    <row r="82" spans="2:11" x14ac:dyDescent="0.2">
      <c r="B82">
        <f>+Administration!A77</f>
        <v>175</v>
      </c>
      <c r="C82" t="str">
        <f>+Administration!B77</f>
        <v>MARY BRIDGE CHILDRENS HEALTH CENTER</v>
      </c>
      <c r="D82" s="9">
        <f>ROUND(SUM(Administration!K77:L77),0)</f>
        <v>35336338</v>
      </c>
      <c r="E82" s="9">
        <f>ROUND(+Administration!V77,0)</f>
        <v>10786</v>
      </c>
      <c r="F82" s="10">
        <f t="shared" si="3"/>
        <v>3276.13</v>
      </c>
      <c r="G82" s="9">
        <f>ROUND(SUM(Administration!K179:L179),0)</f>
        <v>38194873</v>
      </c>
      <c r="H82" s="9">
        <f>ROUND(+Administration!V179,0)</f>
        <v>8765</v>
      </c>
      <c r="I82" s="10">
        <f t="shared" si="4"/>
        <v>4357.66</v>
      </c>
      <c r="J82" s="10"/>
      <c r="K82" s="11">
        <f t="shared" si="5"/>
        <v>0.3301</v>
      </c>
    </row>
    <row r="83" spans="2:11" x14ac:dyDescent="0.2">
      <c r="B83">
        <f>+Administration!A78</f>
        <v>176</v>
      </c>
      <c r="C83" t="str">
        <f>+Administration!B78</f>
        <v>TACOMA GENERAL/ALLENMORE HOSPITAL</v>
      </c>
      <c r="D83" s="9">
        <f>ROUND(SUM(Administration!K78:L78),0)</f>
        <v>146521183</v>
      </c>
      <c r="E83" s="9">
        <f>ROUND(+Administration!V78,0)</f>
        <v>41823</v>
      </c>
      <c r="F83" s="10">
        <f t="shared" si="3"/>
        <v>3503.36</v>
      </c>
      <c r="G83" s="9">
        <f>ROUND(SUM(Administration!K180:L180),0)</f>
        <v>151134009</v>
      </c>
      <c r="H83" s="9">
        <f>ROUND(+Administration!V180,0)</f>
        <v>40195</v>
      </c>
      <c r="I83" s="10">
        <f t="shared" si="4"/>
        <v>3760.02</v>
      </c>
      <c r="J83" s="10"/>
      <c r="K83" s="11">
        <f t="shared" si="5"/>
        <v>7.3300000000000004E-2</v>
      </c>
    </row>
    <row r="84" spans="2:11" x14ac:dyDescent="0.2">
      <c r="B84">
        <f>+Administration!A79</f>
        <v>180</v>
      </c>
      <c r="C84" t="str">
        <f>+Administration!B79</f>
        <v>VALLEY HOSPITAL</v>
      </c>
      <c r="D84" s="9">
        <f>ROUND(SUM(Administration!K79:L79),0)</f>
        <v>2970880</v>
      </c>
      <c r="E84" s="9">
        <f>ROUND(+Administration!V79,0)</f>
        <v>11479</v>
      </c>
      <c r="F84" s="10">
        <f t="shared" si="3"/>
        <v>258.81</v>
      </c>
      <c r="G84" s="9">
        <f>ROUND(SUM(Administration!K181:L181),0)</f>
        <v>2382883</v>
      </c>
      <c r="H84" s="9">
        <f>ROUND(+Administration!V181,0)</f>
        <v>11541</v>
      </c>
      <c r="I84" s="10">
        <f t="shared" si="4"/>
        <v>206.47</v>
      </c>
      <c r="J84" s="10"/>
      <c r="K84" s="11">
        <f t="shared" si="5"/>
        <v>-0.20219999999999999</v>
      </c>
    </row>
    <row r="85" spans="2:11" x14ac:dyDescent="0.2">
      <c r="B85">
        <f>+Administration!A80</f>
        <v>183</v>
      </c>
      <c r="C85" t="str">
        <f>+Administration!B80</f>
        <v>MULTICARE AUBURN MEDICAL CENTER</v>
      </c>
      <c r="D85" s="9">
        <f>ROUND(SUM(Administration!K80:L80),0)</f>
        <v>30685944</v>
      </c>
      <c r="E85" s="9">
        <f>ROUND(+Administration!V80,0)</f>
        <v>10417</v>
      </c>
      <c r="F85" s="10">
        <f t="shared" si="3"/>
        <v>2945.76</v>
      </c>
      <c r="G85" s="9">
        <f>ROUND(SUM(Administration!K182:L182),0)</f>
        <v>30074677</v>
      </c>
      <c r="H85" s="9">
        <f>ROUND(+Administration!V182,0)</f>
        <v>10939</v>
      </c>
      <c r="I85" s="10">
        <f t="shared" si="4"/>
        <v>2749.31</v>
      </c>
      <c r="J85" s="10"/>
      <c r="K85" s="11">
        <f t="shared" si="5"/>
        <v>-6.6699999999999995E-2</v>
      </c>
    </row>
    <row r="86" spans="2:11" x14ac:dyDescent="0.2">
      <c r="B86">
        <f>+Administration!A81</f>
        <v>186</v>
      </c>
      <c r="C86" t="str">
        <f>+Administration!B81</f>
        <v>SUMMIT PACIFIC MEDICAL CENTER</v>
      </c>
      <c r="D86" s="9">
        <f>ROUND(SUM(Administration!K81:L81),0)</f>
        <v>64572</v>
      </c>
      <c r="E86" s="9">
        <f>ROUND(+Administration!V81,0)</f>
        <v>1042</v>
      </c>
      <c r="F86" s="10">
        <f t="shared" si="3"/>
        <v>61.97</v>
      </c>
      <c r="G86" s="9">
        <f>ROUND(SUM(Administration!K183:L183),0)</f>
        <v>228104</v>
      </c>
      <c r="H86" s="9">
        <f>ROUND(+Administration!V183,0)</f>
        <v>1607</v>
      </c>
      <c r="I86" s="10">
        <f t="shared" si="4"/>
        <v>141.94</v>
      </c>
      <c r="J86" s="10"/>
      <c r="K86" s="11">
        <f t="shared" si="5"/>
        <v>1.2905</v>
      </c>
    </row>
    <row r="87" spans="2:11" x14ac:dyDescent="0.2">
      <c r="B87">
        <f>+Administration!A82</f>
        <v>191</v>
      </c>
      <c r="C87" t="str">
        <f>+Administration!B82</f>
        <v>PROVIDENCE CENTRALIA HOSPITAL</v>
      </c>
      <c r="D87" s="9">
        <f>ROUND(SUM(Administration!K82:L82),0)</f>
        <v>17249777</v>
      </c>
      <c r="E87" s="9">
        <f>ROUND(+Administration!V82,0)</f>
        <v>12339</v>
      </c>
      <c r="F87" s="10">
        <f t="shared" si="3"/>
        <v>1397.99</v>
      </c>
      <c r="G87" s="9">
        <f>ROUND(SUM(Administration!K184:L184),0)</f>
        <v>2095892</v>
      </c>
      <c r="H87" s="9">
        <f>ROUND(+Administration!V184,0)</f>
        <v>11395</v>
      </c>
      <c r="I87" s="10">
        <f t="shared" si="4"/>
        <v>183.93</v>
      </c>
      <c r="J87" s="10"/>
      <c r="K87" s="11">
        <f t="shared" si="5"/>
        <v>-0.86839999999999995</v>
      </c>
    </row>
    <row r="88" spans="2:11" x14ac:dyDescent="0.2">
      <c r="B88">
        <f>+Administration!A83</f>
        <v>193</v>
      </c>
      <c r="C88" t="str">
        <f>+Administration!B83</f>
        <v>PROVIDENCE MOUNT CARMEL HOSPITAL</v>
      </c>
      <c r="D88" s="9">
        <f>ROUND(SUM(Administration!K83:L83),0)</f>
        <v>4319346</v>
      </c>
      <c r="E88" s="9">
        <f>ROUND(+Administration!V83,0)</f>
        <v>3543</v>
      </c>
      <c r="F88" s="10">
        <f t="shared" si="3"/>
        <v>1219.1199999999999</v>
      </c>
      <c r="G88" s="9">
        <f>ROUND(SUM(Administration!K185:L185),0)</f>
        <v>13194918</v>
      </c>
      <c r="H88" s="9">
        <f>ROUND(+Administration!V185,0)</f>
        <v>3716</v>
      </c>
      <c r="I88" s="10">
        <f t="shared" si="4"/>
        <v>3550.84</v>
      </c>
      <c r="J88" s="10"/>
      <c r="K88" s="11">
        <f t="shared" si="5"/>
        <v>1.9126000000000001</v>
      </c>
    </row>
    <row r="89" spans="2:11" x14ac:dyDescent="0.2">
      <c r="B89">
        <f>+Administration!A84</f>
        <v>194</v>
      </c>
      <c r="C89" t="str">
        <f>+Administration!B84</f>
        <v>PROVIDENCE ST JOSEPHS HOSPITAL</v>
      </c>
      <c r="D89" s="9">
        <f>ROUND(SUM(Administration!K84:L84),0)</f>
        <v>2377411</v>
      </c>
      <c r="E89" s="9">
        <f>ROUND(+Administration!V84,0)</f>
        <v>1316</v>
      </c>
      <c r="F89" s="10">
        <f t="shared" si="3"/>
        <v>1806.54</v>
      </c>
      <c r="G89" s="9">
        <f>ROUND(SUM(Administration!K186:L186),0)</f>
        <v>6414518</v>
      </c>
      <c r="H89" s="9">
        <f>ROUND(+Administration!V186,0)</f>
        <v>1137</v>
      </c>
      <c r="I89" s="10">
        <f t="shared" si="4"/>
        <v>5641.62</v>
      </c>
      <c r="J89" s="10"/>
      <c r="K89" s="11">
        <f t="shared" si="5"/>
        <v>2.1229</v>
      </c>
    </row>
    <row r="90" spans="2:11" x14ac:dyDescent="0.2">
      <c r="B90">
        <f>+Administration!A85</f>
        <v>195</v>
      </c>
      <c r="C90" t="str">
        <f>+Administration!B85</f>
        <v>SNOQUALMIE VALLEY HOSPITAL</v>
      </c>
      <c r="D90" s="9">
        <f>ROUND(SUM(Administration!K85:L85),0)</f>
        <v>391386</v>
      </c>
      <c r="E90" s="9">
        <f>ROUND(+Administration!V85,0)</f>
        <v>1874</v>
      </c>
      <c r="F90" s="10">
        <f t="shared" si="3"/>
        <v>208.85</v>
      </c>
      <c r="G90" s="9">
        <f>ROUND(SUM(Administration!K187:L187),0)</f>
        <v>422662</v>
      </c>
      <c r="H90" s="9">
        <f>ROUND(+Administration!V187,0)</f>
        <v>290</v>
      </c>
      <c r="I90" s="10">
        <f t="shared" si="4"/>
        <v>1457.46</v>
      </c>
      <c r="J90" s="10"/>
      <c r="K90" s="11">
        <f t="shared" si="5"/>
        <v>5.9785000000000004</v>
      </c>
    </row>
    <row r="91" spans="2:11" x14ac:dyDescent="0.2">
      <c r="B91">
        <f>+Administration!A86</f>
        <v>197</v>
      </c>
      <c r="C91" t="str">
        <f>+Administration!B86</f>
        <v>CAPITAL MEDICAL CENTER</v>
      </c>
      <c r="D91" s="9">
        <f>ROUND(SUM(Administration!K86:L86),0)</f>
        <v>834436</v>
      </c>
      <c r="E91" s="9">
        <f>ROUND(+Administration!V86,0)</f>
        <v>10620</v>
      </c>
      <c r="F91" s="10">
        <f t="shared" si="3"/>
        <v>78.569999999999993</v>
      </c>
      <c r="G91" s="9">
        <f>ROUND(SUM(Administration!K188:L188),0)</f>
        <v>612361</v>
      </c>
      <c r="H91" s="9">
        <f>ROUND(+Administration!V188,0)</f>
        <v>10782</v>
      </c>
      <c r="I91" s="10">
        <f t="shared" si="4"/>
        <v>56.79</v>
      </c>
      <c r="J91" s="10"/>
      <c r="K91" s="11">
        <f t="shared" si="5"/>
        <v>-0.2772</v>
      </c>
    </row>
    <row r="92" spans="2:11" x14ac:dyDescent="0.2">
      <c r="B92">
        <f>+Administration!A87</f>
        <v>198</v>
      </c>
      <c r="C92" t="str">
        <f>+Administration!B87</f>
        <v>SUNNYSIDE COMMUNITY HOSPITAL</v>
      </c>
      <c r="D92" s="9">
        <f>ROUND(SUM(Administration!K87:L87),0)</f>
        <v>1912675</v>
      </c>
      <c r="E92" s="9">
        <f>ROUND(+Administration!V87,0)</f>
        <v>4161</v>
      </c>
      <c r="F92" s="10">
        <f t="shared" si="3"/>
        <v>459.67</v>
      </c>
      <c r="G92" s="9">
        <f>ROUND(SUM(Administration!K189:L189),0)</f>
        <v>3584979</v>
      </c>
      <c r="H92" s="9">
        <f>ROUND(+Administration!V189,0)</f>
        <v>4751</v>
      </c>
      <c r="I92" s="10">
        <f t="shared" si="4"/>
        <v>754.57</v>
      </c>
      <c r="J92" s="10"/>
      <c r="K92" s="11">
        <f t="shared" si="5"/>
        <v>0.64149999999999996</v>
      </c>
    </row>
    <row r="93" spans="2:11" x14ac:dyDescent="0.2">
      <c r="B93">
        <f>+Administration!A88</f>
        <v>199</v>
      </c>
      <c r="C93" t="str">
        <f>+Administration!B88</f>
        <v>TOPPENISH COMMUNITY HOSPITAL</v>
      </c>
      <c r="D93" s="9">
        <f>ROUND(SUM(Administration!K88:L88),0)</f>
        <v>300098</v>
      </c>
      <c r="E93" s="9">
        <f>ROUND(+Administration!V88,0)</f>
        <v>2554</v>
      </c>
      <c r="F93" s="10">
        <f t="shared" si="3"/>
        <v>117.5</v>
      </c>
      <c r="G93" s="9">
        <f>ROUND(SUM(Administration!K190:L190),0)</f>
        <v>477018</v>
      </c>
      <c r="H93" s="9">
        <f>ROUND(+Administration!V190,0)</f>
        <v>2379</v>
      </c>
      <c r="I93" s="10">
        <f t="shared" si="4"/>
        <v>200.51</v>
      </c>
      <c r="J93" s="10"/>
      <c r="K93" s="11">
        <f t="shared" si="5"/>
        <v>0.70650000000000002</v>
      </c>
    </row>
    <row r="94" spans="2:11" x14ac:dyDescent="0.2">
      <c r="B94">
        <f>+Administration!A89</f>
        <v>201</v>
      </c>
      <c r="C94" t="str">
        <f>+Administration!B89</f>
        <v>ST FRANCIS COMMUNITY HOSPITAL</v>
      </c>
      <c r="D94" s="9">
        <f>ROUND(SUM(Administration!K89:L89),0)</f>
        <v>15782325</v>
      </c>
      <c r="E94" s="9">
        <f>ROUND(+Administration!V89,0)</f>
        <v>15975</v>
      </c>
      <c r="F94" s="10">
        <f t="shared" si="3"/>
        <v>987.94</v>
      </c>
      <c r="G94" s="9">
        <f>ROUND(SUM(Administration!K191:L191),0)</f>
        <v>17836179</v>
      </c>
      <c r="H94" s="9">
        <f>ROUND(+Administration!V191,0)</f>
        <v>13448</v>
      </c>
      <c r="I94" s="10">
        <f t="shared" si="4"/>
        <v>1326.31</v>
      </c>
      <c r="J94" s="10"/>
      <c r="K94" s="11">
        <f t="shared" si="5"/>
        <v>0.34250000000000003</v>
      </c>
    </row>
    <row r="95" spans="2:11" x14ac:dyDescent="0.2">
      <c r="B95">
        <f>+Administration!A90</f>
        <v>202</v>
      </c>
      <c r="C95" t="str">
        <f>+Administration!B90</f>
        <v>REGIONAL HOSPITAL</v>
      </c>
      <c r="D95" s="9">
        <f>ROUND(SUM(Administration!K90:L90),0)</f>
        <v>182179</v>
      </c>
      <c r="E95" s="9">
        <f>ROUND(+Administration!V90,0)</f>
        <v>707</v>
      </c>
      <c r="F95" s="10">
        <f t="shared" si="3"/>
        <v>257.68</v>
      </c>
      <c r="G95" s="9">
        <f>ROUND(SUM(Administration!K192:L192),0)</f>
        <v>57783</v>
      </c>
      <c r="H95" s="9">
        <f>ROUND(+Administration!V192,0)</f>
        <v>357</v>
      </c>
      <c r="I95" s="10">
        <f t="shared" si="4"/>
        <v>161.86000000000001</v>
      </c>
      <c r="J95" s="10"/>
      <c r="K95" s="11">
        <f t="shared" si="5"/>
        <v>-0.37190000000000001</v>
      </c>
    </row>
    <row r="96" spans="2:11" x14ac:dyDescent="0.2">
      <c r="B96">
        <f>+Administration!A91</f>
        <v>204</v>
      </c>
      <c r="C96" t="str">
        <f>+Administration!B91</f>
        <v>SEATTLE CANCER CARE ALLIANCE</v>
      </c>
      <c r="D96" s="9">
        <f>ROUND(SUM(Administration!K91:L91),0)</f>
        <v>25954484</v>
      </c>
      <c r="E96" s="9">
        <f>ROUND(+Administration!V91,0)</f>
        <v>13817</v>
      </c>
      <c r="F96" s="10">
        <f t="shared" si="3"/>
        <v>1878.45</v>
      </c>
      <c r="G96" s="9">
        <f>ROUND(SUM(Administration!K193:L193),0)</f>
        <v>29771686</v>
      </c>
      <c r="H96" s="9">
        <f>ROUND(+Administration!V193,0)</f>
        <v>14365</v>
      </c>
      <c r="I96" s="10">
        <f t="shared" si="4"/>
        <v>2072.52</v>
      </c>
      <c r="J96" s="10"/>
      <c r="K96" s="11">
        <f t="shared" si="5"/>
        <v>0.1033</v>
      </c>
    </row>
    <row r="97" spans="2:11" x14ac:dyDescent="0.2">
      <c r="B97">
        <f>+Administration!A92</f>
        <v>205</v>
      </c>
      <c r="C97" t="str">
        <f>+Administration!B92</f>
        <v>WENATCHEE VALLEY HOSPITAL</v>
      </c>
      <c r="D97" s="9">
        <f>ROUND(SUM(Administration!K92:L92),0)</f>
        <v>748178</v>
      </c>
      <c r="E97" s="9">
        <f>ROUND(+Administration!V92,0)</f>
        <v>12549</v>
      </c>
      <c r="F97" s="10">
        <f t="shared" si="3"/>
        <v>59.62</v>
      </c>
      <c r="G97" s="9">
        <f>ROUND(SUM(Administration!K194:L194),0)</f>
        <v>1736583</v>
      </c>
      <c r="H97" s="9">
        <f>ROUND(+Administration!V194,0)</f>
        <v>27379</v>
      </c>
      <c r="I97" s="10">
        <f t="shared" si="4"/>
        <v>63.43</v>
      </c>
      <c r="J97" s="10"/>
      <c r="K97" s="11">
        <f t="shared" si="5"/>
        <v>6.3899999999999998E-2</v>
      </c>
    </row>
    <row r="98" spans="2:11" x14ac:dyDescent="0.2">
      <c r="B98">
        <f>+Administration!A93</f>
        <v>206</v>
      </c>
      <c r="C98" t="str">
        <f>+Administration!B93</f>
        <v>PEACEHEALTH UNITED GENERAL MEDICAL CENTER</v>
      </c>
      <c r="D98" s="9">
        <f>ROUND(SUM(Administration!K93:L93),0)</f>
        <v>1887640</v>
      </c>
      <c r="E98" s="9">
        <f>ROUND(+Administration!V93,0)</f>
        <v>3615</v>
      </c>
      <c r="F98" s="10">
        <f t="shared" si="3"/>
        <v>522.16999999999996</v>
      </c>
      <c r="G98" s="9">
        <f>ROUND(SUM(Administration!K195:L195),0)</f>
        <v>210052</v>
      </c>
      <c r="H98" s="9">
        <f>ROUND(+Administration!V195,0)</f>
        <v>838</v>
      </c>
      <c r="I98" s="10">
        <f t="shared" si="4"/>
        <v>250.66</v>
      </c>
      <c r="J98" s="10"/>
      <c r="K98" s="11">
        <f t="shared" si="5"/>
        <v>-0.52</v>
      </c>
    </row>
    <row r="99" spans="2:11" x14ac:dyDescent="0.2">
      <c r="B99">
        <f>+Administration!A94</f>
        <v>207</v>
      </c>
      <c r="C99" t="str">
        <f>+Administration!B94</f>
        <v>SKAGIT VALLEY HOSPITAL</v>
      </c>
      <c r="D99" s="9">
        <f>ROUND(SUM(Administration!K94:L94),0)</f>
        <v>6870932</v>
      </c>
      <c r="E99" s="9">
        <f>ROUND(+Administration!V94,0)</f>
        <v>20806</v>
      </c>
      <c r="F99" s="10">
        <f t="shared" si="3"/>
        <v>330.24</v>
      </c>
      <c r="G99" s="9">
        <f>ROUND(SUM(Administration!K196:L196),0)</f>
        <v>6421475</v>
      </c>
      <c r="H99" s="9">
        <f>ROUND(+Administration!V196,0)</f>
        <v>21501</v>
      </c>
      <c r="I99" s="10">
        <f t="shared" si="4"/>
        <v>298.66000000000003</v>
      </c>
      <c r="J99" s="10"/>
      <c r="K99" s="11">
        <f t="shared" si="5"/>
        <v>-9.5600000000000004E-2</v>
      </c>
    </row>
    <row r="100" spans="2:11" x14ac:dyDescent="0.2">
      <c r="B100">
        <f>+Administration!A95</f>
        <v>208</v>
      </c>
      <c r="C100" t="str">
        <f>+Administration!B95</f>
        <v>LEGACY SALMON CREEK HOSPITAL</v>
      </c>
      <c r="D100" s="9">
        <f>ROUND(SUM(Administration!K95:L95),0)</f>
        <v>-8520802</v>
      </c>
      <c r="E100" s="9">
        <f>ROUND(+Administration!V95,0)</f>
        <v>18334</v>
      </c>
      <c r="F100" s="10">
        <f t="shared" si="3"/>
        <v>-464.75</v>
      </c>
      <c r="G100" s="9">
        <f>ROUND(SUM(Administration!K197:L197),0)</f>
        <v>-8640815</v>
      </c>
      <c r="H100" s="9">
        <f>ROUND(+Administration!V197,0)</f>
        <v>19284</v>
      </c>
      <c r="I100" s="10">
        <f t="shared" si="4"/>
        <v>-448.08</v>
      </c>
      <c r="J100" s="10"/>
      <c r="K100" s="11">
        <f t="shared" si="5"/>
        <v>-3.5900000000000001E-2</v>
      </c>
    </row>
    <row r="101" spans="2:11" x14ac:dyDescent="0.2">
      <c r="B101">
        <f>+Administration!A96</f>
        <v>209</v>
      </c>
      <c r="C101" t="str">
        <f>+Administration!B96</f>
        <v>ST ANTHONY HOSPITAL</v>
      </c>
      <c r="D101" s="9">
        <f>ROUND(SUM(Administration!K96:L96),0)</f>
        <v>4966252</v>
      </c>
      <c r="E101" s="9">
        <f>ROUND(+Administration!V96,0)</f>
        <v>9231</v>
      </c>
      <c r="F101" s="10">
        <f t="shared" si="3"/>
        <v>538</v>
      </c>
      <c r="G101" s="9">
        <f>ROUND(SUM(Administration!K198:L198),0)</f>
        <v>6011245</v>
      </c>
      <c r="H101" s="9">
        <f>ROUND(+Administration!V198,0)</f>
        <v>9720</v>
      </c>
      <c r="I101" s="10">
        <f t="shared" si="4"/>
        <v>618.44000000000005</v>
      </c>
      <c r="J101" s="10"/>
      <c r="K101" s="11">
        <f t="shared" si="5"/>
        <v>0.14949999999999999</v>
      </c>
    </row>
    <row r="102" spans="2:11" x14ac:dyDescent="0.2">
      <c r="B102">
        <f>+Administration!A97</f>
        <v>210</v>
      </c>
      <c r="C102" t="str">
        <f>+Administration!B97</f>
        <v>SWEDISH MEDICAL CENTER - ISSAQUAH CAMPUS</v>
      </c>
      <c r="D102" s="9">
        <f>ROUND(SUM(Administration!K97:L97),0)</f>
        <v>7150661</v>
      </c>
      <c r="E102" s="9">
        <f>ROUND(+Administration!V97,0)</f>
        <v>12277</v>
      </c>
      <c r="F102" s="10">
        <f t="shared" si="3"/>
        <v>582.44000000000005</v>
      </c>
      <c r="G102" s="9">
        <f>ROUND(SUM(Administration!K199:L199),0)</f>
        <v>298191</v>
      </c>
      <c r="H102" s="9">
        <f>ROUND(+Administration!V199,0)</f>
        <v>9423</v>
      </c>
      <c r="I102" s="10">
        <f t="shared" si="4"/>
        <v>31.65</v>
      </c>
      <c r="J102" s="10"/>
      <c r="K102" s="11">
        <f t="shared" si="5"/>
        <v>-0.94569999999999999</v>
      </c>
    </row>
    <row r="103" spans="2:11" x14ac:dyDescent="0.2">
      <c r="B103">
        <f>+Administration!A98</f>
        <v>211</v>
      </c>
      <c r="C103" t="str">
        <f>+Administration!B98</f>
        <v>PEACEHEALTH PEACE ISLAND MEDICAL CENTER</v>
      </c>
      <c r="D103" s="9">
        <f>ROUND(SUM(Administration!K98:L98),0)</f>
        <v>1081037</v>
      </c>
      <c r="E103" s="9">
        <f>ROUND(+Administration!V98,0)</f>
        <v>433</v>
      </c>
      <c r="F103" s="10">
        <f t="shared" si="3"/>
        <v>2496.62</v>
      </c>
      <c r="G103" s="9">
        <f>ROUND(SUM(Administration!K200:L200),0)</f>
        <v>1250241</v>
      </c>
      <c r="H103" s="9">
        <f>ROUND(+Administration!V200,0)</f>
        <v>886</v>
      </c>
      <c r="I103" s="10">
        <f t="shared" si="4"/>
        <v>1411.11</v>
      </c>
      <c r="J103" s="10"/>
      <c r="K103" s="11">
        <f t="shared" si="5"/>
        <v>-0.43480000000000002</v>
      </c>
    </row>
    <row r="104" spans="2:11" x14ac:dyDescent="0.2">
      <c r="B104">
        <f>+Administration!A99</f>
        <v>904</v>
      </c>
      <c r="C104" t="str">
        <f>+Administration!B99</f>
        <v>BHC FAIRFAX HOSPITAL</v>
      </c>
      <c r="D104" s="9">
        <f>ROUND(SUM(Administration!K99:L99),0)</f>
        <v>378997</v>
      </c>
      <c r="E104" s="9">
        <f>ROUND(+Administration!V99,0)</f>
        <v>2354</v>
      </c>
      <c r="F104" s="10">
        <f t="shared" si="3"/>
        <v>161</v>
      </c>
      <c r="G104" s="9">
        <f>ROUND(SUM(Administration!K201:L201),0)</f>
        <v>392016</v>
      </c>
      <c r="H104" s="9">
        <f>ROUND(+Administration!V201,0)</f>
        <v>2770</v>
      </c>
      <c r="I104" s="10">
        <f t="shared" si="4"/>
        <v>141.52000000000001</v>
      </c>
      <c r="J104" s="10"/>
      <c r="K104" s="11">
        <f t="shared" si="5"/>
        <v>-0.121</v>
      </c>
    </row>
    <row r="105" spans="2:11" x14ac:dyDescent="0.2">
      <c r="B105">
        <f>+Administration!A100</f>
        <v>915</v>
      </c>
      <c r="C105" t="str">
        <f>+Administration!B100</f>
        <v>LOURDES COUNSELING CENTER</v>
      </c>
      <c r="D105" s="9">
        <f>ROUND(SUM(Administration!K100:L100),0)</f>
        <v>268363</v>
      </c>
      <c r="E105" s="9">
        <f>ROUND(+Administration!V100,0)</f>
        <v>744</v>
      </c>
      <c r="F105" s="10">
        <f t="shared" si="3"/>
        <v>360.7</v>
      </c>
      <c r="G105" s="9">
        <f>ROUND(SUM(Administration!K202:L202),0)</f>
        <v>133187</v>
      </c>
      <c r="H105" s="9">
        <f>ROUND(+Administration!V202,0)</f>
        <v>702</v>
      </c>
      <c r="I105" s="10">
        <f t="shared" si="4"/>
        <v>189.73</v>
      </c>
      <c r="J105" s="10"/>
      <c r="K105" s="11">
        <f t="shared" si="5"/>
        <v>-0.47399999999999998</v>
      </c>
    </row>
    <row r="106" spans="2:11" x14ac:dyDescent="0.2">
      <c r="B106">
        <f>+Administration!A101</f>
        <v>919</v>
      </c>
      <c r="C106" t="str">
        <f>+Administration!B101</f>
        <v>NAVOS</v>
      </c>
      <c r="D106" s="9">
        <f>ROUND(SUM(Administration!K101:L101),0)</f>
        <v>27639</v>
      </c>
      <c r="E106" s="9">
        <f>ROUND(+Administration!V101,0)</f>
        <v>1090</v>
      </c>
      <c r="F106" s="10">
        <f t="shared" si="3"/>
        <v>25.36</v>
      </c>
      <c r="G106" s="9">
        <f>ROUND(SUM(Administration!K203:L203),0)</f>
        <v>25242</v>
      </c>
      <c r="H106" s="9">
        <f>ROUND(+Administration!V203,0)</f>
        <v>688</v>
      </c>
      <c r="I106" s="10">
        <f t="shared" si="4"/>
        <v>36.69</v>
      </c>
      <c r="J106" s="10"/>
      <c r="K106" s="11">
        <f t="shared" si="5"/>
        <v>0.44679999999999997</v>
      </c>
    </row>
    <row r="107" spans="2:11" x14ac:dyDescent="0.2">
      <c r="B107">
        <f>+Administration!A102</f>
        <v>921</v>
      </c>
      <c r="C107" t="str">
        <f>+Administration!B102</f>
        <v>Cascade Behavioral Health</v>
      </c>
      <c r="D107" s="9">
        <f>ROUND(SUM(Administration!K102:L102),0)</f>
        <v>18799</v>
      </c>
      <c r="E107" s="9">
        <f>ROUND(+Administration!V102,0)</f>
        <v>93</v>
      </c>
      <c r="F107" s="10">
        <f t="shared" si="3"/>
        <v>202.14</v>
      </c>
      <c r="G107" s="9">
        <f>ROUND(SUM(Administration!K204:L204),0)</f>
        <v>105255</v>
      </c>
      <c r="H107" s="9">
        <f>ROUND(+Administration!V204,0)</f>
        <v>664</v>
      </c>
      <c r="I107" s="10">
        <f t="shared" si="4"/>
        <v>158.52000000000001</v>
      </c>
      <c r="J107" s="10"/>
      <c r="K107" s="11">
        <f t="shared" si="5"/>
        <v>-0.21579999999999999</v>
      </c>
    </row>
    <row r="108" spans="2:11" x14ac:dyDescent="0.2">
      <c r="B108">
        <f>+Administration!A103</f>
        <v>922</v>
      </c>
      <c r="C108" t="str">
        <f>+Administration!B103</f>
        <v>Fairfax Everett</v>
      </c>
      <c r="D108" s="9">
        <f>ROUND(SUM(Administration!K103:L103),0)</f>
        <v>0</v>
      </c>
      <c r="E108" s="9" t="e">
        <f>ROUND(+Administration!V103,0)</f>
        <v>#VALUE!</v>
      </c>
      <c r="F108" s="10" t="str">
        <f t="shared" si="3"/>
        <v/>
      </c>
      <c r="G108" s="9">
        <f>ROUND(SUM(Administration!K205:L205),0)</f>
        <v>11663</v>
      </c>
      <c r="H108" s="9">
        <f>ROUND(+Administration!V205,0)</f>
        <v>113</v>
      </c>
      <c r="I108" s="10">
        <f t="shared" si="4"/>
        <v>103.21</v>
      </c>
      <c r="J108" s="10"/>
      <c r="K108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C11" sqref="C1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6" t="s">
        <v>18</v>
      </c>
      <c r="B1" s="5"/>
      <c r="C1" s="5"/>
      <c r="D1" s="5"/>
      <c r="E1" s="5"/>
      <c r="F1" s="6"/>
      <c r="G1" s="5"/>
      <c r="H1" s="5"/>
      <c r="I1" s="5"/>
      <c r="J1" s="5"/>
    </row>
    <row r="2" spans="1:11" x14ac:dyDescent="0.2">
      <c r="A2" s="1"/>
      <c r="F2" s="1"/>
      <c r="K2" s="4" t="s">
        <v>43</v>
      </c>
    </row>
    <row r="3" spans="1:11" x14ac:dyDescent="0.2">
      <c r="D3" s="2"/>
      <c r="F3" s="1"/>
      <c r="K3">
        <v>498</v>
      </c>
    </row>
    <row r="4" spans="1:11" x14ac:dyDescent="0.2">
      <c r="A4" s="6" t="s">
        <v>30</v>
      </c>
      <c r="B4" s="6"/>
      <c r="C4" s="6"/>
      <c r="D4" s="7"/>
      <c r="E4" s="6"/>
      <c r="F4" s="5"/>
      <c r="G4" s="5"/>
      <c r="H4" s="5"/>
      <c r="I4" s="5"/>
      <c r="J4" s="5"/>
    </row>
    <row r="5" spans="1:11" x14ac:dyDescent="0.2">
      <c r="A5" s="6" t="s">
        <v>36</v>
      </c>
      <c r="B5" s="6"/>
      <c r="C5" s="6"/>
      <c r="D5" s="6"/>
      <c r="E5" s="5"/>
      <c r="F5" s="5"/>
      <c r="G5" s="5"/>
      <c r="H5" s="5"/>
      <c r="I5" s="5"/>
      <c r="J5" s="5"/>
    </row>
    <row r="7" spans="1:11" x14ac:dyDescent="0.2">
      <c r="E7" s="33">
        <f>Administration!D5</f>
        <v>2013</v>
      </c>
      <c r="F7" s="4">
        <f>+E7</f>
        <v>2013</v>
      </c>
      <c r="H7" s="3">
        <f>+F7+1</f>
        <v>2014</v>
      </c>
      <c r="I7" s="4">
        <f>+H7</f>
        <v>2014</v>
      </c>
    </row>
    <row r="8" spans="1:11" x14ac:dyDescent="0.2">
      <c r="A8" s="4"/>
      <c r="B8" s="4"/>
      <c r="C8" s="4"/>
      <c r="D8" s="3" t="s">
        <v>19</v>
      </c>
      <c r="F8" s="3" t="s">
        <v>2</v>
      </c>
      <c r="G8" s="3" t="s">
        <v>19</v>
      </c>
      <c r="I8" s="3" t="s">
        <v>2</v>
      </c>
      <c r="J8" s="3"/>
      <c r="K8" s="4" t="s">
        <v>45</v>
      </c>
    </row>
    <row r="9" spans="1:11" x14ac:dyDescent="0.2">
      <c r="A9" s="4"/>
      <c r="B9" s="4" t="s">
        <v>41</v>
      </c>
      <c r="C9" s="4" t="s">
        <v>42</v>
      </c>
      <c r="D9" s="3" t="s">
        <v>20</v>
      </c>
      <c r="E9" s="3" t="s">
        <v>4</v>
      </c>
      <c r="F9" s="3" t="s">
        <v>4</v>
      </c>
      <c r="G9" s="3" t="s">
        <v>20</v>
      </c>
      <c r="H9" s="3" t="s">
        <v>4</v>
      </c>
      <c r="I9" s="3" t="s">
        <v>4</v>
      </c>
      <c r="J9" s="3"/>
      <c r="K9" s="4" t="s">
        <v>46</v>
      </c>
    </row>
    <row r="10" spans="1:11" x14ac:dyDescent="0.2">
      <c r="B10">
        <f>+Administration!A5</f>
        <v>1</v>
      </c>
      <c r="C10" t="str">
        <f>+Administration!B5</f>
        <v>SWEDISH MEDICAL CENTER - FIRST HILL</v>
      </c>
      <c r="D10" s="9">
        <f>ROUND(SUM(Administration!M5:N5),0)</f>
        <v>6836730</v>
      </c>
      <c r="E10" s="9">
        <f>ROUND(+Administration!V5,0)</f>
        <v>67759</v>
      </c>
      <c r="F10" s="10">
        <f>IF(D10=0,"",IF(E10=0,"",ROUND(D10/E10,2)))</f>
        <v>100.9</v>
      </c>
      <c r="G10" s="9">
        <f>ROUND(SUM(Administration!M107:N107),0)</f>
        <v>8692671</v>
      </c>
      <c r="H10" s="9">
        <f>ROUND(+Administration!V107,0)</f>
        <v>54386</v>
      </c>
      <c r="I10" s="10">
        <f>IF(G10=0,"",IF(H10=0,"",ROUND(G10/H10,2)))</f>
        <v>159.83000000000001</v>
      </c>
      <c r="J10" s="10"/>
      <c r="K10" s="11">
        <f>IF(D10=0,"",IF(E10=0,"",IF(G10=0,"",IF(H10=0,"",ROUND(I10/F10-1,4)))))</f>
        <v>0.58399999999999996</v>
      </c>
    </row>
    <row r="11" spans="1:11" x14ac:dyDescent="0.2">
      <c r="B11">
        <f>+Administration!A6</f>
        <v>3</v>
      </c>
      <c r="C11" t="str">
        <f>+Administration!B6</f>
        <v>SWEDISH MEDICAL CENTER - CHERRY HILL</v>
      </c>
      <c r="D11" s="9">
        <f>ROUND(SUM(Administration!M6:N6),0)</f>
        <v>5607002</v>
      </c>
      <c r="E11" s="9">
        <f>ROUND(+Administration!V6,0)</f>
        <v>28415</v>
      </c>
      <c r="F11" s="10">
        <f t="shared" ref="F11:F74" si="0">IF(D11=0,"",IF(E11=0,"",ROUND(D11/E11,2)))</f>
        <v>197.33</v>
      </c>
      <c r="G11" s="9">
        <f>ROUND(SUM(Administration!M108:N108),0)</f>
        <v>6379520</v>
      </c>
      <c r="H11" s="9">
        <f>ROUND(+Administration!V108,0)</f>
        <v>28590</v>
      </c>
      <c r="I11" s="10">
        <f t="shared" ref="I11:I74" si="1">IF(G11=0,"",IF(H11=0,"",ROUND(G11/H11,2)))</f>
        <v>223.14</v>
      </c>
      <c r="J11" s="10"/>
      <c r="K11" s="11">
        <f t="shared" ref="K11:K74" si="2">IF(D11=0,"",IF(E11=0,"",IF(G11=0,"",IF(H11=0,"",ROUND(I11/F11-1,4)))))</f>
        <v>0.1308</v>
      </c>
    </row>
    <row r="12" spans="1:11" x14ac:dyDescent="0.2">
      <c r="B12">
        <f>+Administration!A7</f>
        <v>8</v>
      </c>
      <c r="C12" t="str">
        <f>+Administration!B7</f>
        <v>KLICKITAT VALLEY HEALTH</v>
      </c>
      <c r="D12" s="9">
        <f>ROUND(SUM(Administration!M7:N7),0)</f>
        <v>1114218</v>
      </c>
      <c r="E12" s="9">
        <f>ROUND(+Administration!V7,0)</f>
        <v>1281</v>
      </c>
      <c r="F12" s="10">
        <f t="shared" si="0"/>
        <v>869.8</v>
      </c>
      <c r="G12" s="9">
        <f>ROUND(SUM(Administration!M109:N109),0)</f>
        <v>1233283</v>
      </c>
      <c r="H12" s="9">
        <f>ROUND(+Administration!V109,0)</f>
        <v>1141</v>
      </c>
      <c r="I12" s="10">
        <f t="shared" si="1"/>
        <v>1080.8800000000001</v>
      </c>
      <c r="J12" s="10"/>
      <c r="K12" s="11">
        <f t="shared" si="2"/>
        <v>0.2427</v>
      </c>
    </row>
    <row r="13" spans="1:11" x14ac:dyDescent="0.2">
      <c r="B13">
        <f>+Administration!A8</f>
        <v>10</v>
      </c>
      <c r="C13" t="str">
        <f>+Administration!B8</f>
        <v>VIRGINIA MASON MEDICAL CENTER</v>
      </c>
      <c r="D13" s="9">
        <f>ROUND(SUM(Administration!M8:N8),0)</f>
        <v>2873495</v>
      </c>
      <c r="E13" s="9">
        <f>ROUND(+Administration!V8,0)</f>
        <v>70317</v>
      </c>
      <c r="F13" s="10">
        <f t="shared" si="0"/>
        <v>40.86</v>
      </c>
      <c r="G13" s="9">
        <f>ROUND(SUM(Administration!M110:N110),0)</f>
        <v>2997940</v>
      </c>
      <c r="H13" s="9">
        <f>ROUND(+Administration!V110,0)</f>
        <v>36445</v>
      </c>
      <c r="I13" s="10">
        <f t="shared" si="1"/>
        <v>82.26</v>
      </c>
      <c r="J13" s="10"/>
      <c r="K13" s="11">
        <f t="shared" si="2"/>
        <v>1.0132000000000001</v>
      </c>
    </row>
    <row r="14" spans="1:11" x14ac:dyDescent="0.2">
      <c r="B14">
        <f>+Administration!A9</f>
        <v>14</v>
      </c>
      <c r="C14" t="str">
        <f>+Administration!B9</f>
        <v>SEATTLE CHILDRENS HOSPITAL</v>
      </c>
      <c r="D14" s="9">
        <f>ROUND(SUM(Administration!M9:N9),0)</f>
        <v>10905508</v>
      </c>
      <c r="E14" s="9">
        <f>ROUND(+Administration!V9,0)</f>
        <v>31340</v>
      </c>
      <c r="F14" s="10">
        <f t="shared" si="0"/>
        <v>347.97</v>
      </c>
      <c r="G14" s="9">
        <f>ROUND(SUM(Administration!M111:N111),0)</f>
        <v>11950052</v>
      </c>
      <c r="H14" s="9">
        <f>ROUND(+Administration!V111,0)</f>
        <v>31607</v>
      </c>
      <c r="I14" s="10">
        <f t="shared" si="1"/>
        <v>378.08</v>
      </c>
      <c r="J14" s="10"/>
      <c r="K14" s="11">
        <f t="shared" si="2"/>
        <v>8.6499999999999994E-2</v>
      </c>
    </row>
    <row r="15" spans="1:11" x14ac:dyDescent="0.2">
      <c r="B15">
        <f>+Administration!A10</f>
        <v>20</v>
      </c>
      <c r="C15" t="str">
        <f>+Administration!B10</f>
        <v>GROUP HEALTH CENTRAL HOSPITAL</v>
      </c>
      <c r="D15" s="9">
        <f>ROUND(SUM(Administration!M10:N10),0)</f>
        <v>5338</v>
      </c>
      <c r="E15" s="9">
        <f>ROUND(+Administration!V10,0)</f>
        <v>1104</v>
      </c>
      <c r="F15" s="10">
        <f t="shared" si="0"/>
        <v>4.84</v>
      </c>
      <c r="G15" s="9">
        <f>ROUND(SUM(Administration!M112:N112),0)</f>
        <v>5338</v>
      </c>
      <c r="H15" s="9">
        <f>ROUND(+Administration!V112,0)</f>
        <v>980</v>
      </c>
      <c r="I15" s="10">
        <f t="shared" si="1"/>
        <v>5.45</v>
      </c>
      <c r="J15" s="10"/>
      <c r="K15" s="11">
        <f t="shared" si="2"/>
        <v>0.126</v>
      </c>
    </row>
    <row r="16" spans="1:11" x14ac:dyDescent="0.2">
      <c r="B16">
        <f>+Administration!A11</f>
        <v>21</v>
      </c>
      <c r="C16" t="str">
        <f>+Administration!B11</f>
        <v>NEWPORT HOSPITAL AND HEALTH SERVICES</v>
      </c>
      <c r="D16" s="9">
        <f>ROUND(SUM(Administration!M11:N11),0)</f>
        <v>104165</v>
      </c>
      <c r="E16" s="9">
        <f>ROUND(+Administration!V11,0)</f>
        <v>1924</v>
      </c>
      <c r="F16" s="10">
        <f t="shared" si="0"/>
        <v>54.14</v>
      </c>
      <c r="G16" s="9">
        <f>ROUND(SUM(Administration!M113:N113),0)</f>
        <v>110684</v>
      </c>
      <c r="H16" s="9">
        <f>ROUND(+Administration!V113,0)</f>
        <v>1785</v>
      </c>
      <c r="I16" s="10">
        <f t="shared" si="1"/>
        <v>62.01</v>
      </c>
      <c r="J16" s="10"/>
      <c r="K16" s="11">
        <f t="shared" si="2"/>
        <v>0.1454</v>
      </c>
    </row>
    <row r="17" spans="2:11" x14ac:dyDescent="0.2">
      <c r="B17">
        <f>+Administration!A12</f>
        <v>22</v>
      </c>
      <c r="C17" t="str">
        <f>+Administration!B12</f>
        <v>LOURDES MEDICAL CENTER</v>
      </c>
      <c r="D17" s="9">
        <f>ROUND(SUM(Administration!M12:N12),0)</f>
        <v>800886</v>
      </c>
      <c r="E17" s="9">
        <f>ROUND(+Administration!V12,0)</f>
        <v>7861</v>
      </c>
      <c r="F17" s="10">
        <f t="shared" si="0"/>
        <v>101.88</v>
      </c>
      <c r="G17" s="9">
        <f>ROUND(SUM(Administration!M114:N114),0)</f>
        <v>47037</v>
      </c>
      <c r="H17" s="9">
        <f>ROUND(+Administration!V114,0)</f>
        <v>5451</v>
      </c>
      <c r="I17" s="10">
        <f t="shared" si="1"/>
        <v>8.6300000000000008</v>
      </c>
      <c r="J17" s="10"/>
      <c r="K17" s="11">
        <f t="shared" si="2"/>
        <v>-0.9153</v>
      </c>
    </row>
    <row r="18" spans="2:11" x14ac:dyDescent="0.2">
      <c r="B18">
        <f>+Administration!A13</f>
        <v>23</v>
      </c>
      <c r="C18" t="str">
        <f>+Administration!B13</f>
        <v>THREE RIVERS HOSPITAL</v>
      </c>
      <c r="D18" s="9">
        <f>ROUND(SUM(Administration!M13:N13),0)</f>
        <v>197476</v>
      </c>
      <c r="E18" s="9">
        <f>ROUND(+Administration!V13,0)</f>
        <v>943</v>
      </c>
      <c r="F18" s="10">
        <f t="shared" si="0"/>
        <v>209.41</v>
      </c>
      <c r="G18" s="9">
        <f>ROUND(SUM(Administration!M115:N115),0)</f>
        <v>98011</v>
      </c>
      <c r="H18" s="9">
        <f>ROUND(+Administration!V115,0)</f>
        <v>954</v>
      </c>
      <c r="I18" s="10">
        <f t="shared" si="1"/>
        <v>102.74</v>
      </c>
      <c r="J18" s="10"/>
      <c r="K18" s="11">
        <f t="shared" si="2"/>
        <v>-0.50939999999999996</v>
      </c>
    </row>
    <row r="19" spans="2:11" x14ac:dyDescent="0.2">
      <c r="B19">
        <f>+Administration!A14</f>
        <v>26</v>
      </c>
      <c r="C19" t="str">
        <f>+Administration!B14</f>
        <v>PEACEHEALTH ST JOHN MEDICAL CENTER</v>
      </c>
      <c r="D19" s="9">
        <f>ROUND(SUM(Administration!M14:N14),0)</f>
        <v>1135120</v>
      </c>
      <c r="E19" s="9">
        <f>ROUND(+Administration!V14,0)</f>
        <v>21531</v>
      </c>
      <c r="F19" s="10">
        <f t="shared" si="0"/>
        <v>52.72</v>
      </c>
      <c r="G19" s="9">
        <f>ROUND(SUM(Administration!M116:N116),0)</f>
        <v>1444519</v>
      </c>
      <c r="H19" s="9">
        <f>ROUND(+Administration!V116,0)</f>
        <v>20321</v>
      </c>
      <c r="I19" s="10">
        <f t="shared" si="1"/>
        <v>71.09</v>
      </c>
      <c r="J19" s="10"/>
      <c r="K19" s="11">
        <f t="shared" si="2"/>
        <v>0.34839999999999999</v>
      </c>
    </row>
    <row r="20" spans="2:11" x14ac:dyDescent="0.2">
      <c r="B20">
        <f>+Administration!A15</f>
        <v>29</v>
      </c>
      <c r="C20" t="str">
        <f>+Administration!B15</f>
        <v>HARBORVIEW MEDICAL CENTER</v>
      </c>
      <c r="D20" s="9">
        <f>ROUND(SUM(Administration!M15:N15),0)</f>
        <v>20398009</v>
      </c>
      <c r="E20" s="9">
        <f>ROUND(+Administration!V15,0)</f>
        <v>42448</v>
      </c>
      <c r="F20" s="10">
        <f t="shared" si="0"/>
        <v>480.54</v>
      </c>
      <c r="G20" s="9">
        <f>ROUND(SUM(Administration!M117:N117),0)</f>
        <v>19403112</v>
      </c>
      <c r="H20" s="9">
        <f>ROUND(+Administration!V117,0)</f>
        <v>43257</v>
      </c>
      <c r="I20" s="10">
        <f t="shared" si="1"/>
        <v>448.55</v>
      </c>
      <c r="J20" s="10"/>
      <c r="K20" s="11">
        <f t="shared" si="2"/>
        <v>-6.6600000000000006E-2</v>
      </c>
    </row>
    <row r="21" spans="2:11" x14ac:dyDescent="0.2">
      <c r="B21">
        <f>+Administration!A16</f>
        <v>32</v>
      </c>
      <c r="C21" t="str">
        <f>+Administration!B16</f>
        <v>ST JOSEPH MEDICAL CENTER</v>
      </c>
      <c r="D21" s="9">
        <f>ROUND(SUM(Administration!M16:N16),0)</f>
        <v>1496291</v>
      </c>
      <c r="E21" s="9">
        <f>ROUND(+Administration!V16,0)</f>
        <v>43782</v>
      </c>
      <c r="F21" s="10">
        <f t="shared" si="0"/>
        <v>34.18</v>
      </c>
      <c r="G21" s="9">
        <f>ROUND(SUM(Administration!M118:N118),0)</f>
        <v>3309607</v>
      </c>
      <c r="H21" s="9">
        <f>ROUND(+Administration!V118,0)</f>
        <v>44012</v>
      </c>
      <c r="I21" s="10">
        <f t="shared" si="1"/>
        <v>75.2</v>
      </c>
      <c r="J21" s="10"/>
      <c r="K21" s="11">
        <f t="shared" si="2"/>
        <v>1.2000999999999999</v>
      </c>
    </row>
    <row r="22" spans="2:11" x14ac:dyDescent="0.2">
      <c r="B22">
        <f>+Administration!A17</f>
        <v>35</v>
      </c>
      <c r="C22" t="str">
        <f>+Administration!B17</f>
        <v>ST ELIZABETH HOSPITAL</v>
      </c>
      <c r="D22" s="9">
        <f>ROUND(SUM(Administration!M17:N17),0)</f>
        <v>794122</v>
      </c>
      <c r="E22" s="9">
        <f>ROUND(+Administration!V17,0)</f>
        <v>3457</v>
      </c>
      <c r="F22" s="10">
        <f t="shared" si="0"/>
        <v>229.71</v>
      </c>
      <c r="G22" s="9">
        <f>ROUND(SUM(Administration!M119:N119),0)</f>
        <v>872455</v>
      </c>
      <c r="H22" s="9">
        <f>ROUND(+Administration!V119,0)</f>
        <v>3194</v>
      </c>
      <c r="I22" s="10">
        <f t="shared" si="1"/>
        <v>273.14999999999998</v>
      </c>
      <c r="J22" s="10"/>
      <c r="K22" s="11">
        <f t="shared" si="2"/>
        <v>0.18909999999999999</v>
      </c>
    </row>
    <row r="23" spans="2:11" x14ac:dyDescent="0.2">
      <c r="B23">
        <f>+Administration!A18</f>
        <v>37</v>
      </c>
      <c r="C23" t="str">
        <f>+Administration!B18</f>
        <v>DEACONESS HOSPITAL</v>
      </c>
      <c r="D23" s="9">
        <f>ROUND(SUM(Administration!M18:N18),0)</f>
        <v>3575239</v>
      </c>
      <c r="E23" s="9">
        <f>ROUND(+Administration!V18,0)</f>
        <v>23505</v>
      </c>
      <c r="F23" s="10">
        <f t="shared" si="0"/>
        <v>152.11000000000001</v>
      </c>
      <c r="G23" s="9">
        <f>ROUND(SUM(Administration!M120:N120),0)</f>
        <v>3109008</v>
      </c>
      <c r="H23" s="9">
        <f>ROUND(+Administration!V120,0)</f>
        <v>24757</v>
      </c>
      <c r="I23" s="10">
        <f t="shared" si="1"/>
        <v>125.58</v>
      </c>
      <c r="J23" s="10"/>
      <c r="K23" s="11">
        <f t="shared" si="2"/>
        <v>-0.1744</v>
      </c>
    </row>
    <row r="24" spans="2:11" x14ac:dyDescent="0.2">
      <c r="B24">
        <f>+Administration!A19</f>
        <v>38</v>
      </c>
      <c r="C24" t="str">
        <f>+Administration!B19</f>
        <v>OLYMPIC MEDICAL CENTER</v>
      </c>
      <c r="D24" s="9">
        <f>ROUND(SUM(Administration!M19:N19),0)</f>
        <v>-35778</v>
      </c>
      <c r="E24" s="9">
        <f>ROUND(+Administration!V19,0)</f>
        <v>12980</v>
      </c>
      <c r="F24" s="10">
        <f t="shared" si="0"/>
        <v>-2.76</v>
      </c>
      <c r="G24" s="9">
        <f>ROUND(SUM(Administration!M121:N121),0)</f>
        <v>81526</v>
      </c>
      <c r="H24" s="9">
        <f>ROUND(+Administration!V121,0)</f>
        <v>15106</v>
      </c>
      <c r="I24" s="10">
        <f t="shared" si="1"/>
        <v>5.4</v>
      </c>
      <c r="J24" s="10"/>
      <c r="K24" s="11">
        <f t="shared" si="2"/>
        <v>-2.9565000000000001</v>
      </c>
    </row>
    <row r="25" spans="2:11" x14ac:dyDescent="0.2">
      <c r="B25">
        <f>+Administration!A20</f>
        <v>39</v>
      </c>
      <c r="C25" t="str">
        <f>+Administration!B20</f>
        <v>TRIOS HEALTH</v>
      </c>
      <c r="D25" s="9">
        <f>ROUND(SUM(Administration!M20:N20),0)</f>
        <v>2258866</v>
      </c>
      <c r="E25" s="9">
        <f>ROUND(+Administration!V20,0)</f>
        <v>13307</v>
      </c>
      <c r="F25" s="10">
        <f t="shared" si="0"/>
        <v>169.75</v>
      </c>
      <c r="G25" s="9">
        <f>ROUND(SUM(Administration!M122:N122),0)</f>
        <v>3334743</v>
      </c>
      <c r="H25" s="9">
        <f>ROUND(+Administration!V122,0)</f>
        <v>14697</v>
      </c>
      <c r="I25" s="10">
        <f t="shared" si="1"/>
        <v>226.9</v>
      </c>
      <c r="J25" s="10"/>
      <c r="K25" s="11">
        <f t="shared" si="2"/>
        <v>0.3367</v>
      </c>
    </row>
    <row r="26" spans="2:11" x14ac:dyDescent="0.2">
      <c r="B26">
        <f>+Administration!A21</f>
        <v>43</v>
      </c>
      <c r="C26" t="str">
        <f>+Administration!B21</f>
        <v>WALLA WALLA GENERAL HOSPITAL</v>
      </c>
      <c r="D26" s="9">
        <f>ROUND(SUM(Administration!M21:N21),0)</f>
        <v>0</v>
      </c>
      <c r="E26" s="9">
        <f>ROUND(+Administration!V21,0)</f>
        <v>0</v>
      </c>
      <c r="F26" s="10" t="str">
        <f t="shared" si="0"/>
        <v/>
      </c>
      <c r="G26" s="9">
        <f>ROUND(SUM(Administration!M123:N123),0)</f>
        <v>313143</v>
      </c>
      <c r="H26" s="9">
        <f>ROUND(+Administration!V123,0)</f>
        <v>4733</v>
      </c>
      <c r="I26" s="10">
        <f t="shared" si="1"/>
        <v>66.16</v>
      </c>
      <c r="J26" s="10"/>
      <c r="K26" s="11" t="str">
        <f t="shared" si="2"/>
        <v/>
      </c>
    </row>
    <row r="27" spans="2:11" x14ac:dyDescent="0.2">
      <c r="B27">
        <f>+Administration!A22</f>
        <v>45</v>
      </c>
      <c r="C27" t="str">
        <f>+Administration!B22</f>
        <v>COLUMBIA BASIN HOSPITAL</v>
      </c>
      <c r="D27" s="9">
        <f>ROUND(SUM(Administration!M22:N22),0)</f>
        <v>54790</v>
      </c>
      <c r="E27" s="9">
        <f>ROUND(+Administration!V22,0)</f>
        <v>1075</v>
      </c>
      <c r="F27" s="10">
        <f t="shared" si="0"/>
        <v>50.97</v>
      </c>
      <c r="G27" s="9">
        <f>ROUND(SUM(Administration!M124:N124),0)</f>
        <v>126060</v>
      </c>
      <c r="H27" s="9">
        <f>ROUND(+Administration!V124,0)</f>
        <v>1095</v>
      </c>
      <c r="I27" s="10">
        <f t="shared" si="1"/>
        <v>115.12</v>
      </c>
      <c r="J27" s="10"/>
      <c r="K27" s="11">
        <f t="shared" si="2"/>
        <v>1.2585999999999999</v>
      </c>
    </row>
    <row r="28" spans="2:11" x14ac:dyDescent="0.2">
      <c r="B28">
        <f>+Administration!A23</f>
        <v>46</v>
      </c>
      <c r="C28" t="str">
        <f>+Administration!B23</f>
        <v>PMH MEDICAL CENTER</v>
      </c>
      <c r="D28" s="9">
        <f>ROUND(SUM(Administration!M23:N23),0)</f>
        <v>251150</v>
      </c>
      <c r="E28" s="9">
        <f>ROUND(+Administration!V23,0)</f>
        <v>2094</v>
      </c>
      <c r="F28" s="10">
        <f t="shared" si="0"/>
        <v>119.94</v>
      </c>
      <c r="G28" s="9">
        <f>ROUND(SUM(Administration!M125:N125),0)</f>
        <v>0</v>
      </c>
      <c r="H28" s="9">
        <f>ROUND(+Administration!V125,0)</f>
        <v>0</v>
      </c>
      <c r="I28" s="10" t="str">
        <f t="shared" si="1"/>
        <v/>
      </c>
      <c r="J28" s="10"/>
      <c r="K28" s="11" t="str">
        <f t="shared" si="2"/>
        <v/>
      </c>
    </row>
    <row r="29" spans="2:11" x14ac:dyDescent="0.2">
      <c r="B29">
        <f>+Administration!A24</f>
        <v>50</v>
      </c>
      <c r="C29" t="str">
        <f>+Administration!B24</f>
        <v>PROVIDENCE ST MARY MEDICAL CENTER</v>
      </c>
      <c r="D29" s="9">
        <f>ROUND(SUM(Administration!M24:N24),0)</f>
        <v>2196455</v>
      </c>
      <c r="E29" s="9">
        <f>ROUND(+Administration!V24,0)</f>
        <v>9836</v>
      </c>
      <c r="F29" s="10">
        <f t="shared" si="0"/>
        <v>223.31</v>
      </c>
      <c r="G29" s="9">
        <f>ROUND(SUM(Administration!M126:N126),0)</f>
        <v>1963685</v>
      </c>
      <c r="H29" s="9">
        <f>ROUND(+Administration!V126,0)</f>
        <v>11987</v>
      </c>
      <c r="I29" s="10">
        <f t="shared" si="1"/>
        <v>163.82</v>
      </c>
      <c r="J29" s="10"/>
      <c r="K29" s="11">
        <f t="shared" si="2"/>
        <v>-0.26640000000000003</v>
      </c>
    </row>
    <row r="30" spans="2:11" x14ac:dyDescent="0.2">
      <c r="B30">
        <f>+Administration!A25</f>
        <v>54</v>
      </c>
      <c r="C30" t="str">
        <f>+Administration!B25</f>
        <v>FORKS COMMUNITY HOSPITAL</v>
      </c>
      <c r="D30" s="9">
        <f>ROUND(SUM(Administration!M25:N25),0)</f>
        <v>109386</v>
      </c>
      <c r="E30" s="9">
        <f>ROUND(+Administration!V25,0)</f>
        <v>1672</v>
      </c>
      <c r="F30" s="10">
        <f t="shared" si="0"/>
        <v>65.42</v>
      </c>
      <c r="G30" s="9">
        <f>ROUND(SUM(Administration!M127:N127),0)</f>
        <v>112204</v>
      </c>
      <c r="H30" s="9">
        <f>ROUND(+Administration!V127,0)</f>
        <v>1330</v>
      </c>
      <c r="I30" s="10">
        <f t="shared" si="1"/>
        <v>84.36</v>
      </c>
      <c r="J30" s="10"/>
      <c r="K30" s="11">
        <f t="shared" si="2"/>
        <v>0.28949999999999998</v>
      </c>
    </row>
    <row r="31" spans="2:11" x14ac:dyDescent="0.2">
      <c r="B31">
        <f>+Administration!A26</f>
        <v>56</v>
      </c>
      <c r="C31" t="str">
        <f>+Administration!B26</f>
        <v>WILLAPA HARBOR HOSPITAL</v>
      </c>
      <c r="D31" s="9">
        <f>ROUND(SUM(Administration!M26:N26),0)</f>
        <v>44868</v>
      </c>
      <c r="E31" s="9">
        <f>ROUND(+Administration!V26,0)</f>
        <v>1010</v>
      </c>
      <c r="F31" s="10">
        <f t="shared" si="0"/>
        <v>44.42</v>
      </c>
      <c r="G31" s="9">
        <f>ROUND(SUM(Administration!M128:N128),0)</f>
        <v>73945</v>
      </c>
      <c r="H31" s="9">
        <f>ROUND(+Administration!V128,0)</f>
        <v>1037</v>
      </c>
      <c r="I31" s="10">
        <f t="shared" si="1"/>
        <v>71.31</v>
      </c>
      <c r="J31" s="10"/>
      <c r="K31" s="11">
        <f t="shared" si="2"/>
        <v>0.60540000000000005</v>
      </c>
    </row>
    <row r="32" spans="2:11" x14ac:dyDescent="0.2">
      <c r="B32">
        <f>+Administration!A27</f>
        <v>58</v>
      </c>
      <c r="C32" t="str">
        <f>+Administration!B27</f>
        <v>YAKIMA VALLEY MEMORIAL HOSPITAL</v>
      </c>
      <c r="D32" s="9">
        <f>ROUND(SUM(Administration!M27:N27),0)</f>
        <v>1293742</v>
      </c>
      <c r="E32" s="9">
        <f>ROUND(+Administration!V27,0)</f>
        <v>33150</v>
      </c>
      <c r="F32" s="10">
        <f t="shared" si="0"/>
        <v>39.03</v>
      </c>
      <c r="G32" s="9">
        <f>ROUND(SUM(Administration!M129:N129),0)</f>
        <v>1039856</v>
      </c>
      <c r="H32" s="9">
        <f>ROUND(+Administration!V129,0)</f>
        <v>34975</v>
      </c>
      <c r="I32" s="10">
        <f t="shared" si="1"/>
        <v>29.73</v>
      </c>
      <c r="J32" s="10"/>
      <c r="K32" s="11">
        <f t="shared" si="2"/>
        <v>-0.23830000000000001</v>
      </c>
    </row>
    <row r="33" spans="2:11" x14ac:dyDescent="0.2">
      <c r="B33">
        <f>+Administration!A28</f>
        <v>63</v>
      </c>
      <c r="C33" t="str">
        <f>+Administration!B28</f>
        <v>GRAYS HARBOR COMMUNITY HOSPITAL</v>
      </c>
      <c r="D33" s="9">
        <f>ROUND(SUM(Administration!M28:N28),0)</f>
        <v>672485</v>
      </c>
      <c r="E33" s="9">
        <f>ROUND(+Administration!V28,0)</f>
        <v>10592</v>
      </c>
      <c r="F33" s="10">
        <f t="shared" si="0"/>
        <v>63.49</v>
      </c>
      <c r="G33" s="9">
        <f>ROUND(SUM(Administration!M130:N130),0)</f>
        <v>693881</v>
      </c>
      <c r="H33" s="9">
        <f>ROUND(+Administration!V130,0)</f>
        <v>10620</v>
      </c>
      <c r="I33" s="10">
        <f t="shared" si="1"/>
        <v>65.34</v>
      </c>
      <c r="J33" s="10"/>
      <c r="K33" s="11">
        <f t="shared" si="2"/>
        <v>2.9100000000000001E-2</v>
      </c>
    </row>
    <row r="34" spans="2:11" x14ac:dyDescent="0.2">
      <c r="B34">
        <f>+Administration!A29</f>
        <v>78</v>
      </c>
      <c r="C34" t="str">
        <f>+Administration!B29</f>
        <v>SAMARITAN HEALTHCARE</v>
      </c>
      <c r="D34" s="9">
        <f>ROUND(SUM(Administration!M29:N29),0)</f>
        <v>900898</v>
      </c>
      <c r="E34" s="9">
        <f>ROUND(+Administration!V29,0)</f>
        <v>5653</v>
      </c>
      <c r="F34" s="10">
        <f t="shared" si="0"/>
        <v>159.37</v>
      </c>
      <c r="G34" s="9">
        <f>ROUND(SUM(Administration!M131:N131),0)</f>
        <v>754394</v>
      </c>
      <c r="H34" s="9">
        <f>ROUND(+Administration!V131,0)</f>
        <v>5534</v>
      </c>
      <c r="I34" s="10">
        <f t="shared" si="1"/>
        <v>136.32</v>
      </c>
      <c r="J34" s="10"/>
      <c r="K34" s="11">
        <f t="shared" si="2"/>
        <v>-0.14460000000000001</v>
      </c>
    </row>
    <row r="35" spans="2:11" x14ac:dyDescent="0.2">
      <c r="B35">
        <f>+Administration!A30</f>
        <v>79</v>
      </c>
      <c r="C35" t="str">
        <f>+Administration!B30</f>
        <v>OCEAN BEACH HOSPITAL</v>
      </c>
      <c r="D35" s="9">
        <f>ROUND(SUM(Administration!M30:N30),0)</f>
        <v>586556</v>
      </c>
      <c r="E35" s="9">
        <f>ROUND(+Administration!V30,0)</f>
        <v>1211</v>
      </c>
      <c r="F35" s="10">
        <f t="shared" si="0"/>
        <v>484.36</v>
      </c>
      <c r="G35" s="9">
        <f>ROUND(SUM(Administration!M132:N132),0)</f>
        <v>57302</v>
      </c>
      <c r="H35" s="9">
        <f>ROUND(+Administration!V132,0)</f>
        <v>5958</v>
      </c>
      <c r="I35" s="10">
        <f t="shared" si="1"/>
        <v>9.6199999999999992</v>
      </c>
      <c r="J35" s="10"/>
      <c r="K35" s="11">
        <f t="shared" si="2"/>
        <v>-0.98009999999999997</v>
      </c>
    </row>
    <row r="36" spans="2:11" x14ac:dyDescent="0.2">
      <c r="B36">
        <f>+Administration!A31</f>
        <v>80</v>
      </c>
      <c r="C36" t="str">
        <f>+Administration!B31</f>
        <v>ODESSA MEMORIAL HEALTHCARE CENTER</v>
      </c>
      <c r="D36" s="9">
        <f>ROUND(SUM(Administration!M31:N31),0)</f>
        <v>9268</v>
      </c>
      <c r="E36" s="9">
        <f>ROUND(+Administration!V31,0)</f>
        <v>103</v>
      </c>
      <c r="F36" s="10">
        <f t="shared" si="0"/>
        <v>89.98</v>
      </c>
      <c r="G36" s="9">
        <f>ROUND(SUM(Administration!M133:N133),0)</f>
        <v>40336</v>
      </c>
      <c r="H36" s="9">
        <f>ROUND(+Administration!V133,0)</f>
        <v>63</v>
      </c>
      <c r="I36" s="10">
        <f t="shared" si="1"/>
        <v>640.25</v>
      </c>
      <c r="J36" s="10"/>
      <c r="K36" s="11">
        <f t="shared" si="2"/>
        <v>6.1154999999999999</v>
      </c>
    </row>
    <row r="37" spans="2:11" x14ac:dyDescent="0.2">
      <c r="B37">
        <f>+Administration!A32</f>
        <v>81</v>
      </c>
      <c r="C37" t="str">
        <f>+Administration!B32</f>
        <v>MULTICARE GOOD SAMARITAN</v>
      </c>
      <c r="D37" s="9">
        <f>ROUND(SUM(Administration!M32:N32),0)</f>
        <v>1337223</v>
      </c>
      <c r="E37" s="9">
        <f>ROUND(+Administration!V32,0)</f>
        <v>30512</v>
      </c>
      <c r="F37" s="10">
        <f t="shared" si="0"/>
        <v>43.83</v>
      </c>
      <c r="G37" s="9">
        <f>ROUND(SUM(Administration!M134:N134),0)</f>
        <v>2034459</v>
      </c>
      <c r="H37" s="9">
        <f>ROUND(+Administration!V134,0)</f>
        <v>25027</v>
      </c>
      <c r="I37" s="10">
        <f t="shared" si="1"/>
        <v>81.290000000000006</v>
      </c>
      <c r="J37" s="10"/>
      <c r="K37" s="11">
        <f t="shared" si="2"/>
        <v>0.85470000000000002</v>
      </c>
    </row>
    <row r="38" spans="2:11" x14ac:dyDescent="0.2">
      <c r="B38">
        <f>+Administration!A33</f>
        <v>82</v>
      </c>
      <c r="C38" t="str">
        <f>+Administration!B33</f>
        <v>GARFIELD COUNTY MEMORIAL HOSPITAL</v>
      </c>
      <c r="D38" s="9">
        <f>ROUND(SUM(Administration!M33:N33),0)</f>
        <v>22279</v>
      </c>
      <c r="E38" s="9">
        <f>ROUND(+Administration!V33,0)</f>
        <v>131</v>
      </c>
      <c r="F38" s="10">
        <f t="shared" si="0"/>
        <v>170.07</v>
      </c>
      <c r="G38" s="9">
        <f>ROUND(SUM(Administration!M135:N135),0)</f>
        <v>22131</v>
      </c>
      <c r="H38" s="9">
        <f>ROUND(+Administration!V135,0)</f>
        <v>137</v>
      </c>
      <c r="I38" s="10">
        <f t="shared" si="1"/>
        <v>161.54</v>
      </c>
      <c r="J38" s="10"/>
      <c r="K38" s="11">
        <f t="shared" si="2"/>
        <v>-5.0200000000000002E-2</v>
      </c>
    </row>
    <row r="39" spans="2:11" x14ac:dyDescent="0.2">
      <c r="B39">
        <f>+Administration!A34</f>
        <v>84</v>
      </c>
      <c r="C39" t="str">
        <f>+Administration!B34</f>
        <v>PROVIDENCE REGIONAL MEDICAL CENTER EVERETT</v>
      </c>
      <c r="D39" s="9">
        <f>ROUND(SUM(Administration!M34:N34),0)</f>
        <v>692433</v>
      </c>
      <c r="E39" s="9">
        <f>ROUND(+Administration!V34,0)</f>
        <v>49191</v>
      </c>
      <c r="F39" s="10">
        <f t="shared" si="0"/>
        <v>14.08</v>
      </c>
      <c r="G39" s="9">
        <f>ROUND(SUM(Administration!M136:N136),0)</f>
        <v>5463639</v>
      </c>
      <c r="H39" s="9">
        <f>ROUND(+Administration!V136,0)</f>
        <v>44491</v>
      </c>
      <c r="I39" s="10">
        <f t="shared" si="1"/>
        <v>122.8</v>
      </c>
      <c r="J39" s="10"/>
      <c r="K39" s="11">
        <f t="shared" si="2"/>
        <v>7.7215999999999996</v>
      </c>
    </row>
    <row r="40" spans="2:11" x14ac:dyDescent="0.2">
      <c r="B40">
        <f>+Administration!A35</f>
        <v>85</v>
      </c>
      <c r="C40" t="str">
        <f>+Administration!B35</f>
        <v>JEFFERSON HEALTHCARE</v>
      </c>
      <c r="D40" s="9">
        <f>ROUND(SUM(Administration!M35:N35),0)</f>
        <v>476438</v>
      </c>
      <c r="E40" s="9">
        <f>ROUND(+Administration!V35,0)</f>
        <v>4845</v>
      </c>
      <c r="F40" s="10">
        <f t="shared" si="0"/>
        <v>98.34</v>
      </c>
      <c r="G40" s="9">
        <f>ROUND(SUM(Administration!M137:N137),0)</f>
        <v>581563</v>
      </c>
      <c r="H40" s="9">
        <f>ROUND(+Administration!V137,0)</f>
        <v>5349</v>
      </c>
      <c r="I40" s="10">
        <f t="shared" si="1"/>
        <v>108.72</v>
      </c>
      <c r="J40" s="10"/>
      <c r="K40" s="11">
        <f t="shared" si="2"/>
        <v>0.1056</v>
      </c>
    </row>
    <row r="41" spans="2:11" x14ac:dyDescent="0.2">
      <c r="B41">
        <f>+Administration!A36</f>
        <v>96</v>
      </c>
      <c r="C41" t="str">
        <f>+Administration!B36</f>
        <v>SKYLINE HOSPITAL</v>
      </c>
      <c r="D41" s="9">
        <f>ROUND(SUM(Administration!M36:N36),0)</f>
        <v>412631</v>
      </c>
      <c r="E41" s="9">
        <f>ROUND(+Administration!V36,0)</f>
        <v>1213</v>
      </c>
      <c r="F41" s="10">
        <f t="shared" si="0"/>
        <v>340.17</v>
      </c>
      <c r="G41" s="9">
        <f>ROUND(SUM(Administration!M138:N138),0)</f>
        <v>508423</v>
      </c>
      <c r="H41" s="9">
        <f>ROUND(+Administration!V138,0)</f>
        <v>939</v>
      </c>
      <c r="I41" s="10">
        <f t="shared" si="1"/>
        <v>541.45000000000005</v>
      </c>
      <c r="J41" s="10"/>
      <c r="K41" s="11">
        <f t="shared" si="2"/>
        <v>0.5917</v>
      </c>
    </row>
    <row r="42" spans="2:11" x14ac:dyDescent="0.2">
      <c r="B42">
        <f>+Administration!A37</f>
        <v>102</v>
      </c>
      <c r="C42" t="str">
        <f>+Administration!B37</f>
        <v>YAKIMA REGIONAL MEDICAL AND CARDIAC CENTER</v>
      </c>
      <c r="D42" s="9">
        <f>ROUND(SUM(Administration!M37:N37),0)</f>
        <v>503718</v>
      </c>
      <c r="E42" s="9">
        <f>ROUND(+Administration!V37,0)</f>
        <v>12486</v>
      </c>
      <c r="F42" s="10">
        <f t="shared" si="0"/>
        <v>40.340000000000003</v>
      </c>
      <c r="G42" s="9">
        <f>ROUND(SUM(Administration!M139:N139),0)</f>
        <v>330563</v>
      </c>
      <c r="H42" s="9">
        <f>ROUND(+Administration!V139,0)</f>
        <v>11248</v>
      </c>
      <c r="I42" s="10">
        <f t="shared" si="1"/>
        <v>29.39</v>
      </c>
      <c r="J42" s="10"/>
      <c r="K42" s="11">
        <f t="shared" si="2"/>
        <v>-0.27139999999999997</v>
      </c>
    </row>
    <row r="43" spans="2:11" x14ac:dyDescent="0.2">
      <c r="B43">
        <f>+Administration!A38</f>
        <v>104</v>
      </c>
      <c r="C43" t="str">
        <f>+Administration!B38</f>
        <v>VALLEY GENERAL HOSPITAL</v>
      </c>
      <c r="D43" s="9">
        <f>ROUND(SUM(Administration!M38:N38),0)</f>
        <v>0</v>
      </c>
      <c r="E43" s="9">
        <f>ROUND(+Administration!V38,0)</f>
        <v>0</v>
      </c>
      <c r="F43" s="10" t="str">
        <f t="shared" si="0"/>
        <v/>
      </c>
      <c r="G43" s="9">
        <f>ROUND(SUM(Administration!M140:N140),0)</f>
        <v>0</v>
      </c>
      <c r="H43" s="9">
        <f>ROUND(+Administration!V140,0)</f>
        <v>0</v>
      </c>
      <c r="I43" s="10" t="str">
        <f t="shared" si="1"/>
        <v/>
      </c>
      <c r="J43" s="10"/>
      <c r="K43" s="11" t="str">
        <f t="shared" si="2"/>
        <v/>
      </c>
    </row>
    <row r="44" spans="2:11" x14ac:dyDescent="0.2">
      <c r="B44">
        <f>+Administration!A39</f>
        <v>106</v>
      </c>
      <c r="C44" t="str">
        <f>+Administration!B39</f>
        <v>CASCADE VALLEY HOSPITAL</v>
      </c>
      <c r="D44" s="9">
        <f>ROUND(SUM(Administration!M39:N39),0)</f>
        <v>1173545</v>
      </c>
      <c r="E44" s="9">
        <f>ROUND(+Administration!V39,0)</f>
        <v>3957</v>
      </c>
      <c r="F44" s="10">
        <f t="shared" si="0"/>
        <v>296.57</v>
      </c>
      <c r="G44" s="9">
        <f>ROUND(SUM(Administration!M141:N141),0)</f>
        <v>1152141</v>
      </c>
      <c r="H44" s="9">
        <f>ROUND(+Administration!V141,0)</f>
        <v>3954</v>
      </c>
      <c r="I44" s="10">
        <f t="shared" si="1"/>
        <v>291.39</v>
      </c>
      <c r="J44" s="10"/>
      <c r="K44" s="11">
        <f t="shared" si="2"/>
        <v>-1.7500000000000002E-2</v>
      </c>
    </row>
    <row r="45" spans="2:11" x14ac:dyDescent="0.2">
      <c r="B45">
        <f>+Administration!A40</f>
        <v>107</v>
      </c>
      <c r="C45" t="str">
        <f>+Administration!B40</f>
        <v>NORTH VALLEY HOSPITAL</v>
      </c>
      <c r="D45" s="9">
        <f>ROUND(SUM(Administration!M40:N40),0)</f>
        <v>270112</v>
      </c>
      <c r="E45" s="9">
        <f>ROUND(+Administration!V40,0)</f>
        <v>2549</v>
      </c>
      <c r="F45" s="10">
        <f t="shared" si="0"/>
        <v>105.97</v>
      </c>
      <c r="G45" s="9">
        <f>ROUND(SUM(Administration!M142:N142),0)</f>
        <v>79701</v>
      </c>
      <c r="H45" s="9">
        <f>ROUND(+Administration!V142,0)</f>
        <v>2386</v>
      </c>
      <c r="I45" s="10">
        <f t="shared" si="1"/>
        <v>33.4</v>
      </c>
      <c r="J45" s="10"/>
      <c r="K45" s="11">
        <f t="shared" si="2"/>
        <v>-0.68479999999999996</v>
      </c>
    </row>
    <row r="46" spans="2:11" x14ac:dyDescent="0.2">
      <c r="B46">
        <f>+Administration!A41</f>
        <v>108</v>
      </c>
      <c r="C46" t="str">
        <f>+Administration!B41</f>
        <v>TRI-STATE MEMORIAL HOSPITAL</v>
      </c>
      <c r="D46" s="9">
        <f>ROUND(SUM(Administration!M41:N41),0)</f>
        <v>689592</v>
      </c>
      <c r="E46" s="9">
        <f>ROUND(+Administration!V41,0)</f>
        <v>5633</v>
      </c>
      <c r="F46" s="10">
        <f t="shared" si="0"/>
        <v>122.42</v>
      </c>
      <c r="G46" s="9">
        <f>ROUND(SUM(Administration!M143:N143),0)</f>
        <v>752199</v>
      </c>
      <c r="H46" s="9">
        <f>ROUND(+Administration!V143,0)</f>
        <v>5563</v>
      </c>
      <c r="I46" s="10">
        <f t="shared" si="1"/>
        <v>135.21</v>
      </c>
      <c r="J46" s="10"/>
      <c r="K46" s="11">
        <f t="shared" si="2"/>
        <v>0.1045</v>
      </c>
    </row>
    <row r="47" spans="2:11" x14ac:dyDescent="0.2">
      <c r="B47">
        <f>+Administration!A42</f>
        <v>111</v>
      </c>
      <c r="C47" t="str">
        <f>+Administration!B42</f>
        <v>EAST ADAMS RURAL HEALTHCARE</v>
      </c>
      <c r="D47" s="9">
        <f>ROUND(SUM(Administration!M42:N42),0)</f>
        <v>19377</v>
      </c>
      <c r="E47" s="9">
        <f>ROUND(+Administration!V42,0)</f>
        <v>318</v>
      </c>
      <c r="F47" s="10">
        <f t="shared" si="0"/>
        <v>60.93</v>
      </c>
      <c r="G47" s="9">
        <f>ROUND(SUM(Administration!M144:N144),0)</f>
        <v>27776</v>
      </c>
      <c r="H47" s="9">
        <f>ROUND(+Administration!V144,0)</f>
        <v>447</v>
      </c>
      <c r="I47" s="10">
        <f t="shared" si="1"/>
        <v>62.14</v>
      </c>
      <c r="J47" s="10"/>
      <c r="K47" s="11">
        <f t="shared" si="2"/>
        <v>1.9900000000000001E-2</v>
      </c>
    </row>
    <row r="48" spans="2:11" x14ac:dyDescent="0.2">
      <c r="B48">
        <f>+Administration!A43</f>
        <v>125</v>
      </c>
      <c r="C48" t="str">
        <f>+Administration!B43</f>
        <v>OTHELLO COMMUNITY HOSPITAL</v>
      </c>
      <c r="D48" s="9">
        <f>ROUND(SUM(Administration!M43:N43),0)</f>
        <v>0</v>
      </c>
      <c r="E48" s="9">
        <f>ROUND(+Administration!V43,0)</f>
        <v>0</v>
      </c>
      <c r="F48" s="10" t="str">
        <f t="shared" si="0"/>
        <v/>
      </c>
      <c r="G48" s="9">
        <f>ROUND(SUM(Administration!M145:N145),0)</f>
        <v>0</v>
      </c>
      <c r="H48" s="9">
        <f>ROUND(+Administration!V145,0)</f>
        <v>0</v>
      </c>
      <c r="I48" s="10" t="str">
        <f t="shared" si="1"/>
        <v/>
      </c>
      <c r="J48" s="10"/>
      <c r="K48" s="11" t="str">
        <f t="shared" si="2"/>
        <v/>
      </c>
    </row>
    <row r="49" spans="2:11" x14ac:dyDescent="0.2">
      <c r="B49">
        <f>+Administration!A44</f>
        <v>126</v>
      </c>
      <c r="C49" t="str">
        <f>+Administration!B44</f>
        <v>HIGHLINE MEDICAL CENTER</v>
      </c>
      <c r="D49" s="9">
        <f>ROUND(SUM(Administration!M44:N44),0)</f>
        <v>268520</v>
      </c>
      <c r="E49" s="9">
        <f>ROUND(+Administration!V44,0)</f>
        <v>9121</v>
      </c>
      <c r="F49" s="10">
        <f t="shared" si="0"/>
        <v>29.44</v>
      </c>
      <c r="G49" s="9">
        <f>ROUND(SUM(Administration!M146:N146),0)</f>
        <v>575211</v>
      </c>
      <c r="H49" s="9">
        <f>ROUND(+Administration!V146,0)</f>
        <v>17824</v>
      </c>
      <c r="I49" s="10">
        <f t="shared" si="1"/>
        <v>32.270000000000003</v>
      </c>
      <c r="J49" s="10"/>
      <c r="K49" s="11">
        <f t="shared" si="2"/>
        <v>9.6100000000000005E-2</v>
      </c>
    </row>
    <row r="50" spans="2:11" x14ac:dyDescent="0.2">
      <c r="B50">
        <f>+Administration!A45</f>
        <v>128</v>
      </c>
      <c r="C50" t="str">
        <f>+Administration!B45</f>
        <v>UNIVERSITY OF WASHINGTON MEDICAL CENTER</v>
      </c>
      <c r="D50" s="9">
        <f>ROUND(SUM(Administration!M45:N45),0)</f>
        <v>1736785</v>
      </c>
      <c r="E50" s="9">
        <f>ROUND(+Administration!V45,0)</f>
        <v>51747</v>
      </c>
      <c r="F50" s="10">
        <f t="shared" si="0"/>
        <v>33.56</v>
      </c>
      <c r="G50" s="9">
        <f>ROUND(SUM(Administration!M147:N147),0)</f>
        <v>1829563</v>
      </c>
      <c r="H50" s="9">
        <f>ROUND(+Administration!V147,0)</f>
        <v>53381</v>
      </c>
      <c r="I50" s="10">
        <f t="shared" si="1"/>
        <v>34.270000000000003</v>
      </c>
      <c r="J50" s="10"/>
      <c r="K50" s="11">
        <f t="shared" si="2"/>
        <v>2.12E-2</v>
      </c>
    </row>
    <row r="51" spans="2:11" x14ac:dyDescent="0.2">
      <c r="B51">
        <f>+Administration!A46</f>
        <v>129</v>
      </c>
      <c r="C51" t="str">
        <f>+Administration!B46</f>
        <v>QUINCY VALLEY MEDICAL CENTER</v>
      </c>
      <c r="D51" s="9">
        <f>ROUND(SUM(Administration!M46:N46),0)</f>
        <v>0</v>
      </c>
      <c r="E51" s="9">
        <f>ROUND(+Administration!V46,0)</f>
        <v>0</v>
      </c>
      <c r="F51" s="10" t="str">
        <f t="shared" si="0"/>
        <v/>
      </c>
      <c r="G51" s="9">
        <f>ROUND(SUM(Administration!M148:N148),0)</f>
        <v>0</v>
      </c>
      <c r="H51" s="9">
        <f>ROUND(+Administration!V148,0)</f>
        <v>0</v>
      </c>
      <c r="I51" s="10" t="str">
        <f t="shared" si="1"/>
        <v/>
      </c>
      <c r="J51" s="10"/>
      <c r="K51" s="11" t="str">
        <f t="shared" si="2"/>
        <v/>
      </c>
    </row>
    <row r="52" spans="2:11" x14ac:dyDescent="0.2">
      <c r="B52">
        <f>+Administration!A47</f>
        <v>130</v>
      </c>
      <c r="C52" t="str">
        <f>+Administration!B47</f>
        <v>UW MEDICINE/NORTHWEST HOSPITAL</v>
      </c>
      <c r="D52" s="9">
        <f>ROUND(SUM(Administration!M47:N47),0)</f>
        <v>4845995</v>
      </c>
      <c r="E52" s="9">
        <f>ROUND(+Administration!V47,0)</f>
        <v>23935</v>
      </c>
      <c r="F52" s="10">
        <f t="shared" si="0"/>
        <v>202.46</v>
      </c>
      <c r="G52" s="9">
        <f>ROUND(SUM(Administration!M149:N149),0)</f>
        <v>2137942</v>
      </c>
      <c r="H52" s="9">
        <f>ROUND(+Administration!V149,0)</f>
        <v>23240</v>
      </c>
      <c r="I52" s="10">
        <f t="shared" si="1"/>
        <v>91.99</v>
      </c>
      <c r="J52" s="10"/>
      <c r="K52" s="11">
        <f t="shared" si="2"/>
        <v>-0.54559999999999997</v>
      </c>
    </row>
    <row r="53" spans="2:11" x14ac:dyDescent="0.2">
      <c r="B53">
        <f>+Administration!A48</f>
        <v>131</v>
      </c>
      <c r="C53" t="str">
        <f>+Administration!B48</f>
        <v>OVERLAKE HOSPITAL MEDICAL CENTER</v>
      </c>
      <c r="D53" s="9">
        <f>ROUND(SUM(Administration!M48:N48),0)</f>
        <v>4427879</v>
      </c>
      <c r="E53" s="9">
        <f>ROUND(+Administration!V48,0)</f>
        <v>36167</v>
      </c>
      <c r="F53" s="10">
        <f t="shared" si="0"/>
        <v>122.43</v>
      </c>
      <c r="G53" s="9">
        <f>ROUND(SUM(Administration!M150:N150),0)</f>
        <v>4636673</v>
      </c>
      <c r="H53" s="9">
        <f>ROUND(+Administration!V150,0)</f>
        <v>34509</v>
      </c>
      <c r="I53" s="10">
        <f t="shared" si="1"/>
        <v>134.36000000000001</v>
      </c>
      <c r="J53" s="10"/>
      <c r="K53" s="11">
        <f t="shared" si="2"/>
        <v>9.74E-2</v>
      </c>
    </row>
    <row r="54" spans="2:11" x14ac:dyDescent="0.2">
      <c r="B54">
        <f>+Administration!A49</f>
        <v>132</v>
      </c>
      <c r="C54" t="str">
        <f>+Administration!B49</f>
        <v>ST CLARE HOSPITAL</v>
      </c>
      <c r="D54" s="9">
        <f>ROUND(SUM(Administration!M49:N49),0)</f>
        <v>463161</v>
      </c>
      <c r="E54" s="9">
        <f>ROUND(+Administration!V49,0)</f>
        <v>11781</v>
      </c>
      <c r="F54" s="10">
        <f t="shared" si="0"/>
        <v>39.31</v>
      </c>
      <c r="G54" s="9">
        <f>ROUND(SUM(Administration!M151:N151),0)</f>
        <v>692790</v>
      </c>
      <c r="H54" s="9">
        <f>ROUND(+Administration!V151,0)</f>
        <v>12480</v>
      </c>
      <c r="I54" s="10">
        <f t="shared" si="1"/>
        <v>55.51</v>
      </c>
      <c r="J54" s="10"/>
      <c r="K54" s="11">
        <f t="shared" si="2"/>
        <v>0.41210000000000002</v>
      </c>
    </row>
    <row r="55" spans="2:11" x14ac:dyDescent="0.2">
      <c r="B55">
        <f>+Administration!A50</f>
        <v>134</v>
      </c>
      <c r="C55" t="str">
        <f>+Administration!B50</f>
        <v>ISLAND HOSPITAL</v>
      </c>
      <c r="D55" s="9">
        <f>ROUND(SUM(Administration!M50:N50),0)</f>
        <v>686165</v>
      </c>
      <c r="E55" s="9">
        <f>ROUND(+Administration!V50,0)</f>
        <v>9429</v>
      </c>
      <c r="F55" s="10">
        <f t="shared" si="0"/>
        <v>72.77</v>
      </c>
      <c r="G55" s="9">
        <f>ROUND(SUM(Administration!M152:N152),0)</f>
        <v>893746</v>
      </c>
      <c r="H55" s="9">
        <f>ROUND(+Administration!V152,0)</f>
        <v>9374</v>
      </c>
      <c r="I55" s="10">
        <f t="shared" si="1"/>
        <v>95.34</v>
      </c>
      <c r="J55" s="10"/>
      <c r="K55" s="11">
        <f t="shared" si="2"/>
        <v>0.31019999999999998</v>
      </c>
    </row>
    <row r="56" spans="2:11" x14ac:dyDescent="0.2">
      <c r="B56">
        <f>+Administration!A51</f>
        <v>137</v>
      </c>
      <c r="C56" t="str">
        <f>+Administration!B51</f>
        <v>LINCOLN HOSPITAL</v>
      </c>
      <c r="D56" s="9">
        <f>ROUND(SUM(Administration!M51:N51),0)</f>
        <v>136910</v>
      </c>
      <c r="E56" s="9">
        <f>ROUND(+Administration!V51,0)</f>
        <v>1029</v>
      </c>
      <c r="F56" s="10">
        <f t="shared" si="0"/>
        <v>133.05000000000001</v>
      </c>
      <c r="G56" s="9">
        <f>ROUND(SUM(Administration!M153:N153),0)</f>
        <v>171032</v>
      </c>
      <c r="H56" s="9">
        <f>ROUND(+Administration!V153,0)</f>
        <v>1159</v>
      </c>
      <c r="I56" s="10">
        <f t="shared" si="1"/>
        <v>147.57</v>
      </c>
      <c r="J56" s="10"/>
      <c r="K56" s="11">
        <f t="shared" si="2"/>
        <v>0.1091</v>
      </c>
    </row>
    <row r="57" spans="2:11" x14ac:dyDescent="0.2">
      <c r="B57">
        <f>+Administration!A52</f>
        <v>138</v>
      </c>
      <c r="C57" t="str">
        <f>+Administration!B52</f>
        <v>SWEDISH EDMONDS</v>
      </c>
      <c r="D57" s="9">
        <f>ROUND(SUM(Administration!M52:N52),0)</f>
        <v>12764288</v>
      </c>
      <c r="E57" s="9">
        <f>ROUND(+Administration!V52,0)</f>
        <v>17222</v>
      </c>
      <c r="F57" s="10">
        <f t="shared" si="0"/>
        <v>741.16</v>
      </c>
      <c r="G57" s="9">
        <f>ROUND(SUM(Administration!M154:N154),0)</f>
        <v>12948643</v>
      </c>
      <c r="H57" s="9">
        <f>ROUND(+Administration!V154,0)</f>
        <v>13638</v>
      </c>
      <c r="I57" s="10">
        <f t="shared" si="1"/>
        <v>949.45</v>
      </c>
      <c r="J57" s="10"/>
      <c r="K57" s="11">
        <f t="shared" si="2"/>
        <v>0.28100000000000003</v>
      </c>
    </row>
    <row r="58" spans="2:11" x14ac:dyDescent="0.2">
      <c r="B58">
        <f>+Administration!A53</f>
        <v>139</v>
      </c>
      <c r="C58" t="str">
        <f>+Administration!B53</f>
        <v>PROVIDENCE HOLY FAMILY HOSPITAL</v>
      </c>
      <c r="D58" s="9">
        <f>ROUND(SUM(Administration!M53:N53),0)</f>
        <v>1963970</v>
      </c>
      <c r="E58" s="9">
        <f>ROUND(+Administration!V53,0)</f>
        <v>18640</v>
      </c>
      <c r="F58" s="10">
        <f t="shared" si="0"/>
        <v>105.36</v>
      </c>
      <c r="G58" s="9">
        <f>ROUND(SUM(Administration!M155:N155),0)</f>
        <v>2055447</v>
      </c>
      <c r="H58" s="9">
        <f>ROUND(+Administration!V155,0)</f>
        <v>19071</v>
      </c>
      <c r="I58" s="10">
        <f t="shared" si="1"/>
        <v>107.78</v>
      </c>
      <c r="J58" s="10"/>
      <c r="K58" s="11">
        <f t="shared" si="2"/>
        <v>2.3E-2</v>
      </c>
    </row>
    <row r="59" spans="2:11" x14ac:dyDescent="0.2">
      <c r="B59">
        <f>+Administration!A54</f>
        <v>140</v>
      </c>
      <c r="C59" t="str">
        <f>+Administration!B54</f>
        <v>KITTITAS VALLEY HEALTHCARE</v>
      </c>
      <c r="D59" s="9">
        <f>ROUND(SUM(Administration!M54:N54),0)</f>
        <v>140664</v>
      </c>
      <c r="E59" s="9">
        <f>ROUND(+Administration!V54,0)</f>
        <v>5064</v>
      </c>
      <c r="F59" s="10">
        <f t="shared" si="0"/>
        <v>27.78</v>
      </c>
      <c r="G59" s="9">
        <f>ROUND(SUM(Administration!M156:N156),0)</f>
        <v>132081</v>
      </c>
      <c r="H59" s="9">
        <f>ROUND(+Administration!V156,0)</f>
        <v>5359</v>
      </c>
      <c r="I59" s="10">
        <f t="shared" si="1"/>
        <v>24.65</v>
      </c>
      <c r="J59" s="10"/>
      <c r="K59" s="11">
        <f t="shared" si="2"/>
        <v>-0.11269999999999999</v>
      </c>
    </row>
    <row r="60" spans="2:11" x14ac:dyDescent="0.2">
      <c r="B60">
        <f>+Administration!A55</f>
        <v>141</v>
      </c>
      <c r="C60" t="str">
        <f>+Administration!B55</f>
        <v>DAYTON GENERAL HOSPITAL</v>
      </c>
      <c r="D60" s="9">
        <f>ROUND(SUM(Administration!M55:N55),0)</f>
        <v>0</v>
      </c>
      <c r="E60" s="9">
        <f>ROUND(+Administration!V55,0)</f>
        <v>0</v>
      </c>
      <c r="F60" s="10" t="str">
        <f t="shared" si="0"/>
        <v/>
      </c>
      <c r="G60" s="9">
        <f>ROUND(SUM(Administration!M157:N157),0)</f>
        <v>0</v>
      </c>
      <c r="H60" s="9">
        <f>ROUND(+Administration!V157,0)</f>
        <v>0</v>
      </c>
      <c r="I60" s="10" t="str">
        <f t="shared" si="1"/>
        <v/>
      </c>
      <c r="J60" s="10"/>
      <c r="K60" s="11" t="str">
        <f t="shared" si="2"/>
        <v/>
      </c>
    </row>
    <row r="61" spans="2:11" x14ac:dyDescent="0.2">
      <c r="B61">
        <f>+Administration!A56</f>
        <v>142</v>
      </c>
      <c r="C61" t="str">
        <f>+Administration!B56</f>
        <v>HARRISON MEDICAL CENTER</v>
      </c>
      <c r="D61" s="9">
        <f>ROUND(SUM(Administration!M56:N56),0)</f>
        <v>771008</v>
      </c>
      <c r="E61" s="9">
        <f>ROUND(+Administration!V56,0)</f>
        <v>27923</v>
      </c>
      <c r="F61" s="10">
        <f t="shared" si="0"/>
        <v>27.61</v>
      </c>
      <c r="G61" s="9">
        <f>ROUND(SUM(Administration!M158:N158),0)</f>
        <v>1088591</v>
      </c>
      <c r="H61" s="9">
        <f>ROUND(+Administration!V158,0)</f>
        <v>29528</v>
      </c>
      <c r="I61" s="10">
        <f t="shared" si="1"/>
        <v>36.869999999999997</v>
      </c>
      <c r="J61" s="10"/>
      <c r="K61" s="11">
        <f t="shared" si="2"/>
        <v>0.33539999999999998</v>
      </c>
    </row>
    <row r="62" spans="2:11" x14ac:dyDescent="0.2">
      <c r="B62">
        <f>+Administration!A57</f>
        <v>145</v>
      </c>
      <c r="C62" t="str">
        <f>+Administration!B57</f>
        <v>PEACEHEALTH ST JOSEPH HOSPITAL</v>
      </c>
      <c r="D62" s="9">
        <f>ROUND(SUM(Administration!M57:N57),0)</f>
        <v>1665160</v>
      </c>
      <c r="E62" s="9">
        <f>ROUND(+Administration!V57,0)</f>
        <v>32561</v>
      </c>
      <c r="F62" s="10">
        <f t="shared" si="0"/>
        <v>51.14</v>
      </c>
      <c r="G62" s="9">
        <f>ROUND(SUM(Administration!M159:N159),0)</f>
        <v>2376537</v>
      </c>
      <c r="H62" s="9">
        <f>ROUND(+Administration!V159,0)</f>
        <v>30721</v>
      </c>
      <c r="I62" s="10">
        <f t="shared" si="1"/>
        <v>77.36</v>
      </c>
      <c r="J62" s="10"/>
      <c r="K62" s="11">
        <f t="shared" si="2"/>
        <v>0.51270000000000004</v>
      </c>
    </row>
    <row r="63" spans="2:11" x14ac:dyDescent="0.2">
      <c r="B63">
        <f>+Administration!A58</f>
        <v>147</v>
      </c>
      <c r="C63" t="str">
        <f>+Administration!B58</f>
        <v>MID VALLEY HOSPITAL</v>
      </c>
      <c r="D63" s="9">
        <f>ROUND(SUM(Administration!M58:N58),0)</f>
        <v>40986</v>
      </c>
      <c r="E63" s="9">
        <f>ROUND(+Administration!V58,0)</f>
        <v>2557</v>
      </c>
      <c r="F63" s="10">
        <f t="shared" si="0"/>
        <v>16.03</v>
      </c>
      <c r="G63" s="9">
        <f>ROUND(SUM(Administration!M160:N160),0)</f>
        <v>38841</v>
      </c>
      <c r="H63" s="9">
        <f>ROUND(+Administration!V160,0)</f>
        <v>2618</v>
      </c>
      <c r="I63" s="10">
        <f t="shared" si="1"/>
        <v>14.84</v>
      </c>
      <c r="J63" s="10"/>
      <c r="K63" s="11">
        <f t="shared" si="2"/>
        <v>-7.4200000000000002E-2</v>
      </c>
    </row>
    <row r="64" spans="2:11" x14ac:dyDescent="0.2">
      <c r="B64">
        <f>+Administration!A59</f>
        <v>148</v>
      </c>
      <c r="C64" t="str">
        <f>+Administration!B59</f>
        <v>KINDRED HOSPITAL SEATTLE - NORTHGATE</v>
      </c>
      <c r="D64" s="9">
        <f>ROUND(SUM(Administration!M59:N59),0)</f>
        <v>1100443</v>
      </c>
      <c r="E64" s="9">
        <f>ROUND(+Administration!V59,0)</f>
        <v>898</v>
      </c>
      <c r="F64" s="10">
        <f t="shared" si="0"/>
        <v>1225.44</v>
      </c>
      <c r="G64" s="9">
        <f>ROUND(SUM(Administration!M161:N161),0)</f>
        <v>545876</v>
      </c>
      <c r="H64" s="9">
        <f>ROUND(+Administration!V161,0)</f>
        <v>1126</v>
      </c>
      <c r="I64" s="10">
        <f t="shared" si="1"/>
        <v>484.79</v>
      </c>
      <c r="J64" s="10"/>
      <c r="K64" s="11">
        <f t="shared" si="2"/>
        <v>-0.60440000000000005</v>
      </c>
    </row>
    <row r="65" spans="2:11" x14ac:dyDescent="0.2">
      <c r="B65">
        <f>+Administration!A60</f>
        <v>150</v>
      </c>
      <c r="C65" t="str">
        <f>+Administration!B60</f>
        <v>COULEE MEDICAL CENTER</v>
      </c>
      <c r="D65" s="9">
        <f>ROUND(SUM(Administration!M60:N60),0)</f>
        <v>2317577</v>
      </c>
      <c r="E65" s="9">
        <f>ROUND(+Administration!V60,0)</f>
        <v>1288</v>
      </c>
      <c r="F65" s="10">
        <f t="shared" si="0"/>
        <v>1799.36</v>
      </c>
      <c r="G65" s="9">
        <f>ROUND(SUM(Administration!M162:N162),0)</f>
        <v>2382365</v>
      </c>
      <c r="H65" s="9">
        <f>ROUND(+Administration!V162,0)</f>
        <v>1247</v>
      </c>
      <c r="I65" s="10">
        <f t="shared" si="1"/>
        <v>1910.48</v>
      </c>
      <c r="J65" s="10"/>
      <c r="K65" s="11">
        <f t="shared" si="2"/>
        <v>6.1800000000000001E-2</v>
      </c>
    </row>
    <row r="66" spans="2:11" x14ac:dyDescent="0.2">
      <c r="B66">
        <f>+Administration!A61</f>
        <v>152</v>
      </c>
      <c r="C66" t="str">
        <f>+Administration!B61</f>
        <v>MASON GENERAL HOSPITAL</v>
      </c>
      <c r="D66" s="9">
        <f>ROUND(SUM(Administration!M61:N61),0)</f>
        <v>499212</v>
      </c>
      <c r="E66" s="9">
        <f>ROUND(+Administration!V61,0)</f>
        <v>4287</v>
      </c>
      <c r="F66" s="10">
        <f t="shared" si="0"/>
        <v>116.45</v>
      </c>
      <c r="G66" s="9">
        <f>ROUND(SUM(Administration!M163:N163),0)</f>
        <v>651120</v>
      </c>
      <c r="H66" s="9">
        <f>ROUND(+Administration!V163,0)</f>
        <v>4594</v>
      </c>
      <c r="I66" s="10">
        <f t="shared" si="1"/>
        <v>141.72999999999999</v>
      </c>
      <c r="J66" s="10"/>
      <c r="K66" s="11">
        <f t="shared" si="2"/>
        <v>0.21709999999999999</v>
      </c>
    </row>
    <row r="67" spans="2:11" x14ac:dyDescent="0.2">
      <c r="B67">
        <f>+Administration!A62</f>
        <v>153</v>
      </c>
      <c r="C67" t="str">
        <f>+Administration!B62</f>
        <v>WHITMAN HOSPITAL AND MEDICAL CENTER</v>
      </c>
      <c r="D67" s="9">
        <f>ROUND(SUM(Administration!M62:N62),0)</f>
        <v>108979</v>
      </c>
      <c r="E67" s="9">
        <f>ROUND(+Administration!V62,0)</f>
        <v>1377</v>
      </c>
      <c r="F67" s="10">
        <f t="shared" si="0"/>
        <v>79.14</v>
      </c>
      <c r="G67" s="9">
        <f>ROUND(SUM(Administration!M164:N164),0)</f>
        <v>116046</v>
      </c>
      <c r="H67" s="9">
        <f>ROUND(+Administration!V164,0)</f>
        <v>1291</v>
      </c>
      <c r="I67" s="10">
        <f t="shared" si="1"/>
        <v>89.89</v>
      </c>
      <c r="J67" s="10"/>
      <c r="K67" s="11">
        <f t="shared" si="2"/>
        <v>0.1358</v>
      </c>
    </row>
    <row r="68" spans="2:11" x14ac:dyDescent="0.2">
      <c r="B68">
        <f>+Administration!A63</f>
        <v>155</v>
      </c>
      <c r="C68" t="str">
        <f>+Administration!B63</f>
        <v>UW MEDICINE/VALLEY MEDICAL CENTER</v>
      </c>
      <c r="D68" s="9">
        <f>ROUND(SUM(Administration!M63:N63),0)</f>
        <v>4051792</v>
      </c>
      <c r="E68" s="9">
        <f>ROUND(+Administration!V63,0)</f>
        <v>37373</v>
      </c>
      <c r="F68" s="10">
        <f t="shared" si="0"/>
        <v>108.41</v>
      </c>
      <c r="G68" s="9">
        <f>ROUND(SUM(Administration!M165:N165),0)</f>
        <v>3282191</v>
      </c>
      <c r="H68" s="9">
        <f>ROUND(+Administration!V165,0)</f>
        <v>40555</v>
      </c>
      <c r="I68" s="10">
        <f t="shared" si="1"/>
        <v>80.930000000000007</v>
      </c>
      <c r="J68" s="10"/>
      <c r="K68" s="11">
        <f t="shared" si="2"/>
        <v>-0.2535</v>
      </c>
    </row>
    <row r="69" spans="2:11" x14ac:dyDescent="0.2">
      <c r="B69">
        <f>+Administration!A64</f>
        <v>156</v>
      </c>
      <c r="C69" t="str">
        <f>+Administration!B64</f>
        <v>WHIDBEY GENERAL HOSPITAL</v>
      </c>
      <c r="D69" s="9">
        <f>ROUND(SUM(Administration!M64:N64),0)</f>
        <v>0</v>
      </c>
      <c r="E69" s="9">
        <f>ROUND(+Administration!V64,0)</f>
        <v>0</v>
      </c>
      <c r="F69" s="10" t="str">
        <f t="shared" si="0"/>
        <v/>
      </c>
      <c r="G69" s="9">
        <f>ROUND(SUM(Administration!M166:N166),0)</f>
        <v>650054</v>
      </c>
      <c r="H69" s="9">
        <f>ROUND(+Administration!V166,0)</f>
        <v>8340</v>
      </c>
      <c r="I69" s="10">
        <f t="shared" si="1"/>
        <v>77.94</v>
      </c>
      <c r="J69" s="10"/>
      <c r="K69" s="11" t="str">
        <f t="shared" si="2"/>
        <v/>
      </c>
    </row>
    <row r="70" spans="2:11" x14ac:dyDescent="0.2">
      <c r="B70">
        <f>+Administration!A65</f>
        <v>157</v>
      </c>
      <c r="C70" t="str">
        <f>+Administration!B65</f>
        <v>ST LUKES REHABILIATION INSTITUTE</v>
      </c>
      <c r="D70" s="9">
        <f>ROUND(SUM(Administration!M65:N65),0)</f>
        <v>94780</v>
      </c>
      <c r="E70" s="9">
        <f>ROUND(+Administration!V65,0)</f>
        <v>2467</v>
      </c>
      <c r="F70" s="10">
        <f t="shared" si="0"/>
        <v>38.42</v>
      </c>
      <c r="G70" s="9">
        <f>ROUND(SUM(Administration!M167:N167),0)</f>
        <v>60703</v>
      </c>
      <c r="H70" s="9">
        <f>ROUND(+Administration!V167,0)</f>
        <v>2506</v>
      </c>
      <c r="I70" s="10">
        <f t="shared" si="1"/>
        <v>24.22</v>
      </c>
      <c r="J70" s="10"/>
      <c r="K70" s="11">
        <f t="shared" si="2"/>
        <v>-0.36959999999999998</v>
      </c>
    </row>
    <row r="71" spans="2:11" x14ac:dyDescent="0.2">
      <c r="B71">
        <f>+Administration!A66</f>
        <v>158</v>
      </c>
      <c r="C71" t="str">
        <f>+Administration!B66</f>
        <v>CASCADE MEDICAL CENTER</v>
      </c>
      <c r="D71" s="9">
        <f>ROUND(SUM(Administration!M66:N66),0)</f>
        <v>157997</v>
      </c>
      <c r="E71" s="9">
        <f>ROUND(+Administration!V66,0)</f>
        <v>573</v>
      </c>
      <c r="F71" s="10">
        <f t="shared" si="0"/>
        <v>275.74</v>
      </c>
      <c r="G71" s="9">
        <f>ROUND(SUM(Administration!M168:N168),0)</f>
        <v>175024</v>
      </c>
      <c r="H71" s="9">
        <f>ROUND(+Administration!V168,0)</f>
        <v>453</v>
      </c>
      <c r="I71" s="10">
        <f t="shared" si="1"/>
        <v>386.37</v>
      </c>
      <c r="J71" s="10"/>
      <c r="K71" s="11">
        <f t="shared" si="2"/>
        <v>0.4012</v>
      </c>
    </row>
    <row r="72" spans="2:11" x14ac:dyDescent="0.2">
      <c r="B72">
        <f>+Administration!A67</f>
        <v>159</v>
      </c>
      <c r="C72" t="str">
        <f>+Administration!B67</f>
        <v>PROVIDENCE ST PETER HOSPITAL</v>
      </c>
      <c r="D72" s="9">
        <f>ROUND(SUM(Administration!M67:N67),0)</f>
        <v>1119273</v>
      </c>
      <c r="E72" s="9">
        <f>ROUND(+Administration!V67,0)</f>
        <v>33274</v>
      </c>
      <c r="F72" s="10">
        <f t="shared" si="0"/>
        <v>33.64</v>
      </c>
      <c r="G72" s="9">
        <f>ROUND(SUM(Administration!M169:N169),0)</f>
        <v>881513</v>
      </c>
      <c r="H72" s="9">
        <f>ROUND(+Administration!V169,0)</f>
        <v>32148</v>
      </c>
      <c r="I72" s="10">
        <f t="shared" si="1"/>
        <v>27.42</v>
      </c>
      <c r="J72" s="10"/>
      <c r="K72" s="11">
        <f t="shared" si="2"/>
        <v>-0.18490000000000001</v>
      </c>
    </row>
    <row r="73" spans="2:11" x14ac:dyDescent="0.2">
      <c r="B73">
        <f>+Administration!A68</f>
        <v>161</v>
      </c>
      <c r="C73" t="str">
        <f>+Administration!B68</f>
        <v>KADLEC REGIONAL MEDICAL CENTER</v>
      </c>
      <c r="D73" s="9">
        <f>ROUND(SUM(Administration!M68:N68),0)</f>
        <v>1050983</v>
      </c>
      <c r="E73" s="9">
        <f>ROUND(+Administration!V68,0)</f>
        <v>35689</v>
      </c>
      <c r="F73" s="10">
        <f t="shared" si="0"/>
        <v>29.45</v>
      </c>
      <c r="G73" s="9">
        <f>ROUND(SUM(Administration!M170:N170),0)</f>
        <v>973837</v>
      </c>
      <c r="H73" s="9">
        <f>ROUND(+Administration!V170,0)</f>
        <v>38995</v>
      </c>
      <c r="I73" s="10">
        <f t="shared" si="1"/>
        <v>24.97</v>
      </c>
      <c r="J73" s="10"/>
      <c r="K73" s="11">
        <f t="shared" si="2"/>
        <v>-0.15210000000000001</v>
      </c>
    </row>
    <row r="74" spans="2:11" x14ac:dyDescent="0.2">
      <c r="B74">
        <f>+Administration!A69</f>
        <v>162</v>
      </c>
      <c r="C74" t="str">
        <f>+Administration!B69</f>
        <v>PROVIDENCE SACRED HEART MEDICAL CENTER</v>
      </c>
      <c r="D74" s="9">
        <f>ROUND(SUM(Administration!M69:N69),0)</f>
        <v>8889971</v>
      </c>
      <c r="E74" s="9">
        <f>ROUND(+Administration!V69,0)</f>
        <v>61703</v>
      </c>
      <c r="F74" s="10">
        <f t="shared" si="0"/>
        <v>144.08000000000001</v>
      </c>
      <c r="G74" s="9">
        <f>ROUND(SUM(Administration!M171:N171),0)</f>
        <v>2535653</v>
      </c>
      <c r="H74" s="9">
        <f>ROUND(+Administration!V171,0)</f>
        <v>62420</v>
      </c>
      <c r="I74" s="10">
        <f t="shared" si="1"/>
        <v>40.619999999999997</v>
      </c>
      <c r="J74" s="10"/>
      <c r="K74" s="11">
        <f t="shared" si="2"/>
        <v>-0.71809999999999996</v>
      </c>
    </row>
    <row r="75" spans="2:11" x14ac:dyDescent="0.2">
      <c r="B75">
        <f>+Administration!A70</f>
        <v>164</v>
      </c>
      <c r="C75" t="str">
        <f>+Administration!B70</f>
        <v>EVERGREENHEALTH MEDICAL CENTER</v>
      </c>
      <c r="D75" s="9">
        <f>ROUND(SUM(Administration!M70:N70),0)</f>
        <v>1830953</v>
      </c>
      <c r="E75" s="9">
        <f>ROUND(+Administration!V70,0)</f>
        <v>33213</v>
      </c>
      <c r="F75" s="10">
        <f t="shared" ref="F75:F108" si="3">IF(D75=0,"",IF(E75=0,"",ROUND(D75/E75,2)))</f>
        <v>55.13</v>
      </c>
      <c r="G75" s="9">
        <f>ROUND(SUM(Administration!M172:N172),0)</f>
        <v>1322999</v>
      </c>
      <c r="H75" s="9">
        <f>ROUND(+Administration!V172,0)</f>
        <v>33452</v>
      </c>
      <c r="I75" s="10">
        <f t="shared" ref="I75:I108" si="4">IF(G75=0,"",IF(H75=0,"",ROUND(G75/H75,2)))</f>
        <v>39.549999999999997</v>
      </c>
      <c r="J75" s="10"/>
      <c r="K75" s="11">
        <f t="shared" ref="K75:K108" si="5">IF(D75=0,"",IF(E75=0,"",IF(G75=0,"",IF(H75=0,"",ROUND(I75/F75-1,4)))))</f>
        <v>-0.28260000000000002</v>
      </c>
    </row>
    <row r="76" spans="2:11" x14ac:dyDescent="0.2">
      <c r="B76">
        <f>+Administration!A71</f>
        <v>165</v>
      </c>
      <c r="C76" t="str">
        <f>+Administration!B71</f>
        <v>LAKE CHELAN COMMUNITY HOSPITAL</v>
      </c>
      <c r="D76" s="9">
        <f>ROUND(SUM(Administration!M71:N71),0)</f>
        <v>132360</v>
      </c>
      <c r="E76" s="9">
        <f>ROUND(+Administration!V71,0)</f>
        <v>1122</v>
      </c>
      <c r="F76" s="10">
        <f t="shared" si="3"/>
        <v>117.97</v>
      </c>
      <c r="G76" s="9">
        <f>ROUND(SUM(Administration!M173:N173),0)</f>
        <v>197179</v>
      </c>
      <c r="H76" s="9">
        <f>ROUND(+Administration!V173,0)</f>
        <v>1169</v>
      </c>
      <c r="I76" s="10">
        <f t="shared" si="4"/>
        <v>168.67</v>
      </c>
      <c r="J76" s="10"/>
      <c r="K76" s="11">
        <f t="shared" si="5"/>
        <v>0.42980000000000002</v>
      </c>
    </row>
    <row r="77" spans="2:11" x14ac:dyDescent="0.2">
      <c r="B77">
        <f>+Administration!A72</f>
        <v>167</v>
      </c>
      <c r="C77" t="str">
        <f>+Administration!B72</f>
        <v>FERRY COUNTY MEMORIAL HOSPITAL</v>
      </c>
      <c r="D77" s="9">
        <f>ROUND(SUM(Administration!M72:N72),0)</f>
        <v>0</v>
      </c>
      <c r="E77" s="9">
        <f>ROUND(+Administration!V72,0)</f>
        <v>0</v>
      </c>
      <c r="F77" s="10" t="str">
        <f t="shared" si="3"/>
        <v/>
      </c>
      <c r="G77" s="9">
        <f>ROUND(SUM(Administration!M174:N174),0)</f>
        <v>0</v>
      </c>
      <c r="H77" s="9">
        <f>ROUND(+Administration!V174,0)</f>
        <v>0</v>
      </c>
      <c r="I77" s="10" t="str">
        <f t="shared" si="4"/>
        <v/>
      </c>
      <c r="J77" s="10"/>
      <c r="K77" s="11" t="str">
        <f t="shared" si="5"/>
        <v/>
      </c>
    </row>
    <row r="78" spans="2:11" x14ac:dyDescent="0.2">
      <c r="B78">
        <f>+Administration!A73</f>
        <v>168</v>
      </c>
      <c r="C78" t="str">
        <f>+Administration!B73</f>
        <v>CENTRAL WASHINGTON HOSPITAL</v>
      </c>
      <c r="D78" s="9">
        <f>ROUND(SUM(Administration!M73:N73),0)</f>
        <v>807687</v>
      </c>
      <c r="E78" s="9">
        <f>ROUND(+Administration!V73,0)</f>
        <v>20242</v>
      </c>
      <c r="F78" s="10">
        <f t="shared" si="3"/>
        <v>39.9</v>
      </c>
      <c r="G78" s="9">
        <f>ROUND(SUM(Administration!M175:N175),0)</f>
        <v>871969</v>
      </c>
      <c r="H78" s="9">
        <f>ROUND(+Administration!V175,0)</f>
        <v>21021</v>
      </c>
      <c r="I78" s="10">
        <f t="shared" si="4"/>
        <v>41.48</v>
      </c>
      <c r="J78" s="10"/>
      <c r="K78" s="11">
        <f t="shared" si="5"/>
        <v>3.9600000000000003E-2</v>
      </c>
    </row>
    <row r="79" spans="2:11" x14ac:dyDescent="0.2">
      <c r="B79">
        <f>+Administration!A74</f>
        <v>170</v>
      </c>
      <c r="C79" t="str">
        <f>+Administration!B74</f>
        <v>PEACEHEALTH SOUTHWEST MEDICAL CENTER</v>
      </c>
      <c r="D79" s="9">
        <f>ROUND(SUM(Administration!M74:N74),0)</f>
        <v>8881747</v>
      </c>
      <c r="E79" s="9">
        <f>ROUND(+Administration!V74,0)</f>
        <v>48533</v>
      </c>
      <c r="F79" s="10">
        <f t="shared" si="3"/>
        <v>183</v>
      </c>
      <c r="G79" s="9">
        <f>ROUND(SUM(Administration!M176:N176),0)</f>
        <v>5368206</v>
      </c>
      <c r="H79" s="9">
        <f>ROUND(+Administration!V176,0)</f>
        <v>46775</v>
      </c>
      <c r="I79" s="10">
        <f t="shared" si="4"/>
        <v>114.77</v>
      </c>
      <c r="J79" s="10"/>
      <c r="K79" s="11">
        <f t="shared" si="5"/>
        <v>-0.37280000000000002</v>
      </c>
    </row>
    <row r="80" spans="2:11" x14ac:dyDescent="0.2">
      <c r="B80">
        <f>+Administration!A75</f>
        <v>172</v>
      </c>
      <c r="C80" t="str">
        <f>+Administration!B75</f>
        <v>PULLMAN REGIONAL HOSPITAL</v>
      </c>
      <c r="D80" s="9">
        <f>ROUND(SUM(Administration!M75:N75),0)</f>
        <v>625748</v>
      </c>
      <c r="E80" s="9">
        <f>ROUND(+Administration!V75,0)</f>
        <v>3914</v>
      </c>
      <c r="F80" s="10">
        <f t="shared" si="3"/>
        <v>159.87</v>
      </c>
      <c r="G80" s="9">
        <f>ROUND(SUM(Administration!M177:N177),0)</f>
        <v>644323</v>
      </c>
      <c r="H80" s="9">
        <f>ROUND(+Administration!V177,0)</f>
        <v>4071</v>
      </c>
      <c r="I80" s="10">
        <f t="shared" si="4"/>
        <v>158.27000000000001</v>
      </c>
      <c r="J80" s="10"/>
      <c r="K80" s="11">
        <f t="shared" si="5"/>
        <v>-0.01</v>
      </c>
    </row>
    <row r="81" spans="2:11" x14ac:dyDescent="0.2">
      <c r="B81">
        <f>+Administration!A76</f>
        <v>173</v>
      </c>
      <c r="C81" t="str">
        <f>+Administration!B76</f>
        <v>MORTON GENERAL HOSPITAL</v>
      </c>
      <c r="D81" s="9">
        <f>ROUND(SUM(Administration!M76:N76),0)</f>
        <v>100629</v>
      </c>
      <c r="E81" s="9">
        <f>ROUND(+Administration!V76,0)</f>
        <v>1070</v>
      </c>
      <c r="F81" s="10">
        <f t="shared" si="3"/>
        <v>94.05</v>
      </c>
      <c r="G81" s="9">
        <f>ROUND(SUM(Administration!M178:N178),0)</f>
        <v>107299</v>
      </c>
      <c r="H81" s="9">
        <f>ROUND(+Administration!V178,0)</f>
        <v>1208</v>
      </c>
      <c r="I81" s="10">
        <f t="shared" si="4"/>
        <v>88.82</v>
      </c>
      <c r="J81" s="10"/>
      <c r="K81" s="11">
        <f t="shared" si="5"/>
        <v>-5.5599999999999997E-2</v>
      </c>
    </row>
    <row r="82" spans="2:11" x14ac:dyDescent="0.2">
      <c r="B82">
        <f>+Administration!A77</f>
        <v>175</v>
      </c>
      <c r="C82" t="str">
        <f>+Administration!B77</f>
        <v>MARY BRIDGE CHILDRENS HEALTH CENTER</v>
      </c>
      <c r="D82" s="9">
        <f>ROUND(SUM(Administration!M77:N77),0)</f>
        <v>155273</v>
      </c>
      <c r="E82" s="9">
        <f>ROUND(+Administration!V77,0)</f>
        <v>10786</v>
      </c>
      <c r="F82" s="10">
        <f t="shared" si="3"/>
        <v>14.4</v>
      </c>
      <c r="G82" s="9">
        <f>ROUND(SUM(Administration!M179:N179),0)</f>
        <v>149123</v>
      </c>
      <c r="H82" s="9">
        <f>ROUND(+Administration!V179,0)</f>
        <v>8765</v>
      </c>
      <c r="I82" s="10">
        <f t="shared" si="4"/>
        <v>17.010000000000002</v>
      </c>
      <c r="J82" s="10"/>
      <c r="K82" s="11">
        <f t="shared" si="5"/>
        <v>0.18129999999999999</v>
      </c>
    </row>
    <row r="83" spans="2:11" x14ac:dyDescent="0.2">
      <c r="B83">
        <f>+Administration!A78</f>
        <v>176</v>
      </c>
      <c r="C83" t="str">
        <f>+Administration!B78</f>
        <v>TACOMA GENERAL/ALLENMORE HOSPITAL</v>
      </c>
      <c r="D83" s="9">
        <f>ROUND(SUM(Administration!M78:N78),0)</f>
        <v>422921</v>
      </c>
      <c r="E83" s="9">
        <f>ROUND(+Administration!V78,0)</f>
        <v>41823</v>
      </c>
      <c r="F83" s="10">
        <f t="shared" si="3"/>
        <v>10.11</v>
      </c>
      <c r="G83" s="9">
        <f>ROUND(SUM(Administration!M180:N180),0)</f>
        <v>116271</v>
      </c>
      <c r="H83" s="9">
        <f>ROUND(+Administration!V180,0)</f>
        <v>40195</v>
      </c>
      <c r="I83" s="10">
        <f t="shared" si="4"/>
        <v>2.89</v>
      </c>
      <c r="J83" s="10"/>
      <c r="K83" s="11">
        <f t="shared" si="5"/>
        <v>-0.71409999999999996</v>
      </c>
    </row>
    <row r="84" spans="2:11" x14ac:dyDescent="0.2">
      <c r="B84">
        <f>+Administration!A79</f>
        <v>180</v>
      </c>
      <c r="C84" t="str">
        <f>+Administration!B79</f>
        <v>VALLEY HOSPITAL</v>
      </c>
      <c r="D84" s="9">
        <f>ROUND(SUM(Administration!M79:N79),0)</f>
        <v>378385</v>
      </c>
      <c r="E84" s="9">
        <f>ROUND(+Administration!V79,0)</f>
        <v>11479</v>
      </c>
      <c r="F84" s="10">
        <f t="shared" si="3"/>
        <v>32.96</v>
      </c>
      <c r="G84" s="9">
        <f>ROUND(SUM(Administration!M181:N181),0)</f>
        <v>323219</v>
      </c>
      <c r="H84" s="9">
        <f>ROUND(+Administration!V181,0)</f>
        <v>11541</v>
      </c>
      <c r="I84" s="10">
        <f t="shared" si="4"/>
        <v>28.01</v>
      </c>
      <c r="J84" s="10"/>
      <c r="K84" s="11">
        <f t="shared" si="5"/>
        <v>-0.1502</v>
      </c>
    </row>
    <row r="85" spans="2:11" x14ac:dyDescent="0.2">
      <c r="B85">
        <f>+Administration!A80</f>
        <v>183</v>
      </c>
      <c r="C85" t="str">
        <f>+Administration!B80</f>
        <v>MULTICARE AUBURN MEDICAL CENTER</v>
      </c>
      <c r="D85" s="9">
        <f>ROUND(SUM(Administration!M80:N80),0)</f>
        <v>4620304</v>
      </c>
      <c r="E85" s="9">
        <f>ROUND(+Administration!V80,0)</f>
        <v>10417</v>
      </c>
      <c r="F85" s="10">
        <f t="shared" si="3"/>
        <v>443.53</v>
      </c>
      <c r="G85" s="9">
        <f>ROUND(SUM(Administration!M182:N182),0)</f>
        <v>1186690</v>
      </c>
      <c r="H85" s="9">
        <f>ROUND(+Administration!V182,0)</f>
        <v>10939</v>
      </c>
      <c r="I85" s="10">
        <f t="shared" si="4"/>
        <v>108.48</v>
      </c>
      <c r="J85" s="10"/>
      <c r="K85" s="11">
        <f t="shared" si="5"/>
        <v>-0.75539999999999996</v>
      </c>
    </row>
    <row r="86" spans="2:11" x14ac:dyDescent="0.2">
      <c r="B86">
        <f>+Administration!A81</f>
        <v>186</v>
      </c>
      <c r="C86" t="str">
        <f>+Administration!B81</f>
        <v>SUMMIT PACIFIC MEDICAL CENTER</v>
      </c>
      <c r="D86" s="9">
        <f>ROUND(SUM(Administration!M81:N81),0)</f>
        <v>278152</v>
      </c>
      <c r="E86" s="9">
        <f>ROUND(+Administration!V81,0)</f>
        <v>1042</v>
      </c>
      <c r="F86" s="10">
        <f t="shared" si="3"/>
        <v>266.94</v>
      </c>
      <c r="G86" s="9">
        <f>ROUND(SUM(Administration!M183:N183),0)</f>
        <v>9697</v>
      </c>
      <c r="H86" s="9">
        <f>ROUND(+Administration!V183,0)</f>
        <v>1607</v>
      </c>
      <c r="I86" s="10">
        <f t="shared" si="4"/>
        <v>6.03</v>
      </c>
      <c r="J86" s="10"/>
      <c r="K86" s="11">
        <f t="shared" si="5"/>
        <v>-0.97740000000000005</v>
      </c>
    </row>
    <row r="87" spans="2:11" x14ac:dyDescent="0.2">
      <c r="B87">
        <f>+Administration!A82</f>
        <v>191</v>
      </c>
      <c r="C87" t="str">
        <f>+Administration!B82</f>
        <v>PROVIDENCE CENTRALIA HOSPITAL</v>
      </c>
      <c r="D87" s="9">
        <f>ROUND(SUM(Administration!M82:N82),0)</f>
        <v>304463</v>
      </c>
      <c r="E87" s="9">
        <f>ROUND(+Administration!V82,0)</f>
        <v>12339</v>
      </c>
      <c r="F87" s="10">
        <f t="shared" si="3"/>
        <v>24.67</v>
      </c>
      <c r="G87" s="9">
        <f>ROUND(SUM(Administration!M184:N184),0)</f>
        <v>2936155</v>
      </c>
      <c r="H87" s="9">
        <f>ROUND(+Administration!V184,0)</f>
        <v>11395</v>
      </c>
      <c r="I87" s="10">
        <f t="shared" si="4"/>
        <v>257.67</v>
      </c>
      <c r="J87" s="10"/>
      <c r="K87" s="11">
        <f t="shared" si="5"/>
        <v>9.4446999999999992</v>
      </c>
    </row>
    <row r="88" spans="2:11" x14ac:dyDescent="0.2">
      <c r="B88">
        <f>+Administration!A83</f>
        <v>193</v>
      </c>
      <c r="C88" t="str">
        <f>+Administration!B83</f>
        <v>PROVIDENCE MOUNT CARMEL HOSPITAL</v>
      </c>
      <c r="D88" s="9">
        <f>ROUND(SUM(Administration!M83:N83),0)</f>
        <v>178606</v>
      </c>
      <c r="E88" s="9">
        <f>ROUND(+Administration!V83,0)</f>
        <v>3543</v>
      </c>
      <c r="F88" s="10">
        <f t="shared" si="3"/>
        <v>50.41</v>
      </c>
      <c r="G88" s="9">
        <f>ROUND(SUM(Administration!M185:N185),0)</f>
        <v>180459</v>
      </c>
      <c r="H88" s="9">
        <f>ROUND(+Administration!V185,0)</f>
        <v>3716</v>
      </c>
      <c r="I88" s="10">
        <f t="shared" si="4"/>
        <v>48.56</v>
      </c>
      <c r="J88" s="10"/>
      <c r="K88" s="11">
        <f t="shared" si="5"/>
        <v>-3.6700000000000003E-2</v>
      </c>
    </row>
    <row r="89" spans="2:11" x14ac:dyDescent="0.2">
      <c r="B89">
        <f>+Administration!A84</f>
        <v>194</v>
      </c>
      <c r="C89" t="str">
        <f>+Administration!B84</f>
        <v>PROVIDENCE ST JOSEPHS HOSPITAL</v>
      </c>
      <c r="D89" s="9">
        <f>ROUND(SUM(Administration!M84:N84),0)</f>
        <v>80540</v>
      </c>
      <c r="E89" s="9">
        <f>ROUND(+Administration!V84,0)</f>
        <v>1316</v>
      </c>
      <c r="F89" s="10">
        <f t="shared" si="3"/>
        <v>61.2</v>
      </c>
      <c r="G89" s="9">
        <f>ROUND(SUM(Administration!M186:N186),0)</f>
        <v>146955</v>
      </c>
      <c r="H89" s="9">
        <f>ROUND(+Administration!V186,0)</f>
        <v>1137</v>
      </c>
      <c r="I89" s="10">
        <f t="shared" si="4"/>
        <v>129.25</v>
      </c>
      <c r="J89" s="10"/>
      <c r="K89" s="11">
        <f t="shared" si="5"/>
        <v>1.1119000000000001</v>
      </c>
    </row>
    <row r="90" spans="2:11" x14ac:dyDescent="0.2">
      <c r="B90">
        <f>+Administration!A85</f>
        <v>195</v>
      </c>
      <c r="C90" t="str">
        <f>+Administration!B85</f>
        <v>SNOQUALMIE VALLEY HOSPITAL</v>
      </c>
      <c r="D90" s="9">
        <f>ROUND(SUM(Administration!M85:N85),0)</f>
        <v>229496</v>
      </c>
      <c r="E90" s="9">
        <f>ROUND(+Administration!V85,0)</f>
        <v>1874</v>
      </c>
      <c r="F90" s="10">
        <f t="shared" si="3"/>
        <v>122.46</v>
      </c>
      <c r="G90" s="9">
        <f>ROUND(SUM(Administration!M187:N187),0)</f>
        <v>244727</v>
      </c>
      <c r="H90" s="9">
        <f>ROUND(+Administration!V187,0)</f>
        <v>290</v>
      </c>
      <c r="I90" s="10">
        <f t="shared" si="4"/>
        <v>843.89</v>
      </c>
      <c r="J90" s="10"/>
      <c r="K90" s="11">
        <f t="shared" si="5"/>
        <v>5.8910999999999998</v>
      </c>
    </row>
    <row r="91" spans="2:11" x14ac:dyDescent="0.2">
      <c r="B91">
        <f>+Administration!A86</f>
        <v>197</v>
      </c>
      <c r="C91" t="str">
        <f>+Administration!B86</f>
        <v>CAPITAL MEDICAL CENTER</v>
      </c>
      <c r="D91" s="9">
        <f>ROUND(SUM(Administration!M86:N86),0)</f>
        <v>444353</v>
      </c>
      <c r="E91" s="9">
        <f>ROUND(+Administration!V86,0)</f>
        <v>10620</v>
      </c>
      <c r="F91" s="10">
        <f t="shared" si="3"/>
        <v>41.84</v>
      </c>
      <c r="G91" s="9">
        <f>ROUND(SUM(Administration!M188:N188),0)</f>
        <v>427377</v>
      </c>
      <c r="H91" s="9">
        <f>ROUND(+Administration!V188,0)</f>
        <v>10782</v>
      </c>
      <c r="I91" s="10">
        <f t="shared" si="4"/>
        <v>39.64</v>
      </c>
      <c r="J91" s="10"/>
      <c r="K91" s="11">
        <f t="shared" si="5"/>
        <v>-5.2600000000000001E-2</v>
      </c>
    </row>
    <row r="92" spans="2:11" x14ac:dyDescent="0.2">
      <c r="B92">
        <f>+Administration!A87</f>
        <v>198</v>
      </c>
      <c r="C92" t="str">
        <f>+Administration!B87</f>
        <v>SUNNYSIDE COMMUNITY HOSPITAL</v>
      </c>
      <c r="D92" s="9">
        <f>ROUND(SUM(Administration!M87:N87),0)</f>
        <v>219833</v>
      </c>
      <c r="E92" s="9">
        <f>ROUND(+Administration!V87,0)</f>
        <v>4161</v>
      </c>
      <c r="F92" s="10">
        <f t="shared" si="3"/>
        <v>52.83</v>
      </c>
      <c r="G92" s="9">
        <f>ROUND(SUM(Administration!M189:N189),0)</f>
        <v>162846</v>
      </c>
      <c r="H92" s="9">
        <f>ROUND(+Administration!V189,0)</f>
        <v>4751</v>
      </c>
      <c r="I92" s="10">
        <f t="shared" si="4"/>
        <v>34.28</v>
      </c>
      <c r="J92" s="10"/>
      <c r="K92" s="11">
        <f t="shared" si="5"/>
        <v>-0.35110000000000002</v>
      </c>
    </row>
    <row r="93" spans="2:11" x14ac:dyDescent="0.2">
      <c r="B93">
        <f>+Administration!A88</f>
        <v>199</v>
      </c>
      <c r="C93" t="str">
        <f>+Administration!B88</f>
        <v>TOPPENISH COMMUNITY HOSPITAL</v>
      </c>
      <c r="D93" s="9">
        <f>ROUND(SUM(Administration!M88:N88),0)</f>
        <v>175508</v>
      </c>
      <c r="E93" s="9">
        <f>ROUND(+Administration!V88,0)</f>
        <v>2554</v>
      </c>
      <c r="F93" s="10">
        <f t="shared" si="3"/>
        <v>68.72</v>
      </c>
      <c r="G93" s="9">
        <f>ROUND(SUM(Administration!M190:N190),0)</f>
        <v>215026</v>
      </c>
      <c r="H93" s="9">
        <f>ROUND(+Administration!V190,0)</f>
        <v>2379</v>
      </c>
      <c r="I93" s="10">
        <f t="shared" si="4"/>
        <v>90.39</v>
      </c>
      <c r="J93" s="10"/>
      <c r="K93" s="11">
        <f t="shared" si="5"/>
        <v>0.31530000000000002</v>
      </c>
    </row>
    <row r="94" spans="2:11" x14ac:dyDescent="0.2">
      <c r="B94">
        <f>+Administration!A89</f>
        <v>201</v>
      </c>
      <c r="C94" t="str">
        <f>+Administration!B89</f>
        <v>ST FRANCIS COMMUNITY HOSPITAL</v>
      </c>
      <c r="D94" s="9">
        <f>ROUND(SUM(Administration!M89:N89),0)</f>
        <v>678264</v>
      </c>
      <c r="E94" s="9">
        <f>ROUND(+Administration!V89,0)</f>
        <v>15975</v>
      </c>
      <c r="F94" s="10">
        <f t="shared" si="3"/>
        <v>42.46</v>
      </c>
      <c r="G94" s="9">
        <f>ROUND(SUM(Administration!M191:N191),0)</f>
        <v>1393596</v>
      </c>
      <c r="H94" s="9">
        <f>ROUND(+Administration!V191,0)</f>
        <v>13448</v>
      </c>
      <c r="I94" s="10">
        <f t="shared" si="4"/>
        <v>103.63</v>
      </c>
      <c r="J94" s="10"/>
      <c r="K94" s="11">
        <f t="shared" si="5"/>
        <v>1.4407000000000001</v>
      </c>
    </row>
    <row r="95" spans="2:11" x14ac:dyDescent="0.2">
      <c r="B95">
        <f>+Administration!A90</f>
        <v>202</v>
      </c>
      <c r="C95" t="str">
        <f>+Administration!B90</f>
        <v>REGIONAL HOSPITAL</v>
      </c>
      <c r="D95" s="9">
        <f>ROUND(SUM(Administration!M90:N90),0)</f>
        <v>621675</v>
      </c>
      <c r="E95" s="9">
        <f>ROUND(+Administration!V90,0)</f>
        <v>707</v>
      </c>
      <c r="F95" s="10">
        <f t="shared" si="3"/>
        <v>879.31</v>
      </c>
      <c r="G95" s="9">
        <f>ROUND(SUM(Administration!M192:N192),0)</f>
        <v>309924</v>
      </c>
      <c r="H95" s="9">
        <f>ROUND(+Administration!V192,0)</f>
        <v>357</v>
      </c>
      <c r="I95" s="10">
        <f t="shared" si="4"/>
        <v>868.13</v>
      </c>
      <c r="J95" s="10"/>
      <c r="K95" s="11">
        <f t="shared" si="5"/>
        <v>-1.2699999999999999E-2</v>
      </c>
    </row>
    <row r="96" spans="2:11" x14ac:dyDescent="0.2">
      <c r="B96">
        <f>+Administration!A91</f>
        <v>204</v>
      </c>
      <c r="C96" t="str">
        <f>+Administration!B91</f>
        <v>SEATTLE CANCER CARE ALLIANCE</v>
      </c>
      <c r="D96" s="9">
        <f>ROUND(SUM(Administration!M91:N91),0)</f>
        <v>4883885</v>
      </c>
      <c r="E96" s="9">
        <f>ROUND(+Administration!V91,0)</f>
        <v>13817</v>
      </c>
      <c r="F96" s="10">
        <f t="shared" si="3"/>
        <v>353.47</v>
      </c>
      <c r="G96" s="9">
        <f>ROUND(SUM(Administration!M193:N193),0)</f>
        <v>5628168</v>
      </c>
      <c r="H96" s="9">
        <f>ROUND(+Administration!V193,0)</f>
        <v>14365</v>
      </c>
      <c r="I96" s="10">
        <f t="shared" si="4"/>
        <v>391.8</v>
      </c>
      <c r="J96" s="10"/>
      <c r="K96" s="11">
        <f t="shared" si="5"/>
        <v>0.1084</v>
      </c>
    </row>
    <row r="97" spans="2:11" x14ac:dyDescent="0.2">
      <c r="B97">
        <f>+Administration!A92</f>
        <v>205</v>
      </c>
      <c r="C97" t="str">
        <f>+Administration!B92</f>
        <v>WENATCHEE VALLEY HOSPITAL</v>
      </c>
      <c r="D97" s="9">
        <f>ROUND(SUM(Administration!M92:N92),0)</f>
        <v>13579</v>
      </c>
      <c r="E97" s="9">
        <f>ROUND(+Administration!V92,0)</f>
        <v>12549</v>
      </c>
      <c r="F97" s="10">
        <f t="shared" si="3"/>
        <v>1.08</v>
      </c>
      <c r="G97" s="9">
        <f>ROUND(SUM(Administration!M194:N194),0)</f>
        <v>7947165</v>
      </c>
      <c r="H97" s="9">
        <f>ROUND(+Administration!V194,0)</f>
        <v>27379</v>
      </c>
      <c r="I97" s="10">
        <f t="shared" si="4"/>
        <v>290.26</v>
      </c>
      <c r="J97" s="10"/>
      <c r="K97" s="11">
        <f t="shared" si="5"/>
        <v>267.7593</v>
      </c>
    </row>
    <row r="98" spans="2:11" x14ac:dyDescent="0.2">
      <c r="B98">
        <f>+Administration!A93</f>
        <v>206</v>
      </c>
      <c r="C98" t="str">
        <f>+Administration!B93</f>
        <v>PEACEHEALTH UNITED GENERAL MEDICAL CENTER</v>
      </c>
      <c r="D98" s="9">
        <f>ROUND(SUM(Administration!M93:N93),0)</f>
        <v>294290</v>
      </c>
      <c r="E98" s="9">
        <f>ROUND(+Administration!V93,0)</f>
        <v>3615</v>
      </c>
      <c r="F98" s="10">
        <f t="shared" si="3"/>
        <v>81.41</v>
      </c>
      <c r="G98" s="9">
        <f>ROUND(SUM(Administration!M195:N195),0)</f>
        <v>139566</v>
      </c>
      <c r="H98" s="9">
        <f>ROUND(+Administration!V195,0)</f>
        <v>838</v>
      </c>
      <c r="I98" s="10">
        <f t="shared" si="4"/>
        <v>166.55</v>
      </c>
      <c r="J98" s="10"/>
      <c r="K98" s="11">
        <f t="shared" si="5"/>
        <v>1.0458000000000001</v>
      </c>
    </row>
    <row r="99" spans="2:11" x14ac:dyDescent="0.2">
      <c r="B99">
        <f>+Administration!A94</f>
        <v>207</v>
      </c>
      <c r="C99" t="str">
        <f>+Administration!B94</f>
        <v>SKAGIT VALLEY HOSPITAL</v>
      </c>
      <c r="D99" s="9">
        <f>ROUND(SUM(Administration!M94:N94),0)</f>
        <v>6601238</v>
      </c>
      <c r="E99" s="9">
        <f>ROUND(+Administration!V94,0)</f>
        <v>20806</v>
      </c>
      <c r="F99" s="10">
        <f t="shared" si="3"/>
        <v>317.27999999999997</v>
      </c>
      <c r="G99" s="9">
        <f>ROUND(SUM(Administration!M196:N196),0)</f>
        <v>6738507</v>
      </c>
      <c r="H99" s="9">
        <f>ROUND(+Administration!V196,0)</f>
        <v>21501</v>
      </c>
      <c r="I99" s="10">
        <f t="shared" si="4"/>
        <v>313.39999999999998</v>
      </c>
      <c r="J99" s="10"/>
      <c r="K99" s="11">
        <f t="shared" si="5"/>
        <v>-1.2200000000000001E-2</v>
      </c>
    </row>
    <row r="100" spans="2:11" x14ac:dyDescent="0.2">
      <c r="B100">
        <f>+Administration!A95</f>
        <v>208</v>
      </c>
      <c r="C100" t="str">
        <f>+Administration!B95</f>
        <v>LEGACY SALMON CREEK HOSPITAL</v>
      </c>
      <c r="D100" s="9">
        <f>ROUND(SUM(Administration!M95:N95),0)</f>
        <v>812719</v>
      </c>
      <c r="E100" s="9">
        <f>ROUND(+Administration!V95,0)</f>
        <v>18334</v>
      </c>
      <c r="F100" s="10">
        <f t="shared" si="3"/>
        <v>44.33</v>
      </c>
      <c r="G100" s="9">
        <f>ROUND(SUM(Administration!M197:N197),0)</f>
        <v>53935</v>
      </c>
      <c r="H100" s="9">
        <f>ROUND(+Administration!V197,0)</f>
        <v>19284</v>
      </c>
      <c r="I100" s="10">
        <f t="shared" si="4"/>
        <v>2.8</v>
      </c>
      <c r="J100" s="10"/>
      <c r="K100" s="11">
        <f t="shared" si="5"/>
        <v>-0.93679999999999997</v>
      </c>
    </row>
    <row r="101" spans="2:11" x14ac:dyDescent="0.2">
      <c r="B101">
        <f>+Administration!A96</f>
        <v>209</v>
      </c>
      <c r="C101" t="str">
        <f>+Administration!B96</f>
        <v>ST ANTHONY HOSPITAL</v>
      </c>
      <c r="D101" s="9">
        <f>ROUND(SUM(Administration!M96:N96),0)</f>
        <v>1614216</v>
      </c>
      <c r="E101" s="9">
        <f>ROUND(+Administration!V96,0)</f>
        <v>9231</v>
      </c>
      <c r="F101" s="10">
        <f t="shared" si="3"/>
        <v>174.87</v>
      </c>
      <c r="G101" s="9">
        <f>ROUND(SUM(Administration!M198:N198),0)</f>
        <v>4510052</v>
      </c>
      <c r="H101" s="9">
        <f>ROUND(+Administration!V198,0)</f>
        <v>9720</v>
      </c>
      <c r="I101" s="10">
        <f t="shared" si="4"/>
        <v>464</v>
      </c>
      <c r="J101" s="10"/>
      <c r="K101" s="11">
        <f t="shared" si="5"/>
        <v>1.6534</v>
      </c>
    </row>
    <row r="102" spans="2:11" x14ac:dyDescent="0.2">
      <c r="B102">
        <f>+Administration!A97</f>
        <v>210</v>
      </c>
      <c r="C102" t="str">
        <f>+Administration!B97</f>
        <v>SWEDISH MEDICAL CENTER - ISSAQUAH CAMPUS</v>
      </c>
      <c r="D102" s="9">
        <f>ROUND(SUM(Administration!M97:N97),0)</f>
        <v>27427862</v>
      </c>
      <c r="E102" s="9">
        <f>ROUND(+Administration!V97,0)</f>
        <v>12277</v>
      </c>
      <c r="F102" s="10">
        <f t="shared" si="3"/>
        <v>2234.09</v>
      </c>
      <c r="G102" s="9">
        <f>ROUND(SUM(Administration!M199:N199),0)</f>
        <v>2073024</v>
      </c>
      <c r="H102" s="9">
        <f>ROUND(+Administration!V199,0)</f>
        <v>9423</v>
      </c>
      <c r="I102" s="10">
        <f t="shared" si="4"/>
        <v>220</v>
      </c>
      <c r="J102" s="10"/>
      <c r="K102" s="11">
        <f t="shared" si="5"/>
        <v>-0.90149999999999997</v>
      </c>
    </row>
    <row r="103" spans="2:11" x14ac:dyDescent="0.2">
      <c r="B103">
        <f>+Administration!A98</f>
        <v>211</v>
      </c>
      <c r="C103" t="str">
        <f>+Administration!B98</f>
        <v>PEACEHEALTH PEACE ISLAND MEDICAL CENTER</v>
      </c>
      <c r="D103" s="9">
        <f>ROUND(SUM(Administration!M98:N98),0)</f>
        <v>138545</v>
      </c>
      <c r="E103" s="9">
        <f>ROUND(+Administration!V98,0)</f>
        <v>433</v>
      </c>
      <c r="F103" s="10">
        <f t="shared" si="3"/>
        <v>319.97000000000003</v>
      </c>
      <c r="G103" s="9">
        <f>ROUND(SUM(Administration!M200:N200),0)</f>
        <v>235818</v>
      </c>
      <c r="H103" s="9">
        <f>ROUND(+Administration!V200,0)</f>
        <v>886</v>
      </c>
      <c r="I103" s="10">
        <f t="shared" si="4"/>
        <v>266.16000000000003</v>
      </c>
      <c r="J103" s="10"/>
      <c r="K103" s="11">
        <f t="shared" si="5"/>
        <v>-0.16819999999999999</v>
      </c>
    </row>
    <row r="104" spans="2:11" x14ac:dyDescent="0.2">
      <c r="B104">
        <f>+Administration!A99</f>
        <v>904</v>
      </c>
      <c r="C104" t="str">
        <f>+Administration!B99</f>
        <v>BHC FAIRFAX HOSPITAL</v>
      </c>
      <c r="D104" s="9">
        <f>ROUND(SUM(Administration!M99:N99),0)</f>
        <v>147404</v>
      </c>
      <c r="E104" s="9">
        <f>ROUND(+Administration!V99,0)</f>
        <v>2354</v>
      </c>
      <c r="F104" s="10">
        <f t="shared" si="3"/>
        <v>62.62</v>
      </c>
      <c r="G104" s="9">
        <f>ROUND(SUM(Administration!M201:N201),0)</f>
        <v>390758</v>
      </c>
      <c r="H104" s="9">
        <f>ROUND(+Administration!V201,0)</f>
        <v>2770</v>
      </c>
      <c r="I104" s="10">
        <f t="shared" si="4"/>
        <v>141.07</v>
      </c>
      <c r="J104" s="10"/>
      <c r="K104" s="11">
        <f t="shared" si="5"/>
        <v>1.2527999999999999</v>
      </c>
    </row>
    <row r="105" spans="2:11" x14ac:dyDescent="0.2">
      <c r="B105">
        <f>+Administration!A100</f>
        <v>915</v>
      </c>
      <c r="C105" t="str">
        <f>+Administration!B100</f>
        <v>LOURDES COUNSELING CENTER</v>
      </c>
      <c r="D105" s="9">
        <f>ROUND(SUM(Administration!M100:N100),0)</f>
        <v>40676</v>
      </c>
      <c r="E105" s="9">
        <f>ROUND(+Administration!V100,0)</f>
        <v>744</v>
      </c>
      <c r="F105" s="10">
        <f t="shared" si="3"/>
        <v>54.67</v>
      </c>
      <c r="G105" s="9">
        <f>ROUND(SUM(Administration!M202:N202),0)</f>
        <v>758</v>
      </c>
      <c r="H105" s="9">
        <f>ROUND(+Administration!V202,0)</f>
        <v>702</v>
      </c>
      <c r="I105" s="10">
        <f t="shared" si="4"/>
        <v>1.08</v>
      </c>
      <c r="J105" s="10"/>
      <c r="K105" s="11">
        <f t="shared" si="5"/>
        <v>-0.98019999999999996</v>
      </c>
    </row>
    <row r="106" spans="2:11" x14ac:dyDescent="0.2">
      <c r="B106">
        <f>+Administration!A101</f>
        <v>919</v>
      </c>
      <c r="C106" t="str">
        <f>+Administration!B101</f>
        <v>NAVOS</v>
      </c>
      <c r="D106" s="9">
        <f>ROUND(SUM(Administration!M101:N101),0)</f>
        <v>146455</v>
      </c>
      <c r="E106" s="9">
        <f>ROUND(+Administration!V101,0)</f>
        <v>1090</v>
      </c>
      <c r="F106" s="10">
        <f t="shared" si="3"/>
        <v>134.36000000000001</v>
      </c>
      <c r="G106" s="9">
        <f>ROUND(SUM(Administration!M203:N203),0)</f>
        <v>153297</v>
      </c>
      <c r="H106" s="9">
        <f>ROUND(+Administration!V203,0)</f>
        <v>688</v>
      </c>
      <c r="I106" s="10">
        <f t="shared" si="4"/>
        <v>222.82</v>
      </c>
      <c r="J106" s="10"/>
      <c r="K106" s="11">
        <f t="shared" si="5"/>
        <v>0.65839999999999999</v>
      </c>
    </row>
    <row r="107" spans="2:11" x14ac:dyDescent="0.2">
      <c r="B107">
        <f>+Administration!A102</f>
        <v>921</v>
      </c>
      <c r="C107" t="str">
        <f>+Administration!B102</f>
        <v>Cascade Behavioral Health</v>
      </c>
      <c r="D107" s="9">
        <f>ROUND(SUM(Administration!M102:N102),0)</f>
        <v>9881</v>
      </c>
      <c r="E107" s="9">
        <f>ROUND(+Administration!V102,0)</f>
        <v>93</v>
      </c>
      <c r="F107" s="10">
        <f t="shared" si="3"/>
        <v>106.25</v>
      </c>
      <c r="G107" s="9">
        <f>ROUND(SUM(Administration!M204:N204),0)</f>
        <v>151476</v>
      </c>
      <c r="H107" s="9">
        <f>ROUND(+Administration!V204,0)</f>
        <v>664</v>
      </c>
      <c r="I107" s="10">
        <f t="shared" si="4"/>
        <v>228.13</v>
      </c>
      <c r="J107" s="10"/>
      <c r="K107" s="11">
        <f t="shared" si="5"/>
        <v>1.1471</v>
      </c>
    </row>
    <row r="108" spans="2:11" x14ac:dyDescent="0.2">
      <c r="B108">
        <f>+Administration!A103</f>
        <v>922</v>
      </c>
      <c r="C108" t="str">
        <f>+Administration!B103</f>
        <v>Fairfax Everett</v>
      </c>
      <c r="D108" s="9">
        <f>ROUND(SUM(Administration!M103:N103),0)</f>
        <v>0</v>
      </c>
      <c r="E108" s="9" t="e">
        <f>ROUND(+Administration!V103,0)</f>
        <v>#VALUE!</v>
      </c>
      <c r="F108" s="10" t="str">
        <f t="shared" si="3"/>
        <v/>
      </c>
      <c r="G108" s="9">
        <f>ROUND(SUM(Administration!M205:N205),0)</f>
        <v>160862</v>
      </c>
      <c r="H108" s="9">
        <f>ROUND(+Administration!V205,0)</f>
        <v>113</v>
      </c>
      <c r="I108" s="10">
        <f t="shared" si="4"/>
        <v>1423.56</v>
      </c>
      <c r="J108" s="10"/>
      <c r="K108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topLeftCell="A63" zoomScale="75" workbookViewId="0">
      <selection activeCell="A109" sqref="A109:XFD10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8.88671875" bestFit="1" customWidth="1"/>
    <col min="7" max="7" width="10.88671875" bestFit="1" customWidth="1"/>
    <col min="8" max="8" width="6.88671875" bestFit="1" customWidth="1"/>
    <col min="9" max="9" width="8.88671875" bestFit="1" customWidth="1"/>
    <col min="10" max="10" width="2.6640625" customWidth="1"/>
  </cols>
  <sheetData>
    <row r="1" spans="1:11" x14ac:dyDescent="0.2">
      <c r="A1" s="6" t="s">
        <v>21</v>
      </c>
      <c r="B1" s="5"/>
      <c r="C1" s="5"/>
      <c r="D1" s="5"/>
      <c r="E1" s="5"/>
      <c r="F1" s="6"/>
      <c r="G1" s="5"/>
      <c r="H1" s="5"/>
      <c r="I1" s="5"/>
      <c r="J1" s="5"/>
    </row>
    <row r="2" spans="1:11" x14ac:dyDescent="0.2">
      <c r="A2" s="1"/>
      <c r="F2" s="1"/>
      <c r="K2" s="4" t="s">
        <v>43</v>
      </c>
    </row>
    <row r="3" spans="1:11" x14ac:dyDescent="0.2">
      <c r="D3" s="2"/>
      <c r="F3" s="1"/>
      <c r="K3">
        <v>500</v>
      </c>
    </row>
    <row r="4" spans="1:11" x14ac:dyDescent="0.2">
      <c r="A4" s="6" t="s">
        <v>30</v>
      </c>
      <c r="B4" s="6"/>
      <c r="C4" s="6"/>
      <c r="D4" s="7"/>
      <c r="E4" s="6"/>
      <c r="F4" s="5"/>
      <c r="G4" s="5"/>
      <c r="H4" s="5"/>
      <c r="I4" s="5"/>
      <c r="J4" s="5"/>
    </row>
    <row r="5" spans="1:11" x14ac:dyDescent="0.2">
      <c r="A5" s="6" t="s">
        <v>37</v>
      </c>
      <c r="B5" s="6"/>
      <c r="C5" s="6"/>
      <c r="D5" s="6"/>
      <c r="E5" s="5"/>
      <c r="F5" s="5"/>
      <c r="G5" s="5"/>
      <c r="H5" s="5"/>
      <c r="I5" s="5"/>
      <c r="J5" s="5"/>
    </row>
    <row r="7" spans="1:11" x14ac:dyDescent="0.2">
      <c r="E7" s="33">
        <f>Administration!D5</f>
        <v>2013</v>
      </c>
      <c r="F7" s="4">
        <f>+E7</f>
        <v>2013</v>
      </c>
      <c r="H7" s="3">
        <f>+F7+1</f>
        <v>2014</v>
      </c>
      <c r="I7" s="4">
        <f>+H7</f>
        <v>2014</v>
      </c>
    </row>
    <row r="8" spans="1:11" x14ac:dyDescent="0.2">
      <c r="A8" s="4"/>
      <c r="B8" s="4"/>
      <c r="C8" s="4"/>
      <c r="D8" s="3" t="s">
        <v>22</v>
      </c>
      <c r="F8" s="3" t="s">
        <v>2</v>
      </c>
      <c r="G8" s="3" t="s">
        <v>22</v>
      </c>
      <c r="I8" s="3" t="s">
        <v>2</v>
      </c>
      <c r="J8" s="3"/>
      <c r="K8" s="4" t="s">
        <v>45</v>
      </c>
    </row>
    <row r="9" spans="1:11" x14ac:dyDescent="0.2">
      <c r="A9" s="4"/>
      <c r="B9" s="4" t="s">
        <v>41</v>
      </c>
      <c r="C9" s="4" t="s">
        <v>42</v>
      </c>
      <c r="D9" s="3" t="s">
        <v>3</v>
      </c>
      <c r="E9" s="3" t="s">
        <v>4</v>
      </c>
      <c r="F9" s="3" t="s">
        <v>4</v>
      </c>
      <c r="G9" s="3" t="s">
        <v>3</v>
      </c>
      <c r="H9" s="3" t="s">
        <v>4</v>
      </c>
      <c r="I9" s="3" t="s">
        <v>4</v>
      </c>
      <c r="J9" s="3"/>
      <c r="K9" s="4" t="s">
        <v>46</v>
      </c>
    </row>
    <row r="10" spans="1:11" x14ac:dyDescent="0.2">
      <c r="B10">
        <f>+Administration!A5</f>
        <v>1</v>
      </c>
      <c r="C10" t="str">
        <f>+Administration!B5</f>
        <v>SWEDISH MEDICAL CENTER - FIRST HILL</v>
      </c>
      <c r="D10" s="9">
        <f>ROUND(+Administration!O5,0)</f>
        <v>105275090</v>
      </c>
      <c r="E10" s="9">
        <f>ROUND(+Administration!V5,0)</f>
        <v>67759</v>
      </c>
      <c r="F10" s="10">
        <f>IF(D10=0,"",IF(E10=0,"",ROUND(D10/E10,2)))</f>
        <v>1553.67</v>
      </c>
      <c r="G10" s="9">
        <f>ROUND(+Administration!O107,0)</f>
        <v>299077161</v>
      </c>
      <c r="H10" s="9">
        <f>ROUND(+Administration!V107,0)</f>
        <v>54386</v>
      </c>
      <c r="I10" s="10">
        <f>IF(G10=0,"",IF(H10=0,"",ROUND(G10/H10,2)))</f>
        <v>5499.16</v>
      </c>
      <c r="J10" s="10"/>
      <c r="K10" s="11">
        <f>IF(D10=0,"",IF(E10=0,"",IF(G10=0,"",IF(H10=0,"",ROUND(I10/F10-1,4)))))</f>
        <v>2.5394999999999999</v>
      </c>
    </row>
    <row r="11" spans="1:11" x14ac:dyDescent="0.2">
      <c r="B11">
        <f>+Administration!A6</f>
        <v>3</v>
      </c>
      <c r="C11" t="str">
        <f>+Administration!B6</f>
        <v>SWEDISH MEDICAL CENTER - CHERRY HILL</v>
      </c>
      <c r="D11" s="9">
        <f>ROUND(+Administration!O6,0)</f>
        <v>41873963</v>
      </c>
      <c r="E11" s="9">
        <f>ROUND(+Administration!V6,0)</f>
        <v>28415</v>
      </c>
      <c r="F11" s="10">
        <f t="shared" ref="F11:F74" si="0">IF(D11=0,"",IF(E11=0,"",ROUND(D11/E11,2)))</f>
        <v>1473.66</v>
      </c>
      <c r="G11" s="9">
        <f>ROUND(+Administration!O108,0)</f>
        <v>115346456</v>
      </c>
      <c r="H11" s="9">
        <f>ROUND(+Administration!V108,0)</f>
        <v>28590</v>
      </c>
      <c r="I11" s="10">
        <f t="shared" ref="I11:I74" si="1">IF(G11=0,"",IF(H11=0,"",ROUND(G11/H11,2)))</f>
        <v>4034.5</v>
      </c>
      <c r="J11" s="10"/>
      <c r="K11" s="11">
        <f t="shared" ref="K11:K74" si="2">IF(D11=0,"",IF(E11=0,"",IF(G11=0,"",IF(H11=0,"",ROUND(I11/F11-1,4)))))</f>
        <v>1.7377</v>
      </c>
    </row>
    <row r="12" spans="1:11" x14ac:dyDescent="0.2">
      <c r="B12">
        <f>+Administration!A7</f>
        <v>8</v>
      </c>
      <c r="C12" t="str">
        <f>+Administration!B7</f>
        <v>KLICKITAT VALLEY HEALTH</v>
      </c>
      <c r="D12" s="9">
        <f>ROUND(+Administration!O7,0)</f>
        <v>486065</v>
      </c>
      <c r="E12" s="9">
        <f>ROUND(+Administration!V7,0)</f>
        <v>1281</v>
      </c>
      <c r="F12" s="10">
        <f t="shared" si="0"/>
        <v>379.44</v>
      </c>
      <c r="G12" s="9">
        <f>ROUND(+Administration!O109,0)</f>
        <v>767410</v>
      </c>
      <c r="H12" s="9">
        <f>ROUND(+Administration!V109,0)</f>
        <v>1141</v>
      </c>
      <c r="I12" s="10">
        <f t="shared" si="1"/>
        <v>672.58</v>
      </c>
      <c r="J12" s="10"/>
      <c r="K12" s="11">
        <f t="shared" si="2"/>
        <v>0.77259999999999995</v>
      </c>
    </row>
    <row r="13" spans="1:11" x14ac:dyDescent="0.2">
      <c r="B13">
        <f>+Administration!A8</f>
        <v>10</v>
      </c>
      <c r="C13" t="str">
        <f>+Administration!B8</f>
        <v>VIRGINIA MASON MEDICAL CENTER</v>
      </c>
      <c r="D13" s="9">
        <f>ROUND(+Administration!O8,0)</f>
        <v>10984339</v>
      </c>
      <c r="E13" s="9">
        <f>ROUND(+Administration!V8,0)</f>
        <v>70317</v>
      </c>
      <c r="F13" s="10">
        <f t="shared" si="0"/>
        <v>156.21</v>
      </c>
      <c r="G13" s="9">
        <f>ROUND(+Administration!O110,0)</f>
        <v>13757018</v>
      </c>
      <c r="H13" s="9">
        <f>ROUND(+Administration!V110,0)</f>
        <v>36445</v>
      </c>
      <c r="I13" s="10">
        <f t="shared" si="1"/>
        <v>377.47</v>
      </c>
      <c r="J13" s="10"/>
      <c r="K13" s="11">
        <f t="shared" si="2"/>
        <v>1.4164000000000001</v>
      </c>
    </row>
    <row r="14" spans="1:11" x14ac:dyDescent="0.2">
      <c r="B14">
        <f>+Administration!A9</f>
        <v>14</v>
      </c>
      <c r="C14" t="str">
        <f>+Administration!B9</f>
        <v>SEATTLE CHILDRENS HOSPITAL</v>
      </c>
      <c r="D14" s="9">
        <f>ROUND(+Administration!O9,0)</f>
        <v>8057663</v>
      </c>
      <c r="E14" s="9">
        <f>ROUND(+Administration!V9,0)</f>
        <v>31340</v>
      </c>
      <c r="F14" s="10">
        <f t="shared" si="0"/>
        <v>257.10000000000002</v>
      </c>
      <c r="G14" s="9">
        <f>ROUND(+Administration!O111,0)</f>
        <v>5789022</v>
      </c>
      <c r="H14" s="9">
        <f>ROUND(+Administration!V111,0)</f>
        <v>31607</v>
      </c>
      <c r="I14" s="10">
        <f t="shared" si="1"/>
        <v>183.16</v>
      </c>
      <c r="J14" s="10"/>
      <c r="K14" s="11">
        <f t="shared" si="2"/>
        <v>-0.28760000000000002</v>
      </c>
    </row>
    <row r="15" spans="1:11" x14ac:dyDescent="0.2">
      <c r="B15">
        <f>+Administration!A10</f>
        <v>20</v>
      </c>
      <c r="C15" t="str">
        <f>+Administration!B10</f>
        <v>GROUP HEALTH CENTRAL HOSPITAL</v>
      </c>
      <c r="D15" s="9">
        <f>ROUND(+Administration!O10,0)</f>
        <v>201689</v>
      </c>
      <c r="E15" s="9">
        <f>ROUND(+Administration!V10,0)</f>
        <v>1104</v>
      </c>
      <c r="F15" s="10">
        <f t="shared" si="0"/>
        <v>182.69</v>
      </c>
      <c r="G15" s="9">
        <f>ROUND(+Administration!O112,0)</f>
        <v>56038</v>
      </c>
      <c r="H15" s="9">
        <f>ROUND(+Administration!V112,0)</f>
        <v>980</v>
      </c>
      <c r="I15" s="10">
        <f t="shared" si="1"/>
        <v>57.18</v>
      </c>
      <c r="J15" s="10"/>
      <c r="K15" s="11">
        <f t="shared" si="2"/>
        <v>-0.68700000000000006</v>
      </c>
    </row>
    <row r="16" spans="1:11" x14ac:dyDescent="0.2">
      <c r="B16">
        <f>+Administration!A11</f>
        <v>21</v>
      </c>
      <c r="C16" t="str">
        <f>+Administration!B11</f>
        <v>NEWPORT HOSPITAL AND HEALTH SERVICES</v>
      </c>
      <c r="D16" s="9">
        <f>ROUND(+Administration!O11,0)</f>
        <v>191431</v>
      </c>
      <c r="E16" s="9">
        <f>ROUND(+Administration!V11,0)</f>
        <v>1924</v>
      </c>
      <c r="F16" s="10">
        <f t="shared" si="0"/>
        <v>99.5</v>
      </c>
      <c r="G16" s="9">
        <f>ROUND(+Administration!O113,0)</f>
        <v>458807</v>
      </c>
      <c r="H16" s="9">
        <f>ROUND(+Administration!V113,0)</f>
        <v>1785</v>
      </c>
      <c r="I16" s="10">
        <f t="shared" si="1"/>
        <v>257.02999999999997</v>
      </c>
      <c r="J16" s="10"/>
      <c r="K16" s="11">
        <f t="shared" si="2"/>
        <v>1.5831999999999999</v>
      </c>
    </row>
    <row r="17" spans="2:11" x14ac:dyDescent="0.2">
      <c r="B17">
        <f>+Administration!A12</f>
        <v>22</v>
      </c>
      <c r="C17" t="str">
        <f>+Administration!B12</f>
        <v>LOURDES MEDICAL CENTER</v>
      </c>
      <c r="D17" s="9">
        <f>ROUND(+Administration!O12,0)</f>
        <v>8178085</v>
      </c>
      <c r="E17" s="9">
        <f>ROUND(+Administration!V12,0)</f>
        <v>7861</v>
      </c>
      <c r="F17" s="10">
        <f t="shared" si="0"/>
        <v>1040.3399999999999</v>
      </c>
      <c r="G17" s="9">
        <f>ROUND(+Administration!O114,0)</f>
        <v>2372374</v>
      </c>
      <c r="H17" s="9">
        <f>ROUND(+Administration!V114,0)</f>
        <v>5451</v>
      </c>
      <c r="I17" s="10">
        <f t="shared" si="1"/>
        <v>435.22</v>
      </c>
      <c r="J17" s="10"/>
      <c r="K17" s="11">
        <f t="shared" si="2"/>
        <v>-0.58169999999999999</v>
      </c>
    </row>
    <row r="18" spans="2:11" x14ac:dyDescent="0.2">
      <c r="B18">
        <f>+Administration!A13</f>
        <v>23</v>
      </c>
      <c r="C18" t="str">
        <f>+Administration!B13</f>
        <v>THREE RIVERS HOSPITAL</v>
      </c>
      <c r="D18" s="9">
        <f>ROUND(+Administration!O13,0)</f>
        <v>124421</v>
      </c>
      <c r="E18" s="9">
        <f>ROUND(+Administration!V13,0)</f>
        <v>943</v>
      </c>
      <c r="F18" s="10">
        <f t="shared" si="0"/>
        <v>131.94</v>
      </c>
      <c r="G18" s="9">
        <f>ROUND(+Administration!O115,0)</f>
        <v>257999</v>
      </c>
      <c r="H18" s="9">
        <f>ROUND(+Administration!V115,0)</f>
        <v>954</v>
      </c>
      <c r="I18" s="10">
        <f t="shared" si="1"/>
        <v>270.44</v>
      </c>
      <c r="J18" s="10"/>
      <c r="K18" s="11">
        <f t="shared" si="2"/>
        <v>1.0497000000000001</v>
      </c>
    </row>
    <row r="19" spans="2:11" x14ac:dyDescent="0.2">
      <c r="B19">
        <f>+Administration!A14</f>
        <v>26</v>
      </c>
      <c r="C19" t="str">
        <f>+Administration!B14</f>
        <v>PEACEHEALTH ST JOHN MEDICAL CENTER</v>
      </c>
      <c r="D19" s="9">
        <f>ROUND(+Administration!O14,0)</f>
        <v>1921396</v>
      </c>
      <c r="E19" s="9">
        <f>ROUND(+Administration!V14,0)</f>
        <v>21531</v>
      </c>
      <c r="F19" s="10">
        <f t="shared" si="0"/>
        <v>89.24</v>
      </c>
      <c r="G19" s="9">
        <f>ROUND(+Administration!O116,0)</f>
        <v>2049583</v>
      </c>
      <c r="H19" s="9">
        <f>ROUND(+Administration!V116,0)</f>
        <v>20321</v>
      </c>
      <c r="I19" s="10">
        <f t="shared" si="1"/>
        <v>100.86</v>
      </c>
      <c r="J19" s="10"/>
      <c r="K19" s="11">
        <f t="shared" si="2"/>
        <v>0.13020000000000001</v>
      </c>
    </row>
    <row r="20" spans="2:11" x14ac:dyDescent="0.2">
      <c r="B20">
        <f>+Administration!A15</f>
        <v>29</v>
      </c>
      <c r="C20" t="str">
        <f>+Administration!B15</f>
        <v>HARBORVIEW MEDICAL CENTER</v>
      </c>
      <c r="D20" s="9">
        <f>ROUND(+Administration!O15,0)</f>
        <v>1685475</v>
      </c>
      <c r="E20" s="9">
        <f>ROUND(+Administration!V15,0)</f>
        <v>42448</v>
      </c>
      <c r="F20" s="10">
        <f t="shared" si="0"/>
        <v>39.71</v>
      </c>
      <c r="G20" s="9">
        <f>ROUND(+Administration!O117,0)</f>
        <v>2456267</v>
      </c>
      <c r="H20" s="9">
        <f>ROUND(+Administration!V117,0)</f>
        <v>43257</v>
      </c>
      <c r="I20" s="10">
        <f t="shared" si="1"/>
        <v>56.78</v>
      </c>
      <c r="J20" s="10"/>
      <c r="K20" s="11">
        <f t="shared" si="2"/>
        <v>0.4299</v>
      </c>
    </row>
    <row r="21" spans="2:11" x14ac:dyDescent="0.2">
      <c r="B21">
        <f>+Administration!A16</f>
        <v>32</v>
      </c>
      <c r="C21" t="str">
        <f>+Administration!B16</f>
        <v>ST JOSEPH MEDICAL CENTER</v>
      </c>
      <c r="D21" s="9">
        <f>ROUND(+Administration!O16,0)</f>
        <v>6032740</v>
      </c>
      <c r="E21" s="9">
        <f>ROUND(+Administration!V16,0)</f>
        <v>43782</v>
      </c>
      <c r="F21" s="10">
        <f t="shared" si="0"/>
        <v>137.79</v>
      </c>
      <c r="G21" s="9">
        <f>ROUND(+Administration!O118,0)</f>
        <v>8832874</v>
      </c>
      <c r="H21" s="9">
        <f>ROUND(+Administration!V118,0)</f>
        <v>44012</v>
      </c>
      <c r="I21" s="10">
        <f t="shared" si="1"/>
        <v>200.69</v>
      </c>
      <c r="J21" s="10"/>
      <c r="K21" s="11">
        <f t="shared" si="2"/>
        <v>0.45650000000000002</v>
      </c>
    </row>
    <row r="22" spans="2:11" x14ac:dyDescent="0.2">
      <c r="B22">
        <f>+Administration!A17</f>
        <v>35</v>
      </c>
      <c r="C22" t="str">
        <f>+Administration!B17</f>
        <v>ST ELIZABETH HOSPITAL</v>
      </c>
      <c r="D22" s="9">
        <f>ROUND(+Administration!O17,0)</f>
        <v>588289</v>
      </c>
      <c r="E22" s="9">
        <f>ROUND(+Administration!V17,0)</f>
        <v>3457</v>
      </c>
      <c r="F22" s="10">
        <f t="shared" si="0"/>
        <v>170.17</v>
      </c>
      <c r="G22" s="9">
        <f>ROUND(+Administration!O119,0)</f>
        <v>819796</v>
      </c>
      <c r="H22" s="9">
        <f>ROUND(+Administration!V119,0)</f>
        <v>3194</v>
      </c>
      <c r="I22" s="10">
        <f t="shared" si="1"/>
        <v>256.67</v>
      </c>
      <c r="J22" s="10"/>
      <c r="K22" s="11">
        <f t="shared" si="2"/>
        <v>0.50829999999999997</v>
      </c>
    </row>
    <row r="23" spans="2:11" x14ac:dyDescent="0.2">
      <c r="B23">
        <f>+Administration!A18</f>
        <v>37</v>
      </c>
      <c r="C23" t="str">
        <f>+Administration!B18</f>
        <v>DEACONESS HOSPITAL</v>
      </c>
      <c r="D23" s="9">
        <f>ROUND(+Administration!O18,0)</f>
        <v>6322019</v>
      </c>
      <c r="E23" s="9">
        <f>ROUND(+Administration!V18,0)</f>
        <v>23505</v>
      </c>
      <c r="F23" s="10">
        <f t="shared" si="0"/>
        <v>268.95999999999998</v>
      </c>
      <c r="G23" s="9">
        <f>ROUND(+Administration!O120,0)</f>
        <v>6518695</v>
      </c>
      <c r="H23" s="9">
        <f>ROUND(+Administration!V120,0)</f>
        <v>24757</v>
      </c>
      <c r="I23" s="10">
        <f t="shared" si="1"/>
        <v>263.31</v>
      </c>
      <c r="J23" s="10"/>
      <c r="K23" s="11">
        <f t="shared" si="2"/>
        <v>-2.1000000000000001E-2</v>
      </c>
    </row>
    <row r="24" spans="2:11" x14ac:dyDescent="0.2">
      <c r="B24">
        <f>+Administration!A19</f>
        <v>38</v>
      </c>
      <c r="C24" t="str">
        <f>+Administration!B19</f>
        <v>OLYMPIC MEDICAL CENTER</v>
      </c>
      <c r="D24" s="9">
        <f>ROUND(+Administration!O19,0)</f>
        <v>919024</v>
      </c>
      <c r="E24" s="9">
        <f>ROUND(+Administration!V19,0)</f>
        <v>12980</v>
      </c>
      <c r="F24" s="10">
        <f t="shared" si="0"/>
        <v>70.8</v>
      </c>
      <c r="G24" s="9">
        <f>ROUND(+Administration!O121,0)</f>
        <v>1455109</v>
      </c>
      <c r="H24" s="9">
        <f>ROUND(+Administration!V121,0)</f>
        <v>15106</v>
      </c>
      <c r="I24" s="10">
        <f t="shared" si="1"/>
        <v>96.33</v>
      </c>
      <c r="J24" s="10"/>
      <c r="K24" s="11">
        <f t="shared" si="2"/>
        <v>0.36059999999999998</v>
      </c>
    </row>
    <row r="25" spans="2:11" x14ac:dyDescent="0.2">
      <c r="B25">
        <f>+Administration!A20</f>
        <v>39</v>
      </c>
      <c r="C25" t="str">
        <f>+Administration!B20</f>
        <v>TRIOS HEALTH</v>
      </c>
      <c r="D25" s="9">
        <f>ROUND(+Administration!O20,0)</f>
        <v>373593</v>
      </c>
      <c r="E25" s="9">
        <f>ROUND(+Administration!V20,0)</f>
        <v>13307</v>
      </c>
      <c r="F25" s="10">
        <f t="shared" si="0"/>
        <v>28.07</v>
      </c>
      <c r="G25" s="9">
        <f>ROUND(+Administration!O122,0)</f>
        <v>238450</v>
      </c>
      <c r="H25" s="9">
        <f>ROUND(+Administration!V122,0)</f>
        <v>14697</v>
      </c>
      <c r="I25" s="10">
        <f t="shared" si="1"/>
        <v>16.22</v>
      </c>
      <c r="J25" s="10"/>
      <c r="K25" s="11">
        <f t="shared" si="2"/>
        <v>-0.42220000000000002</v>
      </c>
    </row>
    <row r="26" spans="2:11" x14ac:dyDescent="0.2">
      <c r="B26">
        <f>+Administration!A21</f>
        <v>43</v>
      </c>
      <c r="C26" t="str">
        <f>+Administration!B21</f>
        <v>WALLA WALLA GENERAL HOSPITAL</v>
      </c>
      <c r="D26" s="9">
        <f>ROUND(+Administration!O21,0)</f>
        <v>0</v>
      </c>
      <c r="E26" s="9">
        <f>ROUND(+Administration!V21,0)</f>
        <v>0</v>
      </c>
      <c r="F26" s="10" t="str">
        <f t="shared" si="0"/>
        <v/>
      </c>
      <c r="G26" s="9">
        <f>ROUND(+Administration!O123,0)</f>
        <v>726551</v>
      </c>
      <c r="H26" s="9">
        <f>ROUND(+Administration!V123,0)</f>
        <v>4733</v>
      </c>
      <c r="I26" s="10">
        <f t="shared" si="1"/>
        <v>153.51</v>
      </c>
      <c r="J26" s="10"/>
      <c r="K26" s="11" t="str">
        <f t="shared" si="2"/>
        <v/>
      </c>
    </row>
    <row r="27" spans="2:11" x14ac:dyDescent="0.2">
      <c r="B27">
        <f>+Administration!A22</f>
        <v>45</v>
      </c>
      <c r="C27" t="str">
        <f>+Administration!B22</f>
        <v>COLUMBIA BASIN HOSPITAL</v>
      </c>
      <c r="D27" s="9">
        <f>ROUND(+Administration!O22,0)</f>
        <v>82010</v>
      </c>
      <c r="E27" s="9">
        <f>ROUND(+Administration!V22,0)</f>
        <v>1075</v>
      </c>
      <c r="F27" s="10">
        <f t="shared" si="0"/>
        <v>76.290000000000006</v>
      </c>
      <c r="G27" s="9">
        <f>ROUND(+Administration!O124,0)</f>
        <v>78358</v>
      </c>
      <c r="H27" s="9">
        <f>ROUND(+Administration!V124,0)</f>
        <v>1095</v>
      </c>
      <c r="I27" s="10">
        <f t="shared" si="1"/>
        <v>71.56</v>
      </c>
      <c r="J27" s="10"/>
      <c r="K27" s="11">
        <f t="shared" si="2"/>
        <v>-6.2E-2</v>
      </c>
    </row>
    <row r="28" spans="2:11" x14ac:dyDescent="0.2">
      <c r="B28">
        <f>+Administration!A23</f>
        <v>46</v>
      </c>
      <c r="C28" t="str">
        <f>+Administration!B23</f>
        <v>PMH MEDICAL CENTER</v>
      </c>
      <c r="D28" s="9">
        <f>ROUND(+Administration!O23,0)</f>
        <v>215975</v>
      </c>
      <c r="E28" s="9">
        <f>ROUND(+Administration!V23,0)</f>
        <v>2094</v>
      </c>
      <c r="F28" s="10">
        <f t="shared" si="0"/>
        <v>103.14</v>
      </c>
      <c r="G28" s="9">
        <f>ROUND(+Administration!O125,0)</f>
        <v>0</v>
      </c>
      <c r="H28" s="9">
        <f>ROUND(+Administration!V125,0)</f>
        <v>0</v>
      </c>
      <c r="I28" s="10" t="str">
        <f t="shared" si="1"/>
        <v/>
      </c>
      <c r="J28" s="10"/>
      <c r="K28" s="11" t="str">
        <f t="shared" si="2"/>
        <v/>
      </c>
    </row>
    <row r="29" spans="2:11" x14ac:dyDescent="0.2">
      <c r="B29">
        <f>+Administration!A24</f>
        <v>50</v>
      </c>
      <c r="C29" t="str">
        <f>+Administration!B24</f>
        <v>PROVIDENCE ST MARY MEDICAL CENTER</v>
      </c>
      <c r="D29" s="9">
        <f>ROUND(+Administration!O24,0)</f>
        <v>5450996</v>
      </c>
      <c r="E29" s="9">
        <f>ROUND(+Administration!V24,0)</f>
        <v>9836</v>
      </c>
      <c r="F29" s="10">
        <f t="shared" si="0"/>
        <v>554.19000000000005</v>
      </c>
      <c r="G29" s="9">
        <f>ROUND(+Administration!O126,0)</f>
        <v>3003030</v>
      </c>
      <c r="H29" s="9">
        <f>ROUND(+Administration!V126,0)</f>
        <v>11987</v>
      </c>
      <c r="I29" s="10">
        <f t="shared" si="1"/>
        <v>250.52</v>
      </c>
      <c r="J29" s="10"/>
      <c r="K29" s="11">
        <f t="shared" si="2"/>
        <v>-0.54800000000000004</v>
      </c>
    </row>
    <row r="30" spans="2:11" x14ac:dyDescent="0.2">
      <c r="B30">
        <f>+Administration!A25</f>
        <v>54</v>
      </c>
      <c r="C30" t="str">
        <f>+Administration!B25</f>
        <v>FORKS COMMUNITY HOSPITAL</v>
      </c>
      <c r="D30" s="9">
        <f>ROUND(+Administration!O25,0)</f>
        <v>100102</v>
      </c>
      <c r="E30" s="9">
        <f>ROUND(+Administration!V25,0)</f>
        <v>1672</v>
      </c>
      <c r="F30" s="10">
        <f t="shared" si="0"/>
        <v>59.87</v>
      </c>
      <c r="G30" s="9">
        <f>ROUND(+Administration!O127,0)</f>
        <v>60189</v>
      </c>
      <c r="H30" s="9">
        <f>ROUND(+Administration!V127,0)</f>
        <v>1330</v>
      </c>
      <c r="I30" s="10">
        <f t="shared" si="1"/>
        <v>45.25</v>
      </c>
      <c r="J30" s="10"/>
      <c r="K30" s="11">
        <f t="shared" si="2"/>
        <v>-0.2442</v>
      </c>
    </row>
    <row r="31" spans="2:11" x14ac:dyDescent="0.2">
      <c r="B31">
        <f>+Administration!A26</f>
        <v>56</v>
      </c>
      <c r="C31" t="str">
        <f>+Administration!B26</f>
        <v>WILLAPA HARBOR HOSPITAL</v>
      </c>
      <c r="D31" s="9">
        <f>ROUND(+Administration!O26,0)</f>
        <v>114702</v>
      </c>
      <c r="E31" s="9">
        <f>ROUND(+Administration!V26,0)</f>
        <v>1010</v>
      </c>
      <c r="F31" s="10">
        <f t="shared" si="0"/>
        <v>113.57</v>
      </c>
      <c r="G31" s="9">
        <f>ROUND(+Administration!O128,0)</f>
        <v>152230</v>
      </c>
      <c r="H31" s="9">
        <f>ROUND(+Administration!V128,0)</f>
        <v>1037</v>
      </c>
      <c r="I31" s="10">
        <f t="shared" si="1"/>
        <v>146.80000000000001</v>
      </c>
      <c r="J31" s="10"/>
      <c r="K31" s="11">
        <f t="shared" si="2"/>
        <v>0.29260000000000003</v>
      </c>
    </row>
    <row r="32" spans="2:11" x14ac:dyDescent="0.2">
      <c r="B32">
        <f>+Administration!A27</f>
        <v>58</v>
      </c>
      <c r="C32" t="str">
        <f>+Administration!B27</f>
        <v>YAKIMA VALLEY MEMORIAL HOSPITAL</v>
      </c>
      <c r="D32" s="9">
        <f>ROUND(+Administration!O27,0)</f>
        <v>1468843</v>
      </c>
      <c r="E32" s="9">
        <f>ROUND(+Administration!V27,0)</f>
        <v>33150</v>
      </c>
      <c r="F32" s="10">
        <f t="shared" si="0"/>
        <v>44.31</v>
      </c>
      <c r="G32" s="9">
        <f>ROUND(+Administration!O129,0)</f>
        <v>1655336</v>
      </c>
      <c r="H32" s="9">
        <f>ROUND(+Administration!V129,0)</f>
        <v>34975</v>
      </c>
      <c r="I32" s="10">
        <f t="shared" si="1"/>
        <v>47.33</v>
      </c>
      <c r="J32" s="10"/>
      <c r="K32" s="11">
        <f t="shared" si="2"/>
        <v>6.8199999999999997E-2</v>
      </c>
    </row>
    <row r="33" spans="2:11" x14ac:dyDescent="0.2">
      <c r="B33">
        <f>+Administration!A28</f>
        <v>63</v>
      </c>
      <c r="C33" t="str">
        <f>+Administration!B28</f>
        <v>GRAYS HARBOR COMMUNITY HOSPITAL</v>
      </c>
      <c r="D33" s="9">
        <f>ROUND(+Administration!O28,0)</f>
        <v>590103</v>
      </c>
      <c r="E33" s="9">
        <f>ROUND(+Administration!V28,0)</f>
        <v>10592</v>
      </c>
      <c r="F33" s="10">
        <f t="shared" si="0"/>
        <v>55.71</v>
      </c>
      <c r="G33" s="9">
        <f>ROUND(+Administration!O130,0)</f>
        <v>460944</v>
      </c>
      <c r="H33" s="9">
        <f>ROUND(+Administration!V130,0)</f>
        <v>10620</v>
      </c>
      <c r="I33" s="10">
        <f t="shared" si="1"/>
        <v>43.4</v>
      </c>
      <c r="J33" s="10"/>
      <c r="K33" s="11">
        <f t="shared" si="2"/>
        <v>-0.221</v>
      </c>
    </row>
    <row r="34" spans="2:11" x14ac:dyDescent="0.2">
      <c r="B34">
        <f>+Administration!A29</f>
        <v>78</v>
      </c>
      <c r="C34" t="str">
        <f>+Administration!B29</f>
        <v>SAMARITAN HEALTHCARE</v>
      </c>
      <c r="D34" s="9">
        <f>ROUND(+Administration!O29,0)</f>
        <v>500000</v>
      </c>
      <c r="E34" s="9">
        <f>ROUND(+Administration!V29,0)</f>
        <v>5653</v>
      </c>
      <c r="F34" s="10">
        <f t="shared" si="0"/>
        <v>88.45</v>
      </c>
      <c r="G34" s="9">
        <f>ROUND(+Administration!O131,0)</f>
        <v>530953</v>
      </c>
      <c r="H34" s="9">
        <f>ROUND(+Administration!V131,0)</f>
        <v>5534</v>
      </c>
      <c r="I34" s="10">
        <f t="shared" si="1"/>
        <v>95.94</v>
      </c>
      <c r="J34" s="10"/>
      <c r="K34" s="11">
        <f t="shared" si="2"/>
        <v>8.4699999999999998E-2</v>
      </c>
    </row>
    <row r="35" spans="2:11" x14ac:dyDescent="0.2">
      <c r="B35">
        <f>+Administration!A30</f>
        <v>79</v>
      </c>
      <c r="C35" t="str">
        <f>+Administration!B30</f>
        <v>OCEAN BEACH HOSPITAL</v>
      </c>
      <c r="D35" s="9">
        <f>ROUND(+Administration!O30,0)</f>
        <v>124404</v>
      </c>
      <c r="E35" s="9">
        <f>ROUND(+Administration!V30,0)</f>
        <v>1211</v>
      </c>
      <c r="F35" s="10">
        <f t="shared" si="0"/>
        <v>102.73</v>
      </c>
      <c r="G35" s="9">
        <f>ROUND(+Administration!O132,0)</f>
        <v>11857</v>
      </c>
      <c r="H35" s="9">
        <f>ROUND(+Administration!V132,0)</f>
        <v>5958</v>
      </c>
      <c r="I35" s="10">
        <f t="shared" si="1"/>
        <v>1.99</v>
      </c>
      <c r="J35" s="10"/>
      <c r="K35" s="11">
        <f t="shared" si="2"/>
        <v>-0.98060000000000003</v>
      </c>
    </row>
    <row r="36" spans="2:11" x14ac:dyDescent="0.2">
      <c r="B36">
        <f>+Administration!A31</f>
        <v>80</v>
      </c>
      <c r="C36" t="str">
        <f>+Administration!B31</f>
        <v>ODESSA MEMORIAL HEALTHCARE CENTER</v>
      </c>
      <c r="D36" s="9">
        <f>ROUND(+Administration!O31,0)</f>
        <v>100509</v>
      </c>
      <c r="E36" s="9">
        <f>ROUND(+Administration!V31,0)</f>
        <v>103</v>
      </c>
      <c r="F36" s="10">
        <f t="shared" si="0"/>
        <v>975.82</v>
      </c>
      <c r="G36" s="9">
        <f>ROUND(+Administration!O133,0)</f>
        <v>137189</v>
      </c>
      <c r="H36" s="9">
        <f>ROUND(+Administration!V133,0)</f>
        <v>63</v>
      </c>
      <c r="I36" s="10">
        <f t="shared" si="1"/>
        <v>2177.6</v>
      </c>
      <c r="J36" s="10"/>
      <c r="K36" s="11">
        <f t="shared" si="2"/>
        <v>1.2316</v>
      </c>
    </row>
    <row r="37" spans="2:11" x14ac:dyDescent="0.2">
      <c r="B37">
        <f>+Administration!A32</f>
        <v>81</v>
      </c>
      <c r="C37" t="str">
        <f>+Administration!B32</f>
        <v>MULTICARE GOOD SAMARITAN</v>
      </c>
      <c r="D37" s="9">
        <f>ROUND(+Administration!O32,0)</f>
        <v>4214235</v>
      </c>
      <c r="E37" s="9">
        <f>ROUND(+Administration!V32,0)</f>
        <v>30512</v>
      </c>
      <c r="F37" s="10">
        <f t="shared" si="0"/>
        <v>138.12</v>
      </c>
      <c r="G37" s="9">
        <f>ROUND(+Administration!O134,0)</f>
        <v>5669792</v>
      </c>
      <c r="H37" s="9">
        <f>ROUND(+Administration!V134,0)</f>
        <v>25027</v>
      </c>
      <c r="I37" s="10">
        <f t="shared" si="1"/>
        <v>226.55</v>
      </c>
      <c r="J37" s="10"/>
      <c r="K37" s="11">
        <f t="shared" si="2"/>
        <v>0.64019999999999999</v>
      </c>
    </row>
    <row r="38" spans="2:11" x14ac:dyDescent="0.2">
      <c r="B38">
        <f>+Administration!A33</f>
        <v>82</v>
      </c>
      <c r="C38" t="str">
        <f>+Administration!B33</f>
        <v>GARFIELD COUNTY MEMORIAL HOSPITAL</v>
      </c>
      <c r="D38" s="9">
        <f>ROUND(+Administration!O33,0)</f>
        <v>91351</v>
      </c>
      <c r="E38" s="9">
        <f>ROUND(+Administration!V33,0)</f>
        <v>131</v>
      </c>
      <c r="F38" s="10">
        <f t="shared" si="0"/>
        <v>697.34</v>
      </c>
      <c r="G38" s="9">
        <f>ROUND(+Administration!O135,0)</f>
        <v>57595</v>
      </c>
      <c r="H38" s="9">
        <f>ROUND(+Administration!V135,0)</f>
        <v>137</v>
      </c>
      <c r="I38" s="10">
        <f t="shared" si="1"/>
        <v>420.4</v>
      </c>
      <c r="J38" s="10"/>
      <c r="K38" s="11">
        <f t="shared" si="2"/>
        <v>-0.39710000000000001</v>
      </c>
    </row>
    <row r="39" spans="2:11" x14ac:dyDescent="0.2">
      <c r="B39">
        <f>+Administration!A34</f>
        <v>84</v>
      </c>
      <c r="C39" t="str">
        <f>+Administration!B34</f>
        <v>PROVIDENCE REGIONAL MEDICAL CENTER EVERETT</v>
      </c>
      <c r="D39" s="9">
        <f>ROUND(+Administration!O34,0)</f>
        <v>3123093</v>
      </c>
      <c r="E39" s="9">
        <f>ROUND(+Administration!V34,0)</f>
        <v>49191</v>
      </c>
      <c r="F39" s="10">
        <f t="shared" si="0"/>
        <v>63.49</v>
      </c>
      <c r="G39" s="9">
        <f>ROUND(+Administration!O136,0)</f>
        <v>137271339</v>
      </c>
      <c r="H39" s="9">
        <f>ROUND(+Administration!V136,0)</f>
        <v>44491</v>
      </c>
      <c r="I39" s="10">
        <f t="shared" si="1"/>
        <v>3085.37</v>
      </c>
      <c r="J39" s="10"/>
      <c r="K39" s="11">
        <f t="shared" si="2"/>
        <v>47.596200000000003</v>
      </c>
    </row>
    <row r="40" spans="2:11" x14ac:dyDescent="0.2">
      <c r="B40">
        <f>+Administration!A35</f>
        <v>85</v>
      </c>
      <c r="C40" t="str">
        <f>+Administration!B35</f>
        <v>JEFFERSON HEALTHCARE</v>
      </c>
      <c r="D40" s="9">
        <f>ROUND(+Administration!O35,0)</f>
        <v>3048008</v>
      </c>
      <c r="E40" s="9">
        <f>ROUND(+Administration!V35,0)</f>
        <v>4845</v>
      </c>
      <c r="F40" s="10">
        <f t="shared" si="0"/>
        <v>629.1</v>
      </c>
      <c r="G40" s="9">
        <f>ROUND(+Administration!O137,0)</f>
        <v>766110</v>
      </c>
      <c r="H40" s="9">
        <f>ROUND(+Administration!V137,0)</f>
        <v>5349</v>
      </c>
      <c r="I40" s="10">
        <f t="shared" si="1"/>
        <v>143.22</v>
      </c>
      <c r="J40" s="10"/>
      <c r="K40" s="11">
        <f t="shared" si="2"/>
        <v>-0.77229999999999999</v>
      </c>
    </row>
    <row r="41" spans="2:11" x14ac:dyDescent="0.2">
      <c r="B41">
        <f>+Administration!A36</f>
        <v>96</v>
      </c>
      <c r="C41" t="str">
        <f>+Administration!B36</f>
        <v>SKYLINE HOSPITAL</v>
      </c>
      <c r="D41" s="9">
        <f>ROUND(+Administration!O36,0)</f>
        <v>183987</v>
      </c>
      <c r="E41" s="9">
        <f>ROUND(+Administration!V36,0)</f>
        <v>1213</v>
      </c>
      <c r="F41" s="10">
        <f t="shared" si="0"/>
        <v>151.68</v>
      </c>
      <c r="G41" s="9">
        <f>ROUND(+Administration!O138,0)</f>
        <v>25420</v>
      </c>
      <c r="H41" s="9">
        <f>ROUND(+Administration!V138,0)</f>
        <v>939</v>
      </c>
      <c r="I41" s="10">
        <f t="shared" si="1"/>
        <v>27.07</v>
      </c>
      <c r="J41" s="10"/>
      <c r="K41" s="11">
        <f t="shared" si="2"/>
        <v>-0.82150000000000001</v>
      </c>
    </row>
    <row r="42" spans="2:11" x14ac:dyDescent="0.2">
      <c r="B42">
        <f>+Administration!A37</f>
        <v>102</v>
      </c>
      <c r="C42" t="str">
        <f>+Administration!B37</f>
        <v>YAKIMA REGIONAL MEDICAL AND CARDIAC CENTER</v>
      </c>
      <c r="D42" s="9">
        <f>ROUND(+Administration!O37,0)</f>
        <v>3274863</v>
      </c>
      <c r="E42" s="9">
        <f>ROUND(+Administration!V37,0)</f>
        <v>12486</v>
      </c>
      <c r="F42" s="10">
        <f t="shared" si="0"/>
        <v>262.27999999999997</v>
      </c>
      <c r="G42" s="9">
        <f>ROUND(+Administration!O139,0)</f>
        <v>1367414</v>
      </c>
      <c r="H42" s="9">
        <f>ROUND(+Administration!V139,0)</f>
        <v>11248</v>
      </c>
      <c r="I42" s="10">
        <f t="shared" si="1"/>
        <v>121.57</v>
      </c>
      <c r="J42" s="10"/>
      <c r="K42" s="11">
        <f t="shared" si="2"/>
        <v>-0.53649999999999998</v>
      </c>
    </row>
    <row r="43" spans="2:11" x14ac:dyDescent="0.2">
      <c r="B43">
        <f>+Administration!A38</f>
        <v>104</v>
      </c>
      <c r="C43" t="str">
        <f>+Administration!B38</f>
        <v>VALLEY GENERAL HOSPITAL</v>
      </c>
      <c r="D43" s="9">
        <f>ROUND(+Administration!O38,0)</f>
        <v>0</v>
      </c>
      <c r="E43" s="9">
        <f>ROUND(+Administration!V38,0)</f>
        <v>0</v>
      </c>
      <c r="F43" s="10" t="str">
        <f t="shared" si="0"/>
        <v/>
      </c>
      <c r="G43" s="9">
        <f>ROUND(+Administration!O140,0)</f>
        <v>0</v>
      </c>
      <c r="H43" s="9">
        <f>ROUND(+Administration!V140,0)</f>
        <v>0</v>
      </c>
      <c r="I43" s="10" t="str">
        <f t="shared" si="1"/>
        <v/>
      </c>
      <c r="J43" s="10"/>
      <c r="K43" s="11" t="str">
        <f t="shared" si="2"/>
        <v/>
      </c>
    </row>
    <row r="44" spans="2:11" x14ac:dyDescent="0.2">
      <c r="B44">
        <f>+Administration!A39</f>
        <v>106</v>
      </c>
      <c r="C44" t="str">
        <f>+Administration!B39</f>
        <v>CASCADE VALLEY HOSPITAL</v>
      </c>
      <c r="D44" s="9">
        <f>ROUND(+Administration!O39,0)</f>
        <v>192108</v>
      </c>
      <c r="E44" s="9">
        <f>ROUND(+Administration!V39,0)</f>
        <v>3957</v>
      </c>
      <c r="F44" s="10">
        <f t="shared" si="0"/>
        <v>48.55</v>
      </c>
      <c r="G44" s="9">
        <f>ROUND(+Administration!O141,0)</f>
        <v>159274</v>
      </c>
      <c r="H44" s="9">
        <f>ROUND(+Administration!V141,0)</f>
        <v>3954</v>
      </c>
      <c r="I44" s="10">
        <f t="shared" si="1"/>
        <v>40.28</v>
      </c>
      <c r="J44" s="10"/>
      <c r="K44" s="11">
        <f t="shared" si="2"/>
        <v>-0.17030000000000001</v>
      </c>
    </row>
    <row r="45" spans="2:11" x14ac:dyDescent="0.2">
      <c r="B45">
        <f>+Administration!A40</f>
        <v>107</v>
      </c>
      <c r="C45" t="str">
        <f>+Administration!B40</f>
        <v>NORTH VALLEY HOSPITAL</v>
      </c>
      <c r="D45" s="9">
        <f>ROUND(+Administration!O40,0)</f>
        <v>234376</v>
      </c>
      <c r="E45" s="9">
        <f>ROUND(+Administration!V40,0)</f>
        <v>2549</v>
      </c>
      <c r="F45" s="10">
        <f t="shared" si="0"/>
        <v>91.95</v>
      </c>
      <c r="G45" s="9">
        <f>ROUND(+Administration!O142,0)</f>
        <v>194248</v>
      </c>
      <c r="H45" s="9">
        <f>ROUND(+Administration!V142,0)</f>
        <v>2386</v>
      </c>
      <c r="I45" s="10">
        <f t="shared" si="1"/>
        <v>81.41</v>
      </c>
      <c r="J45" s="10"/>
      <c r="K45" s="11">
        <f t="shared" si="2"/>
        <v>-0.11459999999999999</v>
      </c>
    </row>
    <row r="46" spans="2:11" x14ac:dyDescent="0.2">
      <c r="B46">
        <f>+Administration!A41</f>
        <v>108</v>
      </c>
      <c r="C46" t="str">
        <f>+Administration!B41</f>
        <v>TRI-STATE MEMORIAL HOSPITAL</v>
      </c>
      <c r="D46" s="9">
        <f>ROUND(+Administration!O41,0)</f>
        <v>845976</v>
      </c>
      <c r="E46" s="9">
        <f>ROUND(+Administration!V41,0)</f>
        <v>5633</v>
      </c>
      <c r="F46" s="10">
        <f t="shared" si="0"/>
        <v>150.18</v>
      </c>
      <c r="G46" s="9">
        <f>ROUND(+Administration!O143,0)</f>
        <v>780999</v>
      </c>
      <c r="H46" s="9">
        <f>ROUND(+Administration!V143,0)</f>
        <v>5563</v>
      </c>
      <c r="I46" s="10">
        <f t="shared" si="1"/>
        <v>140.38999999999999</v>
      </c>
      <c r="J46" s="10"/>
      <c r="K46" s="11">
        <f t="shared" si="2"/>
        <v>-6.5199999999999994E-2</v>
      </c>
    </row>
    <row r="47" spans="2:11" x14ac:dyDescent="0.2">
      <c r="B47">
        <f>+Administration!A42</f>
        <v>111</v>
      </c>
      <c r="C47" t="str">
        <f>+Administration!B42</f>
        <v>EAST ADAMS RURAL HEALTHCARE</v>
      </c>
      <c r="D47" s="9">
        <f>ROUND(+Administration!O42,0)</f>
        <v>123845</v>
      </c>
      <c r="E47" s="9">
        <f>ROUND(+Administration!V42,0)</f>
        <v>318</v>
      </c>
      <c r="F47" s="10">
        <f t="shared" si="0"/>
        <v>389.45</v>
      </c>
      <c r="G47" s="9">
        <f>ROUND(+Administration!O144,0)</f>
        <v>410469</v>
      </c>
      <c r="H47" s="9">
        <f>ROUND(+Administration!V144,0)</f>
        <v>447</v>
      </c>
      <c r="I47" s="10">
        <f t="shared" si="1"/>
        <v>918.28</v>
      </c>
      <c r="J47" s="10"/>
      <c r="K47" s="11">
        <f t="shared" si="2"/>
        <v>1.3579000000000001</v>
      </c>
    </row>
    <row r="48" spans="2:11" x14ac:dyDescent="0.2">
      <c r="B48">
        <f>+Administration!A43</f>
        <v>125</v>
      </c>
      <c r="C48" t="str">
        <f>+Administration!B43</f>
        <v>OTHELLO COMMUNITY HOSPITAL</v>
      </c>
      <c r="D48" s="9">
        <f>ROUND(+Administration!O43,0)</f>
        <v>0</v>
      </c>
      <c r="E48" s="9">
        <f>ROUND(+Administration!V43,0)</f>
        <v>0</v>
      </c>
      <c r="F48" s="10" t="str">
        <f t="shared" si="0"/>
        <v/>
      </c>
      <c r="G48" s="9">
        <f>ROUND(+Administration!O145,0)</f>
        <v>0</v>
      </c>
      <c r="H48" s="9">
        <f>ROUND(+Administration!V145,0)</f>
        <v>0</v>
      </c>
      <c r="I48" s="10" t="str">
        <f t="shared" si="1"/>
        <v/>
      </c>
      <c r="J48" s="10"/>
      <c r="K48" s="11" t="str">
        <f t="shared" si="2"/>
        <v/>
      </c>
    </row>
    <row r="49" spans="2:11" x14ac:dyDescent="0.2">
      <c r="B49">
        <f>+Administration!A44</f>
        <v>126</v>
      </c>
      <c r="C49" t="str">
        <f>+Administration!B44</f>
        <v>HIGHLINE MEDICAL CENTER</v>
      </c>
      <c r="D49" s="9">
        <f>ROUND(+Administration!O44,0)</f>
        <v>586768</v>
      </c>
      <c r="E49" s="9">
        <f>ROUND(+Administration!V44,0)</f>
        <v>9121</v>
      </c>
      <c r="F49" s="10">
        <f t="shared" si="0"/>
        <v>64.33</v>
      </c>
      <c r="G49" s="9">
        <f>ROUND(+Administration!O146,0)</f>
        <v>3927639</v>
      </c>
      <c r="H49" s="9">
        <f>ROUND(+Administration!V146,0)</f>
        <v>17824</v>
      </c>
      <c r="I49" s="10">
        <f t="shared" si="1"/>
        <v>220.36</v>
      </c>
      <c r="J49" s="10"/>
      <c r="K49" s="11">
        <f t="shared" si="2"/>
        <v>2.4255</v>
      </c>
    </row>
    <row r="50" spans="2:11" x14ac:dyDescent="0.2">
      <c r="B50">
        <f>+Administration!A45</f>
        <v>128</v>
      </c>
      <c r="C50" t="str">
        <f>+Administration!B45</f>
        <v>UNIVERSITY OF WASHINGTON MEDICAL CENTER</v>
      </c>
      <c r="D50" s="9">
        <f>ROUND(+Administration!O45,0)</f>
        <v>2469894</v>
      </c>
      <c r="E50" s="9">
        <f>ROUND(+Administration!V45,0)</f>
        <v>51747</v>
      </c>
      <c r="F50" s="10">
        <f t="shared" si="0"/>
        <v>47.73</v>
      </c>
      <c r="G50" s="9">
        <f>ROUND(+Administration!O147,0)</f>
        <v>2330560</v>
      </c>
      <c r="H50" s="9">
        <f>ROUND(+Administration!V147,0)</f>
        <v>53381</v>
      </c>
      <c r="I50" s="10">
        <f t="shared" si="1"/>
        <v>43.66</v>
      </c>
      <c r="J50" s="10"/>
      <c r="K50" s="11">
        <f t="shared" si="2"/>
        <v>-8.5300000000000001E-2</v>
      </c>
    </row>
    <row r="51" spans="2:11" x14ac:dyDescent="0.2">
      <c r="B51">
        <f>+Administration!A46</f>
        <v>129</v>
      </c>
      <c r="C51" t="str">
        <f>+Administration!B46</f>
        <v>QUINCY VALLEY MEDICAL CENTER</v>
      </c>
      <c r="D51" s="9">
        <f>ROUND(+Administration!O46,0)</f>
        <v>0</v>
      </c>
      <c r="E51" s="9">
        <f>ROUND(+Administration!V46,0)</f>
        <v>0</v>
      </c>
      <c r="F51" s="10" t="str">
        <f t="shared" si="0"/>
        <v/>
      </c>
      <c r="G51" s="9">
        <f>ROUND(+Administration!O148,0)</f>
        <v>0</v>
      </c>
      <c r="H51" s="9">
        <f>ROUND(+Administration!V148,0)</f>
        <v>0</v>
      </c>
      <c r="I51" s="10" t="str">
        <f t="shared" si="1"/>
        <v/>
      </c>
      <c r="J51" s="10"/>
      <c r="K51" s="11" t="str">
        <f t="shared" si="2"/>
        <v/>
      </c>
    </row>
    <row r="52" spans="2:11" x14ac:dyDescent="0.2">
      <c r="B52">
        <f>+Administration!A47</f>
        <v>130</v>
      </c>
      <c r="C52" t="str">
        <f>+Administration!B47</f>
        <v>UW MEDICINE/NORTHWEST HOSPITAL</v>
      </c>
      <c r="D52" s="9">
        <f>ROUND(+Administration!O47,0)</f>
        <v>1240349</v>
      </c>
      <c r="E52" s="9">
        <f>ROUND(+Administration!V47,0)</f>
        <v>23935</v>
      </c>
      <c r="F52" s="10">
        <f t="shared" si="0"/>
        <v>51.82</v>
      </c>
      <c r="G52" s="9">
        <f>ROUND(+Administration!O149,0)</f>
        <v>1032845</v>
      </c>
      <c r="H52" s="9">
        <f>ROUND(+Administration!V149,0)</f>
        <v>23240</v>
      </c>
      <c r="I52" s="10">
        <f t="shared" si="1"/>
        <v>44.44</v>
      </c>
      <c r="J52" s="10"/>
      <c r="K52" s="11">
        <f t="shared" si="2"/>
        <v>-0.1424</v>
      </c>
    </row>
    <row r="53" spans="2:11" x14ac:dyDescent="0.2">
      <c r="B53">
        <f>+Administration!A48</f>
        <v>131</v>
      </c>
      <c r="C53" t="str">
        <f>+Administration!B48</f>
        <v>OVERLAKE HOSPITAL MEDICAL CENTER</v>
      </c>
      <c r="D53" s="9">
        <f>ROUND(+Administration!O48,0)</f>
        <v>4807729</v>
      </c>
      <c r="E53" s="9">
        <f>ROUND(+Administration!V48,0)</f>
        <v>36167</v>
      </c>
      <c r="F53" s="10">
        <f t="shared" si="0"/>
        <v>132.93</v>
      </c>
      <c r="G53" s="9">
        <f>ROUND(+Administration!O150,0)</f>
        <v>4981569</v>
      </c>
      <c r="H53" s="9">
        <f>ROUND(+Administration!V150,0)</f>
        <v>34509</v>
      </c>
      <c r="I53" s="10">
        <f t="shared" si="1"/>
        <v>144.36000000000001</v>
      </c>
      <c r="J53" s="10"/>
      <c r="K53" s="11">
        <f t="shared" si="2"/>
        <v>8.5999999999999993E-2</v>
      </c>
    </row>
    <row r="54" spans="2:11" x14ac:dyDescent="0.2">
      <c r="B54">
        <f>+Administration!A49</f>
        <v>132</v>
      </c>
      <c r="C54" t="str">
        <f>+Administration!B49</f>
        <v>ST CLARE HOSPITAL</v>
      </c>
      <c r="D54" s="9">
        <f>ROUND(+Administration!O49,0)</f>
        <v>1301601</v>
      </c>
      <c r="E54" s="9">
        <f>ROUND(+Administration!V49,0)</f>
        <v>11781</v>
      </c>
      <c r="F54" s="10">
        <f t="shared" si="0"/>
        <v>110.48</v>
      </c>
      <c r="G54" s="9">
        <f>ROUND(+Administration!O151,0)</f>
        <v>1798326</v>
      </c>
      <c r="H54" s="9">
        <f>ROUND(+Administration!V151,0)</f>
        <v>12480</v>
      </c>
      <c r="I54" s="10">
        <f t="shared" si="1"/>
        <v>144.1</v>
      </c>
      <c r="J54" s="10"/>
      <c r="K54" s="11">
        <f t="shared" si="2"/>
        <v>0.30430000000000001</v>
      </c>
    </row>
    <row r="55" spans="2:11" x14ac:dyDescent="0.2">
      <c r="B55">
        <f>+Administration!A50</f>
        <v>134</v>
      </c>
      <c r="C55" t="str">
        <f>+Administration!B50</f>
        <v>ISLAND HOSPITAL</v>
      </c>
      <c r="D55" s="9">
        <f>ROUND(+Administration!O50,0)</f>
        <v>1738357</v>
      </c>
      <c r="E55" s="9">
        <f>ROUND(+Administration!V50,0)</f>
        <v>9429</v>
      </c>
      <c r="F55" s="10">
        <f t="shared" si="0"/>
        <v>184.36</v>
      </c>
      <c r="G55" s="9">
        <f>ROUND(+Administration!O152,0)</f>
        <v>1374069</v>
      </c>
      <c r="H55" s="9">
        <f>ROUND(+Administration!V152,0)</f>
        <v>9374</v>
      </c>
      <c r="I55" s="10">
        <f t="shared" si="1"/>
        <v>146.58000000000001</v>
      </c>
      <c r="J55" s="10"/>
      <c r="K55" s="11">
        <f t="shared" si="2"/>
        <v>-0.2049</v>
      </c>
    </row>
    <row r="56" spans="2:11" x14ac:dyDescent="0.2">
      <c r="B56">
        <f>+Administration!A51</f>
        <v>137</v>
      </c>
      <c r="C56" t="str">
        <f>+Administration!B51</f>
        <v>LINCOLN HOSPITAL</v>
      </c>
      <c r="D56" s="9">
        <f>ROUND(+Administration!O51,0)</f>
        <v>220278</v>
      </c>
      <c r="E56" s="9">
        <f>ROUND(+Administration!V51,0)</f>
        <v>1029</v>
      </c>
      <c r="F56" s="10">
        <f t="shared" si="0"/>
        <v>214.07</v>
      </c>
      <c r="G56" s="9">
        <f>ROUND(+Administration!O153,0)</f>
        <v>416717</v>
      </c>
      <c r="H56" s="9">
        <f>ROUND(+Administration!V153,0)</f>
        <v>1159</v>
      </c>
      <c r="I56" s="10">
        <f t="shared" si="1"/>
        <v>359.55</v>
      </c>
      <c r="J56" s="10"/>
      <c r="K56" s="11">
        <f t="shared" si="2"/>
        <v>0.67959999999999998</v>
      </c>
    </row>
    <row r="57" spans="2:11" x14ac:dyDescent="0.2">
      <c r="B57">
        <f>+Administration!A52</f>
        <v>138</v>
      </c>
      <c r="C57" t="str">
        <f>+Administration!B52</f>
        <v>SWEDISH EDMONDS</v>
      </c>
      <c r="D57" s="9">
        <f>ROUND(+Administration!O52,0)</f>
        <v>7639910</v>
      </c>
      <c r="E57" s="9">
        <f>ROUND(+Administration!V52,0)</f>
        <v>17222</v>
      </c>
      <c r="F57" s="10">
        <f t="shared" si="0"/>
        <v>443.61</v>
      </c>
      <c r="G57" s="9">
        <f>ROUND(+Administration!O154,0)</f>
        <v>16590238</v>
      </c>
      <c r="H57" s="9">
        <f>ROUND(+Administration!V154,0)</f>
        <v>13638</v>
      </c>
      <c r="I57" s="10">
        <f t="shared" si="1"/>
        <v>1216.47</v>
      </c>
      <c r="J57" s="10"/>
      <c r="K57" s="11">
        <f t="shared" si="2"/>
        <v>1.7422</v>
      </c>
    </row>
    <row r="58" spans="2:11" x14ac:dyDescent="0.2">
      <c r="B58">
        <f>+Administration!A53</f>
        <v>139</v>
      </c>
      <c r="C58" t="str">
        <f>+Administration!B53</f>
        <v>PROVIDENCE HOLY FAMILY HOSPITAL</v>
      </c>
      <c r="D58" s="9">
        <f>ROUND(+Administration!O53,0)</f>
        <v>843468</v>
      </c>
      <c r="E58" s="9">
        <f>ROUND(+Administration!V53,0)</f>
        <v>18640</v>
      </c>
      <c r="F58" s="10">
        <f t="shared" si="0"/>
        <v>45.25</v>
      </c>
      <c r="G58" s="9">
        <f>ROUND(+Administration!O155,0)</f>
        <v>861267</v>
      </c>
      <c r="H58" s="9">
        <f>ROUND(+Administration!V155,0)</f>
        <v>19071</v>
      </c>
      <c r="I58" s="10">
        <f t="shared" si="1"/>
        <v>45.16</v>
      </c>
      <c r="J58" s="10"/>
      <c r="K58" s="11">
        <f t="shared" si="2"/>
        <v>-2E-3</v>
      </c>
    </row>
    <row r="59" spans="2:11" x14ac:dyDescent="0.2">
      <c r="B59">
        <f>+Administration!A54</f>
        <v>140</v>
      </c>
      <c r="C59" t="str">
        <f>+Administration!B54</f>
        <v>KITTITAS VALLEY HEALTHCARE</v>
      </c>
      <c r="D59" s="9">
        <f>ROUND(+Administration!O54,0)</f>
        <v>966726</v>
      </c>
      <c r="E59" s="9">
        <f>ROUND(+Administration!V54,0)</f>
        <v>5064</v>
      </c>
      <c r="F59" s="10">
        <f t="shared" si="0"/>
        <v>190.9</v>
      </c>
      <c r="G59" s="9">
        <f>ROUND(+Administration!O156,0)</f>
        <v>1104717</v>
      </c>
      <c r="H59" s="9">
        <f>ROUND(+Administration!V156,0)</f>
        <v>5359</v>
      </c>
      <c r="I59" s="10">
        <f t="shared" si="1"/>
        <v>206.14</v>
      </c>
      <c r="J59" s="10"/>
      <c r="K59" s="11">
        <f t="shared" si="2"/>
        <v>7.9799999999999996E-2</v>
      </c>
    </row>
    <row r="60" spans="2:11" x14ac:dyDescent="0.2">
      <c r="B60">
        <f>+Administration!A55</f>
        <v>141</v>
      </c>
      <c r="C60" t="str">
        <f>+Administration!B55</f>
        <v>DAYTON GENERAL HOSPITAL</v>
      </c>
      <c r="D60" s="9">
        <f>ROUND(+Administration!O55,0)</f>
        <v>0</v>
      </c>
      <c r="E60" s="9">
        <f>ROUND(+Administration!V55,0)</f>
        <v>0</v>
      </c>
      <c r="F60" s="10" t="str">
        <f t="shared" si="0"/>
        <v/>
      </c>
      <c r="G60" s="9">
        <f>ROUND(+Administration!O157,0)</f>
        <v>0</v>
      </c>
      <c r="H60" s="9">
        <f>ROUND(+Administration!V157,0)</f>
        <v>0</v>
      </c>
      <c r="I60" s="10" t="str">
        <f t="shared" si="1"/>
        <v/>
      </c>
      <c r="J60" s="10"/>
      <c r="K60" s="11" t="str">
        <f t="shared" si="2"/>
        <v/>
      </c>
    </row>
    <row r="61" spans="2:11" x14ac:dyDescent="0.2">
      <c r="B61">
        <f>+Administration!A56</f>
        <v>142</v>
      </c>
      <c r="C61" t="str">
        <f>+Administration!B56</f>
        <v>HARRISON MEDICAL CENTER</v>
      </c>
      <c r="D61" s="9">
        <f>ROUND(+Administration!O56,0)</f>
        <v>3133226</v>
      </c>
      <c r="E61" s="9">
        <f>ROUND(+Administration!V56,0)</f>
        <v>27923</v>
      </c>
      <c r="F61" s="10">
        <f t="shared" si="0"/>
        <v>112.21</v>
      </c>
      <c r="G61" s="9">
        <f>ROUND(+Administration!O158,0)</f>
        <v>4949273</v>
      </c>
      <c r="H61" s="9">
        <f>ROUND(+Administration!V158,0)</f>
        <v>29528</v>
      </c>
      <c r="I61" s="10">
        <f t="shared" si="1"/>
        <v>167.61</v>
      </c>
      <c r="J61" s="10"/>
      <c r="K61" s="11">
        <f t="shared" si="2"/>
        <v>0.49370000000000003</v>
      </c>
    </row>
    <row r="62" spans="2:11" x14ac:dyDescent="0.2">
      <c r="B62">
        <f>+Administration!A57</f>
        <v>145</v>
      </c>
      <c r="C62" t="str">
        <f>+Administration!B57</f>
        <v>PEACEHEALTH ST JOSEPH HOSPITAL</v>
      </c>
      <c r="D62" s="9">
        <f>ROUND(+Administration!O57,0)</f>
        <v>1583914</v>
      </c>
      <c r="E62" s="9">
        <f>ROUND(+Administration!V57,0)</f>
        <v>32561</v>
      </c>
      <c r="F62" s="10">
        <f t="shared" si="0"/>
        <v>48.64</v>
      </c>
      <c r="G62" s="9">
        <f>ROUND(+Administration!O159,0)</f>
        <v>1519433</v>
      </c>
      <c r="H62" s="9">
        <f>ROUND(+Administration!V159,0)</f>
        <v>30721</v>
      </c>
      <c r="I62" s="10">
        <f t="shared" si="1"/>
        <v>49.46</v>
      </c>
      <c r="J62" s="10"/>
      <c r="K62" s="11">
        <f t="shared" si="2"/>
        <v>1.6899999999999998E-2</v>
      </c>
    </row>
    <row r="63" spans="2:11" x14ac:dyDescent="0.2">
      <c r="B63">
        <f>+Administration!A58</f>
        <v>147</v>
      </c>
      <c r="C63" t="str">
        <f>+Administration!B58</f>
        <v>MID VALLEY HOSPITAL</v>
      </c>
      <c r="D63" s="9">
        <f>ROUND(+Administration!O58,0)</f>
        <v>212854</v>
      </c>
      <c r="E63" s="9">
        <f>ROUND(+Administration!V58,0)</f>
        <v>2557</v>
      </c>
      <c r="F63" s="10">
        <f t="shared" si="0"/>
        <v>83.24</v>
      </c>
      <c r="G63" s="9">
        <f>ROUND(+Administration!O160,0)</f>
        <v>109538</v>
      </c>
      <c r="H63" s="9">
        <f>ROUND(+Administration!V160,0)</f>
        <v>2618</v>
      </c>
      <c r="I63" s="10">
        <f t="shared" si="1"/>
        <v>41.84</v>
      </c>
      <c r="J63" s="10"/>
      <c r="K63" s="11">
        <f t="shared" si="2"/>
        <v>-0.49740000000000001</v>
      </c>
    </row>
    <row r="64" spans="2:11" x14ac:dyDescent="0.2">
      <c r="B64">
        <f>+Administration!A59</f>
        <v>148</v>
      </c>
      <c r="C64" t="str">
        <f>+Administration!B59</f>
        <v>KINDRED HOSPITAL SEATTLE - NORTHGATE</v>
      </c>
      <c r="D64" s="9">
        <f>ROUND(+Administration!O59,0)</f>
        <v>2301298</v>
      </c>
      <c r="E64" s="9">
        <f>ROUND(+Administration!V59,0)</f>
        <v>898</v>
      </c>
      <c r="F64" s="10">
        <f t="shared" si="0"/>
        <v>2562.69</v>
      </c>
      <c r="G64" s="9">
        <f>ROUND(+Administration!O161,0)</f>
        <v>2743844</v>
      </c>
      <c r="H64" s="9">
        <f>ROUND(+Administration!V161,0)</f>
        <v>1126</v>
      </c>
      <c r="I64" s="10">
        <f t="shared" si="1"/>
        <v>2436.81</v>
      </c>
      <c r="J64" s="10"/>
      <c r="K64" s="11">
        <f t="shared" si="2"/>
        <v>-4.9099999999999998E-2</v>
      </c>
    </row>
    <row r="65" spans="2:11" x14ac:dyDescent="0.2">
      <c r="B65">
        <f>+Administration!A60</f>
        <v>150</v>
      </c>
      <c r="C65" t="str">
        <f>+Administration!B60</f>
        <v>COULEE MEDICAL CENTER</v>
      </c>
      <c r="D65" s="9">
        <f>ROUND(+Administration!O60,0)</f>
        <v>112146</v>
      </c>
      <c r="E65" s="9">
        <f>ROUND(+Administration!V60,0)</f>
        <v>1288</v>
      </c>
      <c r="F65" s="10">
        <f t="shared" si="0"/>
        <v>87.07</v>
      </c>
      <c r="G65" s="9">
        <f>ROUND(+Administration!O162,0)</f>
        <v>0</v>
      </c>
      <c r="H65" s="9">
        <f>ROUND(+Administration!V162,0)</f>
        <v>1247</v>
      </c>
      <c r="I65" s="10" t="str">
        <f t="shared" si="1"/>
        <v/>
      </c>
      <c r="J65" s="10"/>
      <c r="K65" s="11" t="str">
        <f t="shared" si="2"/>
        <v/>
      </c>
    </row>
    <row r="66" spans="2:11" x14ac:dyDescent="0.2">
      <c r="B66">
        <f>+Administration!A61</f>
        <v>152</v>
      </c>
      <c r="C66" t="str">
        <f>+Administration!B61</f>
        <v>MASON GENERAL HOSPITAL</v>
      </c>
      <c r="D66" s="9">
        <f>ROUND(+Administration!O61,0)</f>
        <v>669431</v>
      </c>
      <c r="E66" s="9">
        <f>ROUND(+Administration!V61,0)</f>
        <v>4287</v>
      </c>
      <c r="F66" s="10">
        <f t="shared" si="0"/>
        <v>156.15</v>
      </c>
      <c r="G66" s="9">
        <f>ROUND(+Administration!O163,0)</f>
        <v>634815</v>
      </c>
      <c r="H66" s="9">
        <f>ROUND(+Administration!V163,0)</f>
        <v>4594</v>
      </c>
      <c r="I66" s="10">
        <f t="shared" si="1"/>
        <v>138.18</v>
      </c>
      <c r="J66" s="10"/>
      <c r="K66" s="11">
        <f t="shared" si="2"/>
        <v>-0.11509999999999999</v>
      </c>
    </row>
    <row r="67" spans="2:11" x14ac:dyDescent="0.2">
      <c r="B67">
        <f>+Administration!A62</f>
        <v>153</v>
      </c>
      <c r="C67" t="str">
        <f>+Administration!B62</f>
        <v>WHITMAN HOSPITAL AND MEDICAL CENTER</v>
      </c>
      <c r="D67" s="9">
        <f>ROUND(+Administration!O62,0)</f>
        <v>150630</v>
      </c>
      <c r="E67" s="9">
        <f>ROUND(+Administration!V62,0)</f>
        <v>1377</v>
      </c>
      <c r="F67" s="10">
        <f t="shared" si="0"/>
        <v>109.39</v>
      </c>
      <c r="G67" s="9">
        <f>ROUND(+Administration!O164,0)</f>
        <v>125977</v>
      </c>
      <c r="H67" s="9">
        <f>ROUND(+Administration!V164,0)</f>
        <v>1291</v>
      </c>
      <c r="I67" s="10">
        <f t="shared" si="1"/>
        <v>97.58</v>
      </c>
      <c r="J67" s="10"/>
      <c r="K67" s="11">
        <f t="shared" si="2"/>
        <v>-0.108</v>
      </c>
    </row>
    <row r="68" spans="2:11" x14ac:dyDescent="0.2">
      <c r="B68">
        <f>+Administration!A63</f>
        <v>155</v>
      </c>
      <c r="C68" t="str">
        <f>+Administration!B63</f>
        <v>UW MEDICINE/VALLEY MEDICAL CENTER</v>
      </c>
      <c r="D68" s="9">
        <f>ROUND(+Administration!O63,0)</f>
        <v>3147194</v>
      </c>
      <c r="E68" s="9">
        <f>ROUND(+Administration!V63,0)</f>
        <v>37373</v>
      </c>
      <c r="F68" s="10">
        <f t="shared" si="0"/>
        <v>84.21</v>
      </c>
      <c r="G68" s="9">
        <f>ROUND(+Administration!O165,0)</f>
        <v>2687360</v>
      </c>
      <c r="H68" s="9">
        <f>ROUND(+Administration!V165,0)</f>
        <v>40555</v>
      </c>
      <c r="I68" s="10">
        <f t="shared" si="1"/>
        <v>66.260000000000005</v>
      </c>
      <c r="J68" s="10"/>
      <c r="K68" s="11">
        <f t="shared" si="2"/>
        <v>-0.2132</v>
      </c>
    </row>
    <row r="69" spans="2:11" x14ac:dyDescent="0.2">
      <c r="B69">
        <f>+Administration!A64</f>
        <v>156</v>
      </c>
      <c r="C69" t="str">
        <f>+Administration!B64</f>
        <v>WHIDBEY GENERAL HOSPITAL</v>
      </c>
      <c r="D69" s="9">
        <f>ROUND(+Administration!O64,0)</f>
        <v>0</v>
      </c>
      <c r="E69" s="9">
        <f>ROUND(+Administration!V64,0)</f>
        <v>0</v>
      </c>
      <c r="F69" s="10" t="str">
        <f t="shared" si="0"/>
        <v/>
      </c>
      <c r="G69" s="9">
        <f>ROUND(+Administration!O166,0)</f>
        <v>620761</v>
      </c>
      <c r="H69" s="9">
        <f>ROUND(+Administration!V166,0)</f>
        <v>8340</v>
      </c>
      <c r="I69" s="10">
        <f t="shared" si="1"/>
        <v>74.430000000000007</v>
      </c>
      <c r="J69" s="10"/>
      <c r="K69" s="11" t="str">
        <f t="shared" si="2"/>
        <v/>
      </c>
    </row>
    <row r="70" spans="2:11" x14ac:dyDescent="0.2">
      <c r="B70">
        <f>+Administration!A65</f>
        <v>157</v>
      </c>
      <c r="C70" t="str">
        <f>+Administration!B65</f>
        <v>ST LUKES REHABILIATION INSTITUTE</v>
      </c>
      <c r="D70" s="9">
        <f>ROUND(+Administration!O65,0)</f>
        <v>197109</v>
      </c>
      <c r="E70" s="9">
        <f>ROUND(+Administration!V65,0)</f>
        <v>2467</v>
      </c>
      <c r="F70" s="10">
        <f t="shared" si="0"/>
        <v>79.900000000000006</v>
      </c>
      <c r="G70" s="9">
        <f>ROUND(+Administration!O167,0)</f>
        <v>157400</v>
      </c>
      <c r="H70" s="9">
        <f>ROUND(+Administration!V167,0)</f>
        <v>2506</v>
      </c>
      <c r="I70" s="10">
        <f t="shared" si="1"/>
        <v>62.81</v>
      </c>
      <c r="J70" s="10"/>
      <c r="K70" s="11">
        <f t="shared" si="2"/>
        <v>-0.21390000000000001</v>
      </c>
    </row>
    <row r="71" spans="2:11" x14ac:dyDescent="0.2">
      <c r="B71">
        <f>+Administration!A66</f>
        <v>158</v>
      </c>
      <c r="C71" t="str">
        <f>+Administration!B66</f>
        <v>CASCADE MEDICAL CENTER</v>
      </c>
      <c r="D71" s="9">
        <f>ROUND(+Administration!O66,0)</f>
        <v>100776</v>
      </c>
      <c r="E71" s="9">
        <f>ROUND(+Administration!V66,0)</f>
        <v>573</v>
      </c>
      <c r="F71" s="10">
        <f t="shared" si="0"/>
        <v>175.87</v>
      </c>
      <c r="G71" s="9">
        <f>ROUND(+Administration!O168,0)</f>
        <v>139881</v>
      </c>
      <c r="H71" s="9">
        <f>ROUND(+Administration!V168,0)</f>
        <v>453</v>
      </c>
      <c r="I71" s="10">
        <f t="shared" si="1"/>
        <v>308.79000000000002</v>
      </c>
      <c r="J71" s="10"/>
      <c r="K71" s="11">
        <f t="shared" si="2"/>
        <v>0.75580000000000003</v>
      </c>
    </row>
    <row r="72" spans="2:11" x14ac:dyDescent="0.2">
      <c r="B72">
        <f>+Administration!A67</f>
        <v>159</v>
      </c>
      <c r="C72" t="str">
        <f>+Administration!B67</f>
        <v>PROVIDENCE ST PETER HOSPITAL</v>
      </c>
      <c r="D72" s="9">
        <f>ROUND(+Administration!O67,0)</f>
        <v>4250050</v>
      </c>
      <c r="E72" s="9">
        <f>ROUND(+Administration!V67,0)</f>
        <v>33274</v>
      </c>
      <c r="F72" s="10">
        <f t="shared" si="0"/>
        <v>127.73</v>
      </c>
      <c r="G72" s="9">
        <f>ROUND(+Administration!O169,0)</f>
        <v>115915874</v>
      </c>
      <c r="H72" s="9">
        <f>ROUND(+Administration!V169,0)</f>
        <v>32148</v>
      </c>
      <c r="I72" s="10">
        <f t="shared" si="1"/>
        <v>3605.69</v>
      </c>
      <c r="J72" s="10"/>
      <c r="K72" s="11">
        <f t="shared" si="2"/>
        <v>27.228999999999999</v>
      </c>
    </row>
    <row r="73" spans="2:11" x14ac:dyDescent="0.2">
      <c r="B73">
        <f>+Administration!A68</f>
        <v>161</v>
      </c>
      <c r="C73" t="str">
        <f>+Administration!B68</f>
        <v>KADLEC REGIONAL MEDICAL CENTER</v>
      </c>
      <c r="D73" s="9">
        <f>ROUND(+Administration!O68,0)</f>
        <v>3392527</v>
      </c>
      <c r="E73" s="9">
        <f>ROUND(+Administration!V68,0)</f>
        <v>35689</v>
      </c>
      <c r="F73" s="10">
        <f t="shared" si="0"/>
        <v>95.06</v>
      </c>
      <c r="G73" s="9">
        <f>ROUND(+Administration!O170,0)</f>
        <v>3988215</v>
      </c>
      <c r="H73" s="9">
        <f>ROUND(+Administration!V170,0)</f>
        <v>38995</v>
      </c>
      <c r="I73" s="10">
        <f t="shared" si="1"/>
        <v>102.28</v>
      </c>
      <c r="J73" s="10"/>
      <c r="K73" s="11">
        <f t="shared" si="2"/>
        <v>7.5999999999999998E-2</v>
      </c>
    </row>
    <row r="74" spans="2:11" x14ac:dyDescent="0.2">
      <c r="B74">
        <f>+Administration!A69</f>
        <v>162</v>
      </c>
      <c r="C74" t="str">
        <f>+Administration!B69</f>
        <v>PROVIDENCE SACRED HEART MEDICAL CENTER</v>
      </c>
      <c r="D74" s="9">
        <f>ROUND(+Administration!O69,0)</f>
        <v>4236558</v>
      </c>
      <c r="E74" s="9">
        <f>ROUND(+Administration!V69,0)</f>
        <v>61703</v>
      </c>
      <c r="F74" s="10">
        <f t="shared" si="0"/>
        <v>68.66</v>
      </c>
      <c r="G74" s="9">
        <f>ROUND(+Administration!O171,0)</f>
        <v>3910271</v>
      </c>
      <c r="H74" s="9">
        <f>ROUND(+Administration!V171,0)</f>
        <v>62420</v>
      </c>
      <c r="I74" s="10">
        <f t="shared" si="1"/>
        <v>62.64</v>
      </c>
      <c r="J74" s="10"/>
      <c r="K74" s="11">
        <f t="shared" si="2"/>
        <v>-8.77E-2</v>
      </c>
    </row>
    <row r="75" spans="2:11" x14ac:dyDescent="0.2">
      <c r="B75">
        <f>+Administration!A70</f>
        <v>164</v>
      </c>
      <c r="C75" t="str">
        <f>+Administration!B70</f>
        <v>EVERGREENHEALTH MEDICAL CENTER</v>
      </c>
      <c r="D75" s="9">
        <f>ROUND(+Administration!O70,0)</f>
        <v>782437</v>
      </c>
      <c r="E75" s="9">
        <f>ROUND(+Administration!V70,0)</f>
        <v>33213</v>
      </c>
      <c r="F75" s="10">
        <f t="shared" ref="F75:F108" si="3">IF(D75=0,"",IF(E75=0,"",ROUND(D75/E75,2)))</f>
        <v>23.56</v>
      </c>
      <c r="G75" s="9">
        <f>ROUND(+Administration!O172,0)</f>
        <v>3252100</v>
      </c>
      <c r="H75" s="9">
        <f>ROUND(+Administration!V172,0)</f>
        <v>33452</v>
      </c>
      <c r="I75" s="10">
        <f t="shared" ref="I75:I108" si="4">IF(G75=0,"",IF(H75=0,"",ROUND(G75/H75,2)))</f>
        <v>97.22</v>
      </c>
      <c r="J75" s="10"/>
      <c r="K75" s="11">
        <f t="shared" ref="K75:K108" si="5">IF(D75=0,"",IF(E75=0,"",IF(G75=0,"",IF(H75=0,"",ROUND(I75/F75-1,4)))))</f>
        <v>3.1265000000000001</v>
      </c>
    </row>
    <row r="76" spans="2:11" x14ac:dyDescent="0.2">
      <c r="B76">
        <f>+Administration!A71</f>
        <v>165</v>
      </c>
      <c r="C76" t="str">
        <f>+Administration!B71</f>
        <v>LAKE CHELAN COMMUNITY HOSPITAL</v>
      </c>
      <c r="D76" s="9">
        <f>ROUND(+Administration!O71,0)</f>
        <v>379287</v>
      </c>
      <c r="E76" s="9">
        <f>ROUND(+Administration!V71,0)</f>
        <v>1122</v>
      </c>
      <c r="F76" s="10">
        <f t="shared" si="3"/>
        <v>338.05</v>
      </c>
      <c r="G76" s="9">
        <f>ROUND(+Administration!O173,0)</f>
        <v>335116</v>
      </c>
      <c r="H76" s="9">
        <f>ROUND(+Administration!V173,0)</f>
        <v>1169</v>
      </c>
      <c r="I76" s="10">
        <f t="shared" si="4"/>
        <v>286.67</v>
      </c>
      <c r="J76" s="10"/>
      <c r="K76" s="11">
        <f t="shared" si="5"/>
        <v>-0.152</v>
      </c>
    </row>
    <row r="77" spans="2:11" x14ac:dyDescent="0.2">
      <c r="B77">
        <f>+Administration!A72</f>
        <v>167</v>
      </c>
      <c r="C77" t="str">
        <f>+Administration!B72</f>
        <v>FERRY COUNTY MEMORIAL HOSPITAL</v>
      </c>
      <c r="D77" s="9">
        <f>ROUND(+Administration!O72,0)</f>
        <v>0</v>
      </c>
      <c r="E77" s="9">
        <f>ROUND(+Administration!V72,0)</f>
        <v>0</v>
      </c>
      <c r="F77" s="10" t="str">
        <f t="shared" si="3"/>
        <v/>
      </c>
      <c r="G77" s="9">
        <f>ROUND(+Administration!O174,0)</f>
        <v>0</v>
      </c>
      <c r="H77" s="9">
        <f>ROUND(+Administration!V174,0)</f>
        <v>0</v>
      </c>
      <c r="I77" s="10" t="str">
        <f t="shared" si="4"/>
        <v/>
      </c>
      <c r="J77" s="10"/>
      <c r="K77" s="11" t="str">
        <f t="shared" si="5"/>
        <v/>
      </c>
    </row>
    <row r="78" spans="2:11" x14ac:dyDescent="0.2">
      <c r="B78">
        <f>+Administration!A73</f>
        <v>168</v>
      </c>
      <c r="C78" t="str">
        <f>+Administration!B73</f>
        <v>CENTRAL WASHINGTON HOSPITAL</v>
      </c>
      <c r="D78" s="9">
        <f>ROUND(+Administration!O73,0)</f>
        <v>1491733</v>
      </c>
      <c r="E78" s="9">
        <f>ROUND(+Administration!V73,0)</f>
        <v>20242</v>
      </c>
      <c r="F78" s="10">
        <f t="shared" si="3"/>
        <v>73.69</v>
      </c>
      <c r="G78" s="9">
        <f>ROUND(+Administration!O175,0)</f>
        <v>609927</v>
      </c>
      <c r="H78" s="9">
        <f>ROUND(+Administration!V175,0)</f>
        <v>21021</v>
      </c>
      <c r="I78" s="10">
        <f t="shared" si="4"/>
        <v>29.02</v>
      </c>
      <c r="J78" s="10"/>
      <c r="K78" s="11">
        <f t="shared" si="5"/>
        <v>-0.60619999999999996</v>
      </c>
    </row>
    <row r="79" spans="2:11" x14ac:dyDescent="0.2">
      <c r="B79">
        <f>+Administration!A74</f>
        <v>170</v>
      </c>
      <c r="C79" t="str">
        <f>+Administration!B74</f>
        <v>PEACEHEALTH SOUTHWEST MEDICAL CENTER</v>
      </c>
      <c r="D79" s="9">
        <f>ROUND(+Administration!O74,0)</f>
        <v>2940196</v>
      </c>
      <c r="E79" s="9">
        <f>ROUND(+Administration!V74,0)</f>
        <v>48533</v>
      </c>
      <c r="F79" s="10">
        <f t="shared" si="3"/>
        <v>60.58</v>
      </c>
      <c r="G79" s="9">
        <f>ROUND(+Administration!O176,0)</f>
        <v>16080193</v>
      </c>
      <c r="H79" s="9">
        <f>ROUND(+Administration!V176,0)</f>
        <v>46775</v>
      </c>
      <c r="I79" s="10">
        <f t="shared" si="4"/>
        <v>343.78</v>
      </c>
      <c r="J79" s="10"/>
      <c r="K79" s="11">
        <f t="shared" si="5"/>
        <v>4.6748000000000003</v>
      </c>
    </row>
    <row r="80" spans="2:11" x14ac:dyDescent="0.2">
      <c r="B80">
        <f>+Administration!A75</f>
        <v>172</v>
      </c>
      <c r="C80" t="str">
        <f>+Administration!B75</f>
        <v>PULLMAN REGIONAL HOSPITAL</v>
      </c>
      <c r="D80" s="9">
        <f>ROUND(+Administration!O75,0)</f>
        <v>454524</v>
      </c>
      <c r="E80" s="9">
        <f>ROUND(+Administration!V75,0)</f>
        <v>3914</v>
      </c>
      <c r="F80" s="10">
        <f t="shared" si="3"/>
        <v>116.13</v>
      </c>
      <c r="G80" s="9">
        <f>ROUND(+Administration!O177,0)</f>
        <v>461661</v>
      </c>
      <c r="H80" s="9">
        <f>ROUND(+Administration!V177,0)</f>
        <v>4071</v>
      </c>
      <c r="I80" s="10">
        <f t="shared" si="4"/>
        <v>113.4</v>
      </c>
      <c r="J80" s="10"/>
      <c r="K80" s="11">
        <f t="shared" si="5"/>
        <v>-2.35E-2</v>
      </c>
    </row>
    <row r="81" spans="2:11" x14ac:dyDescent="0.2">
      <c r="B81">
        <f>+Administration!A76</f>
        <v>173</v>
      </c>
      <c r="C81" t="str">
        <f>+Administration!B76</f>
        <v>MORTON GENERAL HOSPITAL</v>
      </c>
      <c r="D81" s="9">
        <f>ROUND(+Administration!O76,0)</f>
        <v>128249</v>
      </c>
      <c r="E81" s="9">
        <f>ROUND(+Administration!V76,0)</f>
        <v>1070</v>
      </c>
      <c r="F81" s="10">
        <f t="shared" si="3"/>
        <v>119.86</v>
      </c>
      <c r="G81" s="9">
        <f>ROUND(+Administration!O178,0)</f>
        <v>228663</v>
      </c>
      <c r="H81" s="9">
        <f>ROUND(+Administration!V178,0)</f>
        <v>1208</v>
      </c>
      <c r="I81" s="10">
        <f t="shared" si="4"/>
        <v>189.29</v>
      </c>
      <c r="J81" s="10"/>
      <c r="K81" s="11">
        <f t="shared" si="5"/>
        <v>0.57930000000000004</v>
      </c>
    </row>
    <row r="82" spans="2:11" x14ac:dyDescent="0.2">
      <c r="B82">
        <f>+Administration!A77</f>
        <v>175</v>
      </c>
      <c r="C82" t="str">
        <f>+Administration!B77</f>
        <v>MARY BRIDGE CHILDRENS HEALTH CENTER</v>
      </c>
      <c r="D82" s="9">
        <f>ROUND(+Administration!O77,0)</f>
        <v>3803355</v>
      </c>
      <c r="E82" s="9">
        <f>ROUND(+Administration!V77,0)</f>
        <v>10786</v>
      </c>
      <c r="F82" s="10">
        <f t="shared" si="3"/>
        <v>352.62</v>
      </c>
      <c r="G82" s="9">
        <f>ROUND(+Administration!O179,0)</f>
        <v>5154848</v>
      </c>
      <c r="H82" s="9">
        <f>ROUND(+Administration!V179,0)</f>
        <v>8765</v>
      </c>
      <c r="I82" s="10">
        <f t="shared" si="4"/>
        <v>588.12</v>
      </c>
      <c r="J82" s="10"/>
      <c r="K82" s="11">
        <f t="shared" si="5"/>
        <v>0.66790000000000005</v>
      </c>
    </row>
    <row r="83" spans="2:11" x14ac:dyDescent="0.2">
      <c r="B83">
        <f>+Administration!A78</f>
        <v>176</v>
      </c>
      <c r="C83" t="str">
        <f>+Administration!B78</f>
        <v>TACOMA GENERAL/ALLENMORE HOSPITAL</v>
      </c>
      <c r="D83" s="9">
        <f>ROUND(+Administration!O78,0)</f>
        <v>4271785</v>
      </c>
      <c r="E83" s="9">
        <f>ROUND(+Administration!V78,0)</f>
        <v>41823</v>
      </c>
      <c r="F83" s="10">
        <f t="shared" si="3"/>
        <v>102.14</v>
      </c>
      <c r="G83" s="9">
        <f>ROUND(+Administration!O180,0)</f>
        <v>742974</v>
      </c>
      <c r="H83" s="9">
        <f>ROUND(+Administration!V180,0)</f>
        <v>40195</v>
      </c>
      <c r="I83" s="10">
        <f t="shared" si="4"/>
        <v>18.48</v>
      </c>
      <c r="J83" s="10"/>
      <c r="K83" s="11">
        <f t="shared" si="5"/>
        <v>-0.81910000000000005</v>
      </c>
    </row>
    <row r="84" spans="2:11" x14ac:dyDescent="0.2">
      <c r="B84">
        <f>+Administration!A79</f>
        <v>180</v>
      </c>
      <c r="C84" t="str">
        <f>+Administration!B79</f>
        <v>VALLEY HOSPITAL</v>
      </c>
      <c r="D84" s="9">
        <f>ROUND(+Administration!O79,0)</f>
        <v>2097499</v>
      </c>
      <c r="E84" s="9">
        <f>ROUND(+Administration!V79,0)</f>
        <v>11479</v>
      </c>
      <c r="F84" s="10">
        <f t="shared" si="3"/>
        <v>182.72</v>
      </c>
      <c r="G84" s="9">
        <f>ROUND(+Administration!O181,0)</f>
        <v>2471654</v>
      </c>
      <c r="H84" s="9">
        <f>ROUND(+Administration!V181,0)</f>
        <v>11541</v>
      </c>
      <c r="I84" s="10">
        <f t="shared" si="4"/>
        <v>214.16</v>
      </c>
      <c r="J84" s="10"/>
      <c r="K84" s="11">
        <f t="shared" si="5"/>
        <v>0.1721</v>
      </c>
    </row>
    <row r="85" spans="2:11" x14ac:dyDescent="0.2">
      <c r="B85">
        <f>+Administration!A80</f>
        <v>183</v>
      </c>
      <c r="C85" t="str">
        <f>+Administration!B80</f>
        <v>MULTICARE AUBURN MEDICAL CENTER</v>
      </c>
      <c r="D85" s="9">
        <f>ROUND(+Administration!O80,0)</f>
        <v>1640159</v>
      </c>
      <c r="E85" s="9">
        <f>ROUND(+Administration!V80,0)</f>
        <v>10417</v>
      </c>
      <c r="F85" s="10">
        <f t="shared" si="3"/>
        <v>157.44999999999999</v>
      </c>
      <c r="G85" s="9">
        <f>ROUND(+Administration!O182,0)</f>
        <v>3028520</v>
      </c>
      <c r="H85" s="9">
        <f>ROUND(+Administration!V182,0)</f>
        <v>10939</v>
      </c>
      <c r="I85" s="10">
        <f t="shared" si="4"/>
        <v>276.86</v>
      </c>
      <c r="J85" s="10"/>
      <c r="K85" s="11">
        <f t="shared" si="5"/>
        <v>0.75839999999999996</v>
      </c>
    </row>
    <row r="86" spans="2:11" x14ac:dyDescent="0.2">
      <c r="B86">
        <f>+Administration!A81</f>
        <v>186</v>
      </c>
      <c r="C86" t="str">
        <f>+Administration!B81</f>
        <v>SUMMIT PACIFIC MEDICAL CENTER</v>
      </c>
      <c r="D86" s="9">
        <f>ROUND(+Administration!O81,0)</f>
        <v>0</v>
      </c>
      <c r="E86" s="9">
        <f>ROUND(+Administration!V81,0)</f>
        <v>1042</v>
      </c>
      <c r="F86" s="10" t="str">
        <f t="shared" si="3"/>
        <v/>
      </c>
      <c r="G86" s="9">
        <f>ROUND(+Administration!O183,0)</f>
        <v>0</v>
      </c>
      <c r="H86" s="9">
        <f>ROUND(+Administration!V183,0)</f>
        <v>1607</v>
      </c>
      <c r="I86" s="10" t="str">
        <f t="shared" si="4"/>
        <v/>
      </c>
      <c r="J86" s="10"/>
      <c r="K86" s="11" t="str">
        <f t="shared" si="5"/>
        <v/>
      </c>
    </row>
    <row r="87" spans="2:11" x14ac:dyDescent="0.2">
      <c r="B87">
        <f>+Administration!A82</f>
        <v>191</v>
      </c>
      <c r="C87" t="str">
        <f>+Administration!B82</f>
        <v>PROVIDENCE CENTRALIA HOSPITAL</v>
      </c>
      <c r="D87" s="9">
        <f>ROUND(+Administration!O82,0)</f>
        <v>1206812</v>
      </c>
      <c r="E87" s="9">
        <f>ROUND(+Administration!V82,0)</f>
        <v>12339</v>
      </c>
      <c r="F87" s="10">
        <f t="shared" si="3"/>
        <v>97.8</v>
      </c>
      <c r="G87" s="9">
        <f>ROUND(+Administration!O184,0)</f>
        <v>40006977</v>
      </c>
      <c r="H87" s="9">
        <f>ROUND(+Administration!V184,0)</f>
        <v>11395</v>
      </c>
      <c r="I87" s="10">
        <f t="shared" si="4"/>
        <v>3510.92</v>
      </c>
      <c r="J87" s="10"/>
      <c r="K87" s="11">
        <f t="shared" si="5"/>
        <v>34.899000000000001</v>
      </c>
    </row>
    <row r="88" spans="2:11" x14ac:dyDescent="0.2">
      <c r="B88">
        <f>+Administration!A83</f>
        <v>193</v>
      </c>
      <c r="C88" t="str">
        <f>+Administration!B83</f>
        <v>PROVIDENCE MOUNT CARMEL HOSPITAL</v>
      </c>
      <c r="D88" s="9">
        <f>ROUND(+Administration!O83,0)</f>
        <v>288948</v>
      </c>
      <c r="E88" s="9">
        <f>ROUND(+Administration!V83,0)</f>
        <v>3543</v>
      </c>
      <c r="F88" s="10">
        <f t="shared" si="3"/>
        <v>81.55</v>
      </c>
      <c r="G88" s="9">
        <f>ROUND(+Administration!O185,0)</f>
        <v>215654</v>
      </c>
      <c r="H88" s="9">
        <f>ROUND(+Administration!V185,0)</f>
        <v>3716</v>
      </c>
      <c r="I88" s="10">
        <f t="shared" si="4"/>
        <v>58.03</v>
      </c>
      <c r="J88" s="10"/>
      <c r="K88" s="11">
        <f t="shared" si="5"/>
        <v>-0.28839999999999999</v>
      </c>
    </row>
    <row r="89" spans="2:11" x14ac:dyDescent="0.2">
      <c r="B89">
        <f>+Administration!A84</f>
        <v>194</v>
      </c>
      <c r="C89" t="str">
        <f>+Administration!B84</f>
        <v>PROVIDENCE ST JOSEPHS HOSPITAL</v>
      </c>
      <c r="D89" s="9">
        <f>ROUND(+Administration!O84,0)</f>
        <v>445472</v>
      </c>
      <c r="E89" s="9">
        <f>ROUND(+Administration!V84,0)</f>
        <v>1316</v>
      </c>
      <c r="F89" s="10">
        <f t="shared" si="3"/>
        <v>338.5</v>
      </c>
      <c r="G89" s="9">
        <f>ROUND(+Administration!O186,0)</f>
        <v>278273</v>
      </c>
      <c r="H89" s="9">
        <f>ROUND(+Administration!V186,0)</f>
        <v>1137</v>
      </c>
      <c r="I89" s="10">
        <f t="shared" si="4"/>
        <v>244.74</v>
      </c>
      <c r="J89" s="10"/>
      <c r="K89" s="11">
        <f t="shared" si="5"/>
        <v>-0.27700000000000002</v>
      </c>
    </row>
    <row r="90" spans="2:11" x14ac:dyDescent="0.2">
      <c r="B90">
        <f>+Administration!A85</f>
        <v>195</v>
      </c>
      <c r="C90" t="str">
        <f>+Administration!B85</f>
        <v>SNOQUALMIE VALLEY HOSPITAL</v>
      </c>
      <c r="D90" s="9">
        <f>ROUND(+Administration!O85,0)</f>
        <v>643030</v>
      </c>
      <c r="E90" s="9">
        <f>ROUND(+Administration!V85,0)</f>
        <v>1874</v>
      </c>
      <c r="F90" s="10">
        <f t="shared" si="3"/>
        <v>343.13</v>
      </c>
      <c r="G90" s="9">
        <f>ROUND(+Administration!O187,0)</f>
        <v>303614</v>
      </c>
      <c r="H90" s="9">
        <f>ROUND(+Administration!V187,0)</f>
        <v>290</v>
      </c>
      <c r="I90" s="10">
        <f t="shared" si="4"/>
        <v>1046.94</v>
      </c>
      <c r="J90" s="10"/>
      <c r="K90" s="11">
        <f t="shared" si="5"/>
        <v>2.0510999999999999</v>
      </c>
    </row>
    <row r="91" spans="2:11" x14ac:dyDescent="0.2">
      <c r="B91">
        <f>+Administration!A86</f>
        <v>197</v>
      </c>
      <c r="C91" t="str">
        <f>+Administration!B86</f>
        <v>CAPITAL MEDICAL CENTER</v>
      </c>
      <c r="D91" s="9">
        <f>ROUND(+Administration!O86,0)</f>
        <v>4069327</v>
      </c>
      <c r="E91" s="9">
        <f>ROUND(+Administration!V86,0)</f>
        <v>10620</v>
      </c>
      <c r="F91" s="10">
        <f t="shared" si="3"/>
        <v>383.18</v>
      </c>
      <c r="G91" s="9">
        <f>ROUND(+Administration!O188,0)</f>
        <v>2477861</v>
      </c>
      <c r="H91" s="9">
        <f>ROUND(+Administration!V188,0)</f>
        <v>10782</v>
      </c>
      <c r="I91" s="10">
        <f t="shared" si="4"/>
        <v>229.81</v>
      </c>
      <c r="J91" s="10"/>
      <c r="K91" s="11">
        <f t="shared" si="5"/>
        <v>-0.40029999999999999</v>
      </c>
    </row>
    <row r="92" spans="2:11" x14ac:dyDescent="0.2">
      <c r="B92">
        <f>+Administration!A87</f>
        <v>198</v>
      </c>
      <c r="C92" t="str">
        <f>+Administration!B87</f>
        <v>SUNNYSIDE COMMUNITY HOSPITAL</v>
      </c>
      <c r="D92" s="9">
        <f>ROUND(+Administration!O87,0)</f>
        <v>532005</v>
      </c>
      <c r="E92" s="9">
        <f>ROUND(+Administration!V87,0)</f>
        <v>4161</v>
      </c>
      <c r="F92" s="10">
        <f t="shared" si="3"/>
        <v>127.86</v>
      </c>
      <c r="G92" s="9">
        <f>ROUND(+Administration!O189,0)</f>
        <v>915942</v>
      </c>
      <c r="H92" s="9">
        <f>ROUND(+Administration!V189,0)</f>
        <v>4751</v>
      </c>
      <c r="I92" s="10">
        <f t="shared" si="4"/>
        <v>192.79</v>
      </c>
      <c r="J92" s="10"/>
      <c r="K92" s="11">
        <f t="shared" si="5"/>
        <v>0.50780000000000003</v>
      </c>
    </row>
    <row r="93" spans="2:11" x14ac:dyDescent="0.2">
      <c r="B93">
        <f>+Administration!A88</f>
        <v>199</v>
      </c>
      <c r="C93" t="str">
        <f>+Administration!B88</f>
        <v>TOPPENISH COMMUNITY HOSPITAL</v>
      </c>
      <c r="D93" s="9">
        <f>ROUND(+Administration!O88,0)</f>
        <v>757671</v>
      </c>
      <c r="E93" s="9">
        <f>ROUND(+Administration!V88,0)</f>
        <v>2554</v>
      </c>
      <c r="F93" s="10">
        <f t="shared" si="3"/>
        <v>296.66000000000003</v>
      </c>
      <c r="G93" s="9">
        <f>ROUND(+Administration!O190,0)</f>
        <v>336590</v>
      </c>
      <c r="H93" s="9">
        <f>ROUND(+Administration!V190,0)</f>
        <v>2379</v>
      </c>
      <c r="I93" s="10">
        <f t="shared" si="4"/>
        <v>141.47999999999999</v>
      </c>
      <c r="J93" s="10"/>
      <c r="K93" s="11">
        <f t="shared" si="5"/>
        <v>-0.52310000000000001</v>
      </c>
    </row>
    <row r="94" spans="2:11" x14ac:dyDescent="0.2">
      <c r="B94">
        <f>+Administration!A89</f>
        <v>201</v>
      </c>
      <c r="C94" t="str">
        <f>+Administration!B89</f>
        <v>ST FRANCIS COMMUNITY HOSPITAL</v>
      </c>
      <c r="D94" s="9">
        <f>ROUND(+Administration!O89,0)</f>
        <v>2659359</v>
      </c>
      <c r="E94" s="9">
        <f>ROUND(+Administration!V89,0)</f>
        <v>15975</v>
      </c>
      <c r="F94" s="10">
        <f t="shared" si="3"/>
        <v>166.47</v>
      </c>
      <c r="G94" s="9">
        <f>ROUND(+Administration!O191,0)</f>
        <v>3401925</v>
      </c>
      <c r="H94" s="9">
        <f>ROUND(+Administration!V191,0)</f>
        <v>13448</v>
      </c>
      <c r="I94" s="10">
        <f t="shared" si="4"/>
        <v>252.97</v>
      </c>
      <c r="J94" s="10"/>
      <c r="K94" s="11">
        <f t="shared" si="5"/>
        <v>0.51959999999999995</v>
      </c>
    </row>
    <row r="95" spans="2:11" x14ac:dyDescent="0.2">
      <c r="B95">
        <f>+Administration!A90</f>
        <v>202</v>
      </c>
      <c r="C95" t="str">
        <f>+Administration!B90</f>
        <v>REGIONAL HOSPITAL</v>
      </c>
      <c r="D95" s="9">
        <f>ROUND(+Administration!O90,0)</f>
        <v>104369</v>
      </c>
      <c r="E95" s="9">
        <f>ROUND(+Administration!V90,0)</f>
        <v>707</v>
      </c>
      <c r="F95" s="10">
        <f t="shared" si="3"/>
        <v>147.62</v>
      </c>
      <c r="G95" s="9">
        <f>ROUND(+Administration!O192,0)</f>
        <v>175832</v>
      </c>
      <c r="H95" s="9">
        <f>ROUND(+Administration!V192,0)</f>
        <v>357</v>
      </c>
      <c r="I95" s="10">
        <f t="shared" si="4"/>
        <v>492.53</v>
      </c>
      <c r="J95" s="10"/>
      <c r="K95" s="11">
        <f t="shared" si="5"/>
        <v>2.3365</v>
      </c>
    </row>
    <row r="96" spans="2:11" x14ac:dyDescent="0.2">
      <c r="B96">
        <f>+Administration!A91</f>
        <v>204</v>
      </c>
      <c r="C96" t="str">
        <f>+Administration!B91</f>
        <v>SEATTLE CANCER CARE ALLIANCE</v>
      </c>
      <c r="D96" s="9">
        <f>ROUND(+Administration!O91,0)</f>
        <v>9204633</v>
      </c>
      <c r="E96" s="9">
        <f>ROUND(+Administration!V91,0)</f>
        <v>13817</v>
      </c>
      <c r="F96" s="10">
        <f t="shared" si="3"/>
        <v>666.18</v>
      </c>
      <c r="G96" s="9">
        <f>ROUND(+Administration!O193,0)</f>
        <v>10148044</v>
      </c>
      <c r="H96" s="9">
        <f>ROUND(+Administration!V193,0)</f>
        <v>14365</v>
      </c>
      <c r="I96" s="10">
        <f t="shared" si="4"/>
        <v>706.44</v>
      </c>
      <c r="J96" s="10"/>
      <c r="K96" s="11">
        <f t="shared" si="5"/>
        <v>6.0400000000000002E-2</v>
      </c>
    </row>
    <row r="97" spans="2:11" x14ac:dyDescent="0.2">
      <c r="B97">
        <f>+Administration!A92</f>
        <v>205</v>
      </c>
      <c r="C97" t="str">
        <f>+Administration!B92</f>
        <v>WENATCHEE VALLEY HOSPITAL</v>
      </c>
      <c r="D97" s="9">
        <f>ROUND(+Administration!O92,0)</f>
        <v>731382</v>
      </c>
      <c r="E97" s="9">
        <f>ROUND(+Administration!V92,0)</f>
        <v>12549</v>
      </c>
      <c r="F97" s="10">
        <f t="shared" si="3"/>
        <v>58.28</v>
      </c>
      <c r="G97" s="9">
        <f>ROUND(+Administration!O194,0)</f>
        <v>6452797</v>
      </c>
      <c r="H97" s="9">
        <f>ROUND(+Administration!V194,0)</f>
        <v>27379</v>
      </c>
      <c r="I97" s="10">
        <f t="shared" si="4"/>
        <v>235.68</v>
      </c>
      <c r="J97" s="10"/>
      <c r="K97" s="11">
        <f t="shared" si="5"/>
        <v>3.0438999999999998</v>
      </c>
    </row>
    <row r="98" spans="2:11" x14ac:dyDescent="0.2">
      <c r="B98">
        <f>+Administration!A93</f>
        <v>206</v>
      </c>
      <c r="C98" t="str">
        <f>+Administration!B93</f>
        <v>PEACEHEALTH UNITED GENERAL MEDICAL CENTER</v>
      </c>
      <c r="D98" s="9">
        <f>ROUND(+Administration!O93,0)</f>
        <v>357371</v>
      </c>
      <c r="E98" s="9">
        <f>ROUND(+Administration!V93,0)</f>
        <v>3615</v>
      </c>
      <c r="F98" s="10">
        <f t="shared" si="3"/>
        <v>98.86</v>
      </c>
      <c r="G98" s="9">
        <f>ROUND(+Administration!O195,0)</f>
        <v>262226</v>
      </c>
      <c r="H98" s="9">
        <f>ROUND(+Administration!V195,0)</f>
        <v>838</v>
      </c>
      <c r="I98" s="10">
        <f t="shared" si="4"/>
        <v>312.92</v>
      </c>
      <c r="J98" s="10"/>
      <c r="K98" s="11">
        <f t="shared" si="5"/>
        <v>2.1652999999999998</v>
      </c>
    </row>
    <row r="99" spans="2:11" x14ac:dyDescent="0.2">
      <c r="B99">
        <f>+Administration!A94</f>
        <v>207</v>
      </c>
      <c r="C99" t="str">
        <f>+Administration!B94</f>
        <v>SKAGIT VALLEY HOSPITAL</v>
      </c>
      <c r="D99" s="9">
        <f>ROUND(+Administration!O94,0)</f>
        <v>2756021</v>
      </c>
      <c r="E99" s="9">
        <f>ROUND(+Administration!V94,0)</f>
        <v>20806</v>
      </c>
      <c r="F99" s="10">
        <f t="shared" si="3"/>
        <v>132.46</v>
      </c>
      <c r="G99" s="9">
        <f>ROUND(+Administration!O196,0)</f>
        <v>1416778</v>
      </c>
      <c r="H99" s="9">
        <f>ROUND(+Administration!V196,0)</f>
        <v>21501</v>
      </c>
      <c r="I99" s="10">
        <f t="shared" si="4"/>
        <v>65.89</v>
      </c>
      <c r="J99" s="10"/>
      <c r="K99" s="11">
        <f t="shared" si="5"/>
        <v>-0.50260000000000005</v>
      </c>
    </row>
    <row r="100" spans="2:11" x14ac:dyDescent="0.2">
      <c r="B100">
        <f>+Administration!A95</f>
        <v>208</v>
      </c>
      <c r="C100" t="str">
        <f>+Administration!B95</f>
        <v>LEGACY SALMON CREEK HOSPITAL</v>
      </c>
      <c r="D100" s="9">
        <f>ROUND(+Administration!O95,0)</f>
        <v>490177</v>
      </c>
      <c r="E100" s="9">
        <f>ROUND(+Administration!V95,0)</f>
        <v>18334</v>
      </c>
      <c r="F100" s="10">
        <f t="shared" si="3"/>
        <v>26.74</v>
      </c>
      <c r="G100" s="9">
        <f>ROUND(+Administration!O197,0)</f>
        <v>5706806</v>
      </c>
      <c r="H100" s="9">
        <f>ROUND(+Administration!V197,0)</f>
        <v>19284</v>
      </c>
      <c r="I100" s="10">
        <f t="shared" si="4"/>
        <v>295.93</v>
      </c>
      <c r="J100" s="10"/>
      <c r="K100" s="11">
        <f t="shared" si="5"/>
        <v>10.0669</v>
      </c>
    </row>
    <row r="101" spans="2:11" x14ac:dyDescent="0.2">
      <c r="B101">
        <f>+Administration!A96</f>
        <v>209</v>
      </c>
      <c r="C101" t="str">
        <f>+Administration!B96</f>
        <v>ST ANTHONY HOSPITAL</v>
      </c>
      <c r="D101" s="9">
        <f>ROUND(+Administration!O96,0)</f>
        <v>782101</v>
      </c>
      <c r="E101" s="9">
        <f>ROUND(+Administration!V96,0)</f>
        <v>9231</v>
      </c>
      <c r="F101" s="10">
        <f t="shared" si="3"/>
        <v>84.73</v>
      </c>
      <c r="G101" s="9">
        <f>ROUND(+Administration!O198,0)</f>
        <v>1058848</v>
      </c>
      <c r="H101" s="9">
        <f>ROUND(+Administration!V198,0)</f>
        <v>9720</v>
      </c>
      <c r="I101" s="10">
        <f t="shared" si="4"/>
        <v>108.93</v>
      </c>
      <c r="J101" s="10"/>
      <c r="K101" s="11">
        <f t="shared" si="5"/>
        <v>0.28560000000000002</v>
      </c>
    </row>
    <row r="102" spans="2:11" x14ac:dyDescent="0.2">
      <c r="B102">
        <f>+Administration!A97</f>
        <v>210</v>
      </c>
      <c r="C102" t="str">
        <f>+Administration!B97</f>
        <v>SWEDISH MEDICAL CENTER - ISSAQUAH CAMPUS</v>
      </c>
      <c r="D102" s="9">
        <f>ROUND(+Administration!O97,0)</f>
        <v>9271978</v>
      </c>
      <c r="E102" s="9">
        <f>ROUND(+Administration!V97,0)</f>
        <v>12277</v>
      </c>
      <c r="F102" s="10">
        <f t="shared" si="3"/>
        <v>755.23</v>
      </c>
      <c r="G102" s="9">
        <f>ROUND(+Administration!O199,0)</f>
        <v>15172506</v>
      </c>
      <c r="H102" s="9">
        <f>ROUND(+Administration!V199,0)</f>
        <v>9423</v>
      </c>
      <c r="I102" s="10">
        <f t="shared" si="4"/>
        <v>1610.16</v>
      </c>
      <c r="J102" s="10"/>
      <c r="K102" s="11">
        <f t="shared" si="5"/>
        <v>1.1319999999999999</v>
      </c>
    </row>
    <row r="103" spans="2:11" x14ac:dyDescent="0.2">
      <c r="B103">
        <f>+Administration!A98</f>
        <v>211</v>
      </c>
      <c r="C103" t="str">
        <f>+Administration!B98</f>
        <v>PEACEHEALTH PEACE ISLAND MEDICAL CENTER</v>
      </c>
      <c r="D103" s="9">
        <f>ROUND(+Administration!O98,0)</f>
        <v>140150</v>
      </c>
      <c r="E103" s="9">
        <f>ROUND(+Administration!V98,0)</f>
        <v>433</v>
      </c>
      <c r="F103" s="10">
        <f t="shared" si="3"/>
        <v>323.67</v>
      </c>
      <c r="G103" s="9">
        <f>ROUND(+Administration!O200,0)</f>
        <v>47911</v>
      </c>
      <c r="H103" s="9">
        <f>ROUND(+Administration!V200,0)</f>
        <v>886</v>
      </c>
      <c r="I103" s="10">
        <f t="shared" si="4"/>
        <v>54.08</v>
      </c>
      <c r="J103" s="10"/>
      <c r="K103" s="11">
        <f t="shared" si="5"/>
        <v>-0.83289999999999997</v>
      </c>
    </row>
    <row r="104" spans="2:11" x14ac:dyDescent="0.2">
      <c r="B104">
        <f>+Administration!A99</f>
        <v>904</v>
      </c>
      <c r="C104" t="str">
        <f>+Administration!B99</f>
        <v>BHC FAIRFAX HOSPITAL</v>
      </c>
      <c r="D104" s="9">
        <f>ROUND(+Administration!O99,0)</f>
        <v>252990</v>
      </c>
      <c r="E104" s="9">
        <f>ROUND(+Administration!V99,0)</f>
        <v>2354</v>
      </c>
      <c r="F104" s="10">
        <f t="shared" si="3"/>
        <v>107.47</v>
      </c>
      <c r="G104" s="9">
        <f>ROUND(+Administration!O201,0)</f>
        <v>424102</v>
      </c>
      <c r="H104" s="9">
        <f>ROUND(+Administration!V201,0)</f>
        <v>2770</v>
      </c>
      <c r="I104" s="10">
        <f t="shared" si="4"/>
        <v>153.11000000000001</v>
      </c>
      <c r="J104" s="10"/>
      <c r="K104" s="11">
        <f t="shared" si="5"/>
        <v>0.42470000000000002</v>
      </c>
    </row>
    <row r="105" spans="2:11" x14ac:dyDescent="0.2">
      <c r="B105">
        <f>+Administration!A100</f>
        <v>915</v>
      </c>
      <c r="C105" t="str">
        <f>+Administration!B100</f>
        <v>LOURDES COUNSELING CENTER</v>
      </c>
      <c r="D105" s="9">
        <f>ROUND(+Administration!O100,0)</f>
        <v>1397823</v>
      </c>
      <c r="E105" s="9">
        <f>ROUND(+Administration!V100,0)</f>
        <v>744</v>
      </c>
      <c r="F105" s="10">
        <f t="shared" si="3"/>
        <v>1878.79</v>
      </c>
      <c r="G105" s="9">
        <f>ROUND(+Administration!O202,0)</f>
        <v>348955</v>
      </c>
      <c r="H105" s="9">
        <f>ROUND(+Administration!V202,0)</f>
        <v>702</v>
      </c>
      <c r="I105" s="10">
        <f t="shared" si="4"/>
        <v>497.09</v>
      </c>
      <c r="J105" s="10"/>
      <c r="K105" s="11">
        <f t="shared" si="5"/>
        <v>-0.73540000000000005</v>
      </c>
    </row>
    <row r="106" spans="2:11" x14ac:dyDescent="0.2">
      <c r="B106">
        <f>+Administration!A101</f>
        <v>919</v>
      </c>
      <c r="C106" t="str">
        <f>+Administration!B101</f>
        <v>NAVOS</v>
      </c>
      <c r="D106" s="9">
        <f>ROUND(+Administration!O101,0)</f>
        <v>269115</v>
      </c>
      <c r="E106" s="9">
        <f>ROUND(+Administration!V101,0)</f>
        <v>1090</v>
      </c>
      <c r="F106" s="10">
        <f t="shared" si="3"/>
        <v>246.89</v>
      </c>
      <c r="G106" s="9">
        <f>ROUND(+Administration!O203,0)</f>
        <v>270666</v>
      </c>
      <c r="H106" s="9">
        <f>ROUND(+Administration!V203,0)</f>
        <v>688</v>
      </c>
      <c r="I106" s="10">
        <f t="shared" si="4"/>
        <v>393.41</v>
      </c>
      <c r="J106" s="10"/>
      <c r="K106" s="11">
        <f t="shared" si="5"/>
        <v>0.59350000000000003</v>
      </c>
    </row>
    <row r="107" spans="2:11" x14ac:dyDescent="0.2">
      <c r="B107">
        <f>+Administration!A102</f>
        <v>921</v>
      </c>
      <c r="C107" t="str">
        <f>+Administration!B102</f>
        <v>Cascade Behavioral Health</v>
      </c>
      <c r="D107" s="9">
        <f>ROUND(+Administration!O102,0)</f>
        <v>29449</v>
      </c>
      <c r="E107" s="9">
        <f>ROUND(+Administration!V102,0)</f>
        <v>93</v>
      </c>
      <c r="F107" s="10">
        <f t="shared" si="3"/>
        <v>316.66000000000003</v>
      </c>
      <c r="G107" s="9">
        <f>ROUND(+Administration!O204,0)</f>
        <v>417648</v>
      </c>
      <c r="H107" s="9">
        <f>ROUND(+Administration!V204,0)</f>
        <v>664</v>
      </c>
      <c r="I107" s="10">
        <f t="shared" si="4"/>
        <v>628.99</v>
      </c>
      <c r="J107" s="10"/>
      <c r="K107" s="11">
        <f t="shared" si="5"/>
        <v>0.98629999999999995</v>
      </c>
    </row>
    <row r="108" spans="2:11" x14ac:dyDescent="0.2">
      <c r="B108">
        <f>+Administration!A103</f>
        <v>922</v>
      </c>
      <c r="C108" t="str">
        <f>+Administration!B103</f>
        <v>Fairfax Everett</v>
      </c>
      <c r="D108" s="9">
        <f>ROUND(+Administration!O103,0)</f>
        <v>0</v>
      </c>
      <c r="E108" s="9" t="e">
        <f>ROUND(+Administration!V103,0)</f>
        <v>#VALUE!</v>
      </c>
      <c r="F108" s="10" t="str">
        <f t="shared" si="3"/>
        <v/>
      </c>
      <c r="G108" s="9">
        <f>ROUND(+Administration!O205,0)</f>
        <v>41135</v>
      </c>
      <c r="H108" s="9">
        <f>ROUND(+Administration!V205,0)</f>
        <v>113</v>
      </c>
      <c r="I108" s="10">
        <f t="shared" si="4"/>
        <v>364.03</v>
      </c>
      <c r="J108" s="10"/>
      <c r="K108" s="11" t="str">
        <f t="shared" si="5"/>
        <v/>
      </c>
    </row>
    <row r="109" spans="2:11" x14ac:dyDescent="0.2">
      <c r="D109" s="9"/>
      <c r="E109" s="9"/>
      <c r="F109" s="10"/>
      <c r="G109" s="9"/>
      <c r="H109" s="9"/>
      <c r="I109" s="10"/>
      <c r="J109" s="10"/>
      <c r="K109" s="11"/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P19" sqref="P1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6" width="9.88671875" bestFit="1" customWidth="1"/>
    <col min="7" max="7" width="10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6" t="s">
        <v>23</v>
      </c>
      <c r="B1" s="5"/>
      <c r="C1" s="5"/>
      <c r="D1" s="5"/>
      <c r="E1" s="5"/>
      <c r="F1" s="6"/>
      <c r="G1" s="5"/>
      <c r="H1" s="5"/>
      <c r="I1" s="5"/>
      <c r="J1" s="5"/>
    </row>
    <row r="2" spans="1:11" x14ac:dyDescent="0.2">
      <c r="A2" s="1"/>
      <c r="F2" s="1"/>
      <c r="K2" s="4" t="s">
        <v>43</v>
      </c>
    </row>
    <row r="3" spans="1:11" x14ac:dyDescent="0.2">
      <c r="D3" s="2"/>
      <c r="F3" s="1"/>
      <c r="K3">
        <v>502</v>
      </c>
    </row>
    <row r="4" spans="1:11" x14ac:dyDescent="0.2">
      <c r="A4" s="6" t="s">
        <v>30</v>
      </c>
      <c r="B4" s="6"/>
      <c r="C4" s="6"/>
      <c r="D4" s="7"/>
      <c r="E4" s="6"/>
      <c r="F4" s="5"/>
      <c r="G4" s="5"/>
      <c r="H4" s="5"/>
      <c r="I4" s="5"/>
      <c r="J4" s="5"/>
    </row>
    <row r="5" spans="1:11" x14ac:dyDescent="0.2">
      <c r="A5" s="6" t="s">
        <v>38</v>
      </c>
      <c r="B5" s="6"/>
      <c r="C5" s="6"/>
      <c r="D5" s="6"/>
      <c r="E5" s="5"/>
      <c r="F5" s="5"/>
      <c r="G5" s="5"/>
      <c r="H5" s="5"/>
      <c r="I5" s="5"/>
      <c r="J5" s="5"/>
    </row>
    <row r="7" spans="1:11" x14ac:dyDescent="0.2">
      <c r="E7" s="33">
        <f>Administration!D5</f>
        <v>2013</v>
      </c>
      <c r="F7" s="4">
        <f>+E7</f>
        <v>2013</v>
      </c>
      <c r="H7" s="3">
        <f>+F7+1</f>
        <v>2014</v>
      </c>
      <c r="I7" s="4">
        <f>+H7</f>
        <v>2014</v>
      </c>
    </row>
    <row r="8" spans="1:11" x14ac:dyDescent="0.2">
      <c r="A8" s="4"/>
      <c r="B8" s="4"/>
      <c r="C8" s="4"/>
      <c r="F8" s="3" t="s">
        <v>2</v>
      </c>
      <c r="I8" s="3" t="s">
        <v>2</v>
      </c>
      <c r="J8" s="3"/>
      <c r="K8" s="4" t="s">
        <v>45</v>
      </c>
    </row>
    <row r="9" spans="1:11" x14ac:dyDescent="0.2">
      <c r="A9" s="4"/>
      <c r="B9" s="4" t="s">
        <v>41</v>
      </c>
      <c r="C9" s="4" t="s">
        <v>42</v>
      </c>
      <c r="D9" s="3" t="s">
        <v>6</v>
      </c>
      <c r="E9" s="3" t="s">
        <v>24</v>
      </c>
      <c r="F9" s="3" t="s">
        <v>25</v>
      </c>
      <c r="G9" s="3" t="s">
        <v>6</v>
      </c>
      <c r="H9" s="3" t="s">
        <v>24</v>
      </c>
      <c r="I9" s="3" t="s">
        <v>25</v>
      </c>
      <c r="J9" s="3"/>
      <c r="K9" s="4" t="s">
        <v>46</v>
      </c>
    </row>
    <row r="10" spans="1:11" x14ac:dyDescent="0.2">
      <c r="B10">
        <f>+Administration!A5</f>
        <v>1</v>
      </c>
      <c r="C10" t="str">
        <f>+Administration!B5</f>
        <v>SWEDISH MEDICAL CENTER - FIRST HILL</v>
      </c>
      <c r="D10" s="9">
        <f>ROUND(+Administration!G5,0)</f>
        <v>11471030</v>
      </c>
      <c r="E10" s="10">
        <f>ROUND(+Administration!E5,2)</f>
        <v>102.61</v>
      </c>
      <c r="F10" s="10">
        <f>IF(D10=0,"",IF(E10=0,"",ROUND(D10/E10,2)))</f>
        <v>111792.52</v>
      </c>
      <c r="G10" s="9">
        <f>ROUND(+Administration!G107,0)</f>
        <v>13305856</v>
      </c>
      <c r="H10" s="10">
        <f>ROUND(+Administration!E107,2)</f>
        <v>138.28</v>
      </c>
      <c r="I10" s="10">
        <f>IF(G10=0,"",IF(H10=0,"",ROUND(G10/H10,2)))</f>
        <v>96224.01</v>
      </c>
      <c r="J10" s="10"/>
      <c r="K10" s="11">
        <f>IF(D10=0,"",IF(E10=0,"",IF(G10=0,"",IF(H10=0,"",ROUND(I10/F10-1,4)))))</f>
        <v>-0.13930000000000001</v>
      </c>
    </row>
    <row r="11" spans="1:11" x14ac:dyDescent="0.2">
      <c r="B11">
        <f>+Administration!A6</f>
        <v>3</v>
      </c>
      <c r="C11" t="str">
        <f>+Administration!B6</f>
        <v>SWEDISH MEDICAL CENTER - CHERRY HILL</v>
      </c>
      <c r="D11" s="9">
        <f>ROUND(+Administration!G6,0)</f>
        <v>6519663</v>
      </c>
      <c r="E11" s="10">
        <f>ROUND(+Administration!E6,2)</f>
        <v>64.73</v>
      </c>
      <c r="F11" s="10">
        <f t="shared" ref="F11:F74" si="0">IF(D11=0,"",IF(E11=0,"",ROUND(D11/E11,2)))</f>
        <v>100720.89</v>
      </c>
      <c r="G11" s="9">
        <f>ROUND(+Administration!G108,0)</f>
        <v>7615415</v>
      </c>
      <c r="H11" s="10">
        <f>ROUND(+Administration!E108,2)</f>
        <v>90.44</v>
      </c>
      <c r="I11" s="10">
        <f t="shared" ref="I11:I74" si="1">IF(G11=0,"",IF(H11=0,"",ROUND(G11/H11,2)))</f>
        <v>84204.06</v>
      </c>
      <c r="J11" s="10"/>
      <c r="K11" s="11">
        <f t="shared" ref="K11:K74" si="2">IF(D11=0,"",IF(E11=0,"",IF(G11=0,"",IF(H11=0,"",ROUND(I11/F11-1,4)))))</f>
        <v>-0.16400000000000001</v>
      </c>
    </row>
    <row r="12" spans="1:11" x14ac:dyDescent="0.2">
      <c r="B12">
        <f>+Administration!A7</f>
        <v>8</v>
      </c>
      <c r="C12" t="str">
        <f>+Administration!B7</f>
        <v>KLICKITAT VALLEY HEALTH</v>
      </c>
      <c r="D12" s="9">
        <f>ROUND(+Administration!G7,0)</f>
        <v>884427</v>
      </c>
      <c r="E12" s="10">
        <f>ROUND(+Administration!E7,2)</f>
        <v>13.62</v>
      </c>
      <c r="F12" s="10">
        <f t="shared" si="0"/>
        <v>64935.9</v>
      </c>
      <c r="G12" s="9">
        <f>ROUND(+Administration!G109,0)</f>
        <v>894477</v>
      </c>
      <c r="H12" s="10">
        <f>ROUND(+Administration!E109,2)</f>
        <v>12.87</v>
      </c>
      <c r="I12" s="10">
        <f t="shared" si="1"/>
        <v>69500.929999999993</v>
      </c>
      <c r="J12" s="10"/>
      <c r="K12" s="11">
        <f t="shared" si="2"/>
        <v>7.0300000000000001E-2</v>
      </c>
    </row>
    <row r="13" spans="1:11" x14ac:dyDescent="0.2">
      <c r="B13">
        <f>+Administration!A8</f>
        <v>10</v>
      </c>
      <c r="C13" t="str">
        <f>+Administration!B8</f>
        <v>VIRGINIA MASON MEDICAL CENTER</v>
      </c>
      <c r="D13" s="9">
        <f>ROUND(+Administration!G8,0)</f>
        <v>41698678</v>
      </c>
      <c r="E13" s="10">
        <f>ROUND(+Administration!E8,2)</f>
        <v>367.78</v>
      </c>
      <c r="F13" s="10">
        <f t="shared" si="0"/>
        <v>113379.41</v>
      </c>
      <c r="G13" s="9">
        <f>ROUND(+Administration!G110,0)</f>
        <v>42675827</v>
      </c>
      <c r="H13" s="10">
        <f>ROUND(+Administration!E110,2)</f>
        <v>370.72</v>
      </c>
      <c r="I13" s="10">
        <f t="shared" si="1"/>
        <v>115116.06</v>
      </c>
      <c r="J13" s="10"/>
      <c r="K13" s="11">
        <f t="shared" si="2"/>
        <v>1.5299999999999999E-2</v>
      </c>
    </row>
    <row r="14" spans="1:11" x14ac:dyDescent="0.2">
      <c r="B14">
        <f>+Administration!A9</f>
        <v>14</v>
      </c>
      <c r="C14" t="str">
        <f>+Administration!B9</f>
        <v>SEATTLE CHILDRENS HOSPITAL</v>
      </c>
      <c r="D14" s="9">
        <f>ROUND(+Administration!G9,0)</f>
        <v>67195540</v>
      </c>
      <c r="E14" s="10">
        <f>ROUND(+Administration!E9,2)</f>
        <v>643.02</v>
      </c>
      <c r="F14" s="10">
        <f t="shared" si="0"/>
        <v>104499.92</v>
      </c>
      <c r="G14" s="9">
        <f>ROUND(+Administration!G111,0)</f>
        <v>68562097</v>
      </c>
      <c r="H14" s="10">
        <f>ROUND(+Administration!E111,2)</f>
        <v>608.55999999999995</v>
      </c>
      <c r="I14" s="10">
        <f t="shared" si="1"/>
        <v>112662.84</v>
      </c>
      <c r="J14" s="10"/>
      <c r="K14" s="11">
        <f t="shared" si="2"/>
        <v>7.8100000000000003E-2</v>
      </c>
    </row>
    <row r="15" spans="1:11" x14ac:dyDescent="0.2">
      <c r="B15">
        <f>+Administration!A10</f>
        <v>20</v>
      </c>
      <c r="C15" t="str">
        <f>+Administration!B10</f>
        <v>GROUP HEALTH CENTRAL HOSPITAL</v>
      </c>
      <c r="D15" s="9">
        <f>ROUND(+Administration!G10,0)</f>
        <v>1583142</v>
      </c>
      <c r="E15" s="10">
        <f>ROUND(+Administration!E10,2)</f>
        <v>15.96</v>
      </c>
      <c r="F15" s="10">
        <f t="shared" si="0"/>
        <v>99194.36</v>
      </c>
      <c r="G15" s="9">
        <f>ROUND(+Administration!G112,0)</f>
        <v>2209920</v>
      </c>
      <c r="H15" s="10">
        <f>ROUND(+Administration!E112,2)</f>
        <v>15.43</v>
      </c>
      <c r="I15" s="10">
        <f t="shared" si="1"/>
        <v>143222.29</v>
      </c>
      <c r="J15" s="10"/>
      <c r="K15" s="11">
        <f t="shared" si="2"/>
        <v>0.44390000000000002</v>
      </c>
    </row>
    <row r="16" spans="1:11" x14ac:dyDescent="0.2">
      <c r="B16">
        <f>+Administration!A11</f>
        <v>21</v>
      </c>
      <c r="C16" t="str">
        <f>+Administration!B11</f>
        <v>NEWPORT HOSPITAL AND HEALTH SERVICES</v>
      </c>
      <c r="D16" s="9">
        <f>ROUND(+Administration!G11,0)</f>
        <v>871721</v>
      </c>
      <c r="E16" s="10">
        <f>ROUND(+Administration!E11,2)</f>
        <v>13</v>
      </c>
      <c r="F16" s="10">
        <f t="shared" si="0"/>
        <v>67055.460000000006</v>
      </c>
      <c r="G16" s="9">
        <f>ROUND(+Administration!G113,0)</f>
        <v>1039861</v>
      </c>
      <c r="H16" s="10">
        <f>ROUND(+Administration!E113,2)</f>
        <v>14.81</v>
      </c>
      <c r="I16" s="10">
        <f t="shared" si="1"/>
        <v>70213.440000000002</v>
      </c>
      <c r="J16" s="10"/>
      <c r="K16" s="11">
        <f t="shared" si="2"/>
        <v>4.7100000000000003E-2</v>
      </c>
    </row>
    <row r="17" spans="2:11" x14ac:dyDescent="0.2">
      <c r="B17">
        <f>+Administration!A12</f>
        <v>22</v>
      </c>
      <c r="C17" t="str">
        <f>+Administration!B12</f>
        <v>LOURDES MEDICAL CENTER</v>
      </c>
      <c r="D17" s="9">
        <f>ROUND(+Administration!G12,0)</f>
        <v>1870771</v>
      </c>
      <c r="E17" s="10">
        <f>ROUND(+Administration!E12,2)</f>
        <v>35.049999999999997</v>
      </c>
      <c r="F17" s="10">
        <f t="shared" si="0"/>
        <v>53374.35</v>
      </c>
      <c r="G17" s="9">
        <f>ROUND(+Administration!G114,0)</f>
        <v>1749893</v>
      </c>
      <c r="H17" s="10">
        <f>ROUND(+Administration!E114,2)</f>
        <v>99.7</v>
      </c>
      <c r="I17" s="10">
        <f t="shared" si="1"/>
        <v>17551.580000000002</v>
      </c>
      <c r="J17" s="10"/>
      <c r="K17" s="11">
        <f t="shared" si="2"/>
        <v>-0.67120000000000002</v>
      </c>
    </row>
    <row r="18" spans="2:11" x14ac:dyDescent="0.2">
      <c r="B18">
        <f>+Administration!A13</f>
        <v>23</v>
      </c>
      <c r="C18" t="str">
        <f>+Administration!B13</f>
        <v>THREE RIVERS HOSPITAL</v>
      </c>
      <c r="D18" s="9">
        <f>ROUND(+Administration!G13,0)</f>
        <v>845186</v>
      </c>
      <c r="E18" s="10">
        <f>ROUND(+Administration!E13,2)</f>
        <v>14.61</v>
      </c>
      <c r="F18" s="10">
        <f t="shared" si="0"/>
        <v>57849.83</v>
      </c>
      <c r="G18" s="9">
        <f>ROUND(+Administration!G115,0)</f>
        <v>926583</v>
      </c>
      <c r="H18" s="10">
        <f>ROUND(+Administration!E115,2)</f>
        <v>14.31</v>
      </c>
      <c r="I18" s="10">
        <f t="shared" si="1"/>
        <v>64750.73</v>
      </c>
      <c r="J18" s="10"/>
      <c r="K18" s="11">
        <f t="shared" si="2"/>
        <v>0.1193</v>
      </c>
    </row>
    <row r="19" spans="2:11" x14ac:dyDescent="0.2">
      <c r="B19">
        <f>+Administration!A14</f>
        <v>26</v>
      </c>
      <c r="C19" t="str">
        <f>+Administration!B14</f>
        <v>PEACEHEALTH ST JOHN MEDICAL CENTER</v>
      </c>
      <c r="D19" s="9">
        <f>ROUND(+Administration!G14,0)</f>
        <v>9521490</v>
      </c>
      <c r="E19" s="10">
        <f>ROUND(+Administration!E14,2)</f>
        <v>99.77</v>
      </c>
      <c r="F19" s="10">
        <f t="shared" si="0"/>
        <v>95434.4</v>
      </c>
      <c r="G19" s="9">
        <f>ROUND(+Administration!G116,0)</f>
        <v>10409985</v>
      </c>
      <c r="H19" s="10">
        <f>ROUND(+Administration!E116,2)</f>
        <v>87.66</v>
      </c>
      <c r="I19" s="10">
        <f t="shared" si="1"/>
        <v>118754.11</v>
      </c>
      <c r="J19" s="10"/>
      <c r="K19" s="11">
        <f t="shared" si="2"/>
        <v>0.24440000000000001</v>
      </c>
    </row>
    <row r="20" spans="2:11" x14ac:dyDescent="0.2">
      <c r="B20">
        <f>+Administration!A15</f>
        <v>29</v>
      </c>
      <c r="C20" t="str">
        <f>+Administration!B15</f>
        <v>HARBORVIEW MEDICAL CENTER</v>
      </c>
      <c r="D20" s="9">
        <f>ROUND(+Administration!G15,0)</f>
        <v>43180846</v>
      </c>
      <c r="E20" s="10">
        <f>ROUND(+Administration!E15,2)</f>
        <v>488.56</v>
      </c>
      <c r="F20" s="10">
        <f t="shared" si="0"/>
        <v>88383.92</v>
      </c>
      <c r="G20" s="9">
        <f>ROUND(+Administration!G117,0)</f>
        <v>44638530</v>
      </c>
      <c r="H20" s="10">
        <f>ROUND(+Administration!E117,2)</f>
        <v>491.96</v>
      </c>
      <c r="I20" s="10">
        <f t="shared" si="1"/>
        <v>90736.1</v>
      </c>
      <c r="J20" s="10"/>
      <c r="K20" s="11">
        <f t="shared" si="2"/>
        <v>2.6599999999999999E-2</v>
      </c>
    </row>
    <row r="21" spans="2:11" x14ac:dyDescent="0.2">
      <c r="B21">
        <f>+Administration!A16</f>
        <v>32</v>
      </c>
      <c r="C21" t="str">
        <f>+Administration!B16</f>
        <v>ST JOSEPH MEDICAL CENTER</v>
      </c>
      <c r="D21" s="9">
        <f>ROUND(+Administration!G16,0)</f>
        <v>23251590</v>
      </c>
      <c r="E21" s="10">
        <f>ROUND(+Administration!E16,2)</f>
        <v>222.31</v>
      </c>
      <c r="F21" s="10">
        <f t="shared" si="0"/>
        <v>104590.84</v>
      </c>
      <c r="G21" s="9">
        <f>ROUND(+Administration!G118,0)</f>
        <v>24849864</v>
      </c>
      <c r="H21" s="10">
        <f>ROUND(+Administration!E118,2)</f>
        <v>522.76</v>
      </c>
      <c r="I21" s="10">
        <f t="shared" si="1"/>
        <v>47535.89</v>
      </c>
      <c r="J21" s="10"/>
      <c r="K21" s="11">
        <f t="shared" si="2"/>
        <v>-0.54549999999999998</v>
      </c>
    </row>
    <row r="22" spans="2:11" x14ac:dyDescent="0.2">
      <c r="B22">
        <f>+Administration!A17</f>
        <v>35</v>
      </c>
      <c r="C22" t="str">
        <f>+Administration!B17</f>
        <v>ST ELIZABETH HOSPITAL</v>
      </c>
      <c r="D22" s="9">
        <f>ROUND(+Administration!G17,0)</f>
        <v>3029752</v>
      </c>
      <c r="E22" s="10">
        <f>ROUND(+Administration!E17,2)</f>
        <v>25.39</v>
      </c>
      <c r="F22" s="10">
        <f t="shared" si="0"/>
        <v>119328.55</v>
      </c>
      <c r="G22" s="9">
        <f>ROUND(+Administration!G119,0)</f>
        <v>3136184</v>
      </c>
      <c r="H22" s="10">
        <f>ROUND(+Administration!E119,2)</f>
        <v>69.55</v>
      </c>
      <c r="I22" s="10">
        <f t="shared" si="1"/>
        <v>45092.51</v>
      </c>
      <c r="J22" s="10"/>
      <c r="K22" s="11">
        <f t="shared" si="2"/>
        <v>-0.62209999999999999</v>
      </c>
    </row>
    <row r="23" spans="2:11" x14ac:dyDescent="0.2">
      <c r="B23">
        <f>+Administration!A18</f>
        <v>37</v>
      </c>
      <c r="C23" t="str">
        <f>+Administration!B18</f>
        <v>DEACONESS HOSPITAL</v>
      </c>
      <c r="D23" s="9">
        <f>ROUND(+Administration!G18,0)</f>
        <v>7977022</v>
      </c>
      <c r="E23" s="10">
        <f>ROUND(+Administration!E18,2)</f>
        <v>93.35</v>
      </c>
      <c r="F23" s="10">
        <f t="shared" si="0"/>
        <v>85452.83</v>
      </c>
      <c r="G23" s="9">
        <f>ROUND(+Administration!G120,0)</f>
        <v>7993833</v>
      </c>
      <c r="H23" s="10">
        <f>ROUND(+Administration!E120,2)</f>
        <v>93.35</v>
      </c>
      <c r="I23" s="10">
        <f t="shared" si="1"/>
        <v>85632.92</v>
      </c>
      <c r="J23" s="10"/>
      <c r="K23" s="11">
        <f t="shared" si="2"/>
        <v>2.0999999999999999E-3</v>
      </c>
    </row>
    <row r="24" spans="2:11" x14ac:dyDescent="0.2">
      <c r="B24">
        <f>+Administration!A19</f>
        <v>38</v>
      </c>
      <c r="C24" t="str">
        <f>+Administration!B19</f>
        <v>OLYMPIC MEDICAL CENTER</v>
      </c>
      <c r="D24" s="9">
        <f>ROUND(+Administration!G19,0)</f>
        <v>4142196</v>
      </c>
      <c r="E24" s="10">
        <f>ROUND(+Administration!E19,2)</f>
        <v>67.599999999999994</v>
      </c>
      <c r="F24" s="10">
        <f t="shared" si="0"/>
        <v>61275.09</v>
      </c>
      <c r="G24" s="9">
        <f>ROUND(+Administration!G121,0)</f>
        <v>4579471</v>
      </c>
      <c r="H24" s="10">
        <f>ROUND(+Administration!E121,2)</f>
        <v>68.989999999999995</v>
      </c>
      <c r="I24" s="10">
        <f t="shared" si="1"/>
        <v>66378.77</v>
      </c>
      <c r="J24" s="10"/>
      <c r="K24" s="11">
        <f t="shared" si="2"/>
        <v>8.3299999999999999E-2</v>
      </c>
    </row>
    <row r="25" spans="2:11" x14ac:dyDescent="0.2">
      <c r="B25">
        <f>+Administration!A20</f>
        <v>39</v>
      </c>
      <c r="C25" t="str">
        <f>+Administration!B20</f>
        <v>TRIOS HEALTH</v>
      </c>
      <c r="D25" s="9">
        <f>ROUND(+Administration!G20,0)</f>
        <v>6038976</v>
      </c>
      <c r="E25" s="10">
        <f>ROUND(+Administration!E20,2)</f>
        <v>77.900000000000006</v>
      </c>
      <c r="F25" s="10">
        <f t="shared" si="0"/>
        <v>77522.16</v>
      </c>
      <c r="G25" s="9">
        <f>ROUND(+Administration!G122,0)</f>
        <v>6274143</v>
      </c>
      <c r="H25" s="10">
        <f>ROUND(+Administration!E122,2)</f>
        <v>67.150000000000006</v>
      </c>
      <c r="I25" s="10">
        <f t="shared" si="1"/>
        <v>93434.74</v>
      </c>
      <c r="J25" s="10"/>
      <c r="K25" s="11">
        <f t="shared" si="2"/>
        <v>0.20530000000000001</v>
      </c>
    </row>
    <row r="26" spans="2:11" x14ac:dyDescent="0.2">
      <c r="B26">
        <f>+Administration!A21</f>
        <v>43</v>
      </c>
      <c r="C26" t="str">
        <f>+Administration!B21</f>
        <v>WALLA WALLA GENERAL HOSPITAL</v>
      </c>
      <c r="D26" s="9">
        <f>ROUND(+Administration!G21,0)</f>
        <v>0</v>
      </c>
      <c r="E26" s="10">
        <f>ROUND(+Administration!E21,2)</f>
        <v>0</v>
      </c>
      <c r="F26" s="10" t="str">
        <f t="shared" si="0"/>
        <v/>
      </c>
      <c r="G26" s="9">
        <f>ROUND(+Administration!G123,0)</f>
        <v>2994573</v>
      </c>
      <c r="H26" s="10">
        <f>ROUND(+Administration!E123,2)</f>
        <v>29.12</v>
      </c>
      <c r="I26" s="10">
        <f t="shared" si="1"/>
        <v>102835.61</v>
      </c>
      <c r="J26" s="10"/>
      <c r="K26" s="11" t="str">
        <f t="shared" si="2"/>
        <v/>
      </c>
    </row>
    <row r="27" spans="2:11" x14ac:dyDescent="0.2">
      <c r="B27">
        <f>+Administration!A22</f>
        <v>45</v>
      </c>
      <c r="C27" t="str">
        <f>+Administration!B22</f>
        <v>COLUMBIA BASIN HOSPITAL</v>
      </c>
      <c r="D27" s="9">
        <f>ROUND(+Administration!G22,0)</f>
        <v>527341</v>
      </c>
      <c r="E27" s="10">
        <f>ROUND(+Administration!E22,2)</f>
        <v>12.12</v>
      </c>
      <c r="F27" s="10">
        <f t="shared" si="0"/>
        <v>43509.98</v>
      </c>
      <c r="G27" s="9">
        <f>ROUND(+Administration!G124,0)</f>
        <v>670704</v>
      </c>
      <c r="H27" s="10">
        <f>ROUND(+Administration!E124,2)</f>
        <v>12.42</v>
      </c>
      <c r="I27" s="10">
        <f t="shared" si="1"/>
        <v>54001.93</v>
      </c>
      <c r="J27" s="10"/>
      <c r="K27" s="11">
        <f t="shared" si="2"/>
        <v>0.24110000000000001</v>
      </c>
    </row>
    <row r="28" spans="2:11" x14ac:dyDescent="0.2">
      <c r="B28">
        <f>+Administration!A23</f>
        <v>46</v>
      </c>
      <c r="C28" t="str">
        <f>+Administration!B23</f>
        <v>PMH MEDICAL CENTER</v>
      </c>
      <c r="D28" s="9">
        <f>ROUND(+Administration!G23,0)</f>
        <v>1135104</v>
      </c>
      <c r="E28" s="10">
        <f>ROUND(+Administration!E23,2)</f>
        <v>15.77</v>
      </c>
      <c r="F28" s="10">
        <f t="shared" si="0"/>
        <v>71978.69</v>
      </c>
      <c r="G28" s="9">
        <f>ROUND(+Administration!G125,0)</f>
        <v>0</v>
      </c>
      <c r="H28" s="10">
        <f>ROUND(+Administration!E125,2)</f>
        <v>0</v>
      </c>
      <c r="I28" s="10" t="str">
        <f t="shared" si="1"/>
        <v/>
      </c>
      <c r="J28" s="10"/>
      <c r="K28" s="11" t="str">
        <f t="shared" si="2"/>
        <v/>
      </c>
    </row>
    <row r="29" spans="2:11" x14ac:dyDescent="0.2">
      <c r="B29">
        <f>+Administration!A24</f>
        <v>50</v>
      </c>
      <c r="C29" t="str">
        <f>+Administration!B24</f>
        <v>PROVIDENCE ST MARY MEDICAL CENTER</v>
      </c>
      <c r="D29" s="9">
        <f>ROUND(+Administration!G24,0)</f>
        <v>4807508</v>
      </c>
      <c r="E29" s="10">
        <f>ROUND(+Administration!E24,2)</f>
        <v>61.82</v>
      </c>
      <c r="F29" s="10">
        <f t="shared" si="0"/>
        <v>77766.22</v>
      </c>
      <c r="G29" s="9">
        <f>ROUND(+Administration!G126,0)</f>
        <v>5715542</v>
      </c>
      <c r="H29" s="10">
        <f>ROUND(+Administration!E126,2)</f>
        <v>73.400000000000006</v>
      </c>
      <c r="I29" s="10">
        <f t="shared" si="1"/>
        <v>77868.42</v>
      </c>
      <c r="J29" s="10"/>
      <c r="K29" s="11">
        <f t="shared" si="2"/>
        <v>1.2999999999999999E-3</v>
      </c>
    </row>
    <row r="30" spans="2:11" x14ac:dyDescent="0.2">
      <c r="B30">
        <f>+Administration!A25</f>
        <v>54</v>
      </c>
      <c r="C30" t="str">
        <f>+Administration!B25</f>
        <v>FORKS COMMUNITY HOSPITAL</v>
      </c>
      <c r="D30" s="9">
        <f>ROUND(+Administration!G25,0)</f>
        <v>948205</v>
      </c>
      <c r="E30" s="10">
        <f>ROUND(+Administration!E25,2)</f>
        <v>14.1</v>
      </c>
      <c r="F30" s="10">
        <f t="shared" si="0"/>
        <v>67248.58</v>
      </c>
      <c r="G30" s="9">
        <f>ROUND(+Administration!G127,0)</f>
        <v>974442</v>
      </c>
      <c r="H30" s="10">
        <f>ROUND(+Administration!E127,2)</f>
        <v>14.06</v>
      </c>
      <c r="I30" s="10">
        <f t="shared" si="1"/>
        <v>69305.97</v>
      </c>
      <c r="J30" s="10"/>
      <c r="K30" s="11">
        <f t="shared" si="2"/>
        <v>3.0599999999999999E-2</v>
      </c>
    </row>
    <row r="31" spans="2:11" x14ac:dyDescent="0.2">
      <c r="B31">
        <f>+Administration!A26</f>
        <v>56</v>
      </c>
      <c r="C31" t="str">
        <f>+Administration!B26</f>
        <v>WILLAPA HARBOR HOSPITAL</v>
      </c>
      <c r="D31" s="9">
        <f>ROUND(+Administration!G26,0)</f>
        <v>1244939</v>
      </c>
      <c r="E31" s="10">
        <f>ROUND(+Administration!E26,2)</f>
        <v>14.68</v>
      </c>
      <c r="F31" s="10">
        <f t="shared" si="0"/>
        <v>84805.11</v>
      </c>
      <c r="G31" s="9">
        <f>ROUND(+Administration!G128,0)</f>
        <v>1306511</v>
      </c>
      <c r="H31" s="10">
        <f>ROUND(+Administration!E128,2)</f>
        <v>15.27</v>
      </c>
      <c r="I31" s="10">
        <f t="shared" si="1"/>
        <v>85560.639999999999</v>
      </c>
      <c r="J31" s="10"/>
      <c r="K31" s="11">
        <f t="shared" si="2"/>
        <v>8.8999999999999999E-3</v>
      </c>
    </row>
    <row r="32" spans="2:11" x14ac:dyDescent="0.2">
      <c r="B32">
        <f>+Administration!A27</f>
        <v>58</v>
      </c>
      <c r="C32" t="str">
        <f>+Administration!B27</f>
        <v>YAKIMA VALLEY MEMORIAL HOSPITAL</v>
      </c>
      <c r="D32" s="9">
        <f>ROUND(+Administration!G27,0)</f>
        <v>15443745</v>
      </c>
      <c r="E32" s="10">
        <f>ROUND(+Administration!E27,2)</f>
        <v>234.59</v>
      </c>
      <c r="F32" s="10">
        <f t="shared" si="0"/>
        <v>65832.92</v>
      </c>
      <c r="G32" s="9">
        <f>ROUND(+Administration!G129,0)</f>
        <v>18090360</v>
      </c>
      <c r="H32" s="10">
        <f>ROUND(+Administration!E129,2)</f>
        <v>251.34</v>
      </c>
      <c r="I32" s="10">
        <f t="shared" si="1"/>
        <v>71975.649999999994</v>
      </c>
      <c r="J32" s="10"/>
      <c r="K32" s="11">
        <f t="shared" si="2"/>
        <v>9.3299999999999994E-2</v>
      </c>
    </row>
    <row r="33" spans="2:11" x14ac:dyDescent="0.2">
      <c r="B33">
        <f>+Administration!A28</f>
        <v>63</v>
      </c>
      <c r="C33" t="str">
        <f>+Administration!B28</f>
        <v>GRAYS HARBOR COMMUNITY HOSPITAL</v>
      </c>
      <c r="D33" s="9">
        <f>ROUND(+Administration!G28,0)</f>
        <v>4362327</v>
      </c>
      <c r="E33" s="10">
        <f>ROUND(+Administration!E28,2)</f>
        <v>64</v>
      </c>
      <c r="F33" s="10">
        <f t="shared" si="0"/>
        <v>68161.36</v>
      </c>
      <c r="G33" s="9">
        <f>ROUND(+Administration!G130,0)</f>
        <v>4364804</v>
      </c>
      <c r="H33" s="10">
        <f>ROUND(+Administration!E130,2)</f>
        <v>61.79</v>
      </c>
      <c r="I33" s="10">
        <f t="shared" si="1"/>
        <v>70639.33</v>
      </c>
      <c r="J33" s="10"/>
      <c r="K33" s="11">
        <f t="shared" si="2"/>
        <v>3.6400000000000002E-2</v>
      </c>
    </row>
    <row r="34" spans="2:11" x14ac:dyDescent="0.2">
      <c r="B34">
        <f>+Administration!A29</f>
        <v>78</v>
      </c>
      <c r="C34" t="str">
        <f>+Administration!B29</f>
        <v>SAMARITAN HEALTHCARE</v>
      </c>
      <c r="D34" s="9">
        <f>ROUND(+Administration!G29,0)</f>
        <v>3093367</v>
      </c>
      <c r="E34" s="10">
        <f>ROUND(+Administration!E29,2)</f>
        <v>41.44</v>
      </c>
      <c r="F34" s="10">
        <f t="shared" si="0"/>
        <v>74646.89</v>
      </c>
      <c r="G34" s="9">
        <f>ROUND(+Administration!G131,0)</f>
        <v>3187827</v>
      </c>
      <c r="H34" s="10">
        <f>ROUND(+Administration!E131,2)</f>
        <v>40.69</v>
      </c>
      <c r="I34" s="10">
        <f t="shared" si="1"/>
        <v>78344.240000000005</v>
      </c>
      <c r="J34" s="10"/>
      <c r="K34" s="11">
        <f t="shared" si="2"/>
        <v>4.9500000000000002E-2</v>
      </c>
    </row>
    <row r="35" spans="2:11" x14ac:dyDescent="0.2">
      <c r="B35">
        <f>+Administration!A30</f>
        <v>79</v>
      </c>
      <c r="C35" t="str">
        <f>+Administration!B30</f>
        <v>OCEAN BEACH HOSPITAL</v>
      </c>
      <c r="D35" s="9">
        <f>ROUND(+Administration!G30,0)</f>
        <v>760360</v>
      </c>
      <c r="E35" s="10">
        <f>ROUND(+Administration!E30,2)</f>
        <v>10.92</v>
      </c>
      <c r="F35" s="10">
        <f t="shared" si="0"/>
        <v>69630.039999999994</v>
      </c>
      <c r="G35" s="9">
        <f>ROUND(+Administration!G132,0)</f>
        <v>307313</v>
      </c>
      <c r="H35" s="10">
        <f>ROUND(+Administration!E132,2)</f>
        <v>5.01</v>
      </c>
      <c r="I35" s="10">
        <f t="shared" si="1"/>
        <v>61339.92</v>
      </c>
      <c r="J35" s="10"/>
      <c r="K35" s="11">
        <f t="shared" si="2"/>
        <v>-0.1191</v>
      </c>
    </row>
    <row r="36" spans="2:11" x14ac:dyDescent="0.2">
      <c r="B36">
        <f>+Administration!A31</f>
        <v>80</v>
      </c>
      <c r="C36" t="str">
        <f>+Administration!B31</f>
        <v>ODESSA MEMORIAL HEALTHCARE CENTER</v>
      </c>
      <c r="D36" s="9">
        <f>ROUND(+Administration!G31,0)</f>
        <v>389387</v>
      </c>
      <c r="E36" s="10">
        <f>ROUND(+Administration!E31,2)</f>
        <v>5.38</v>
      </c>
      <c r="F36" s="10">
        <f t="shared" si="0"/>
        <v>72376.77</v>
      </c>
      <c r="G36" s="9">
        <f>ROUND(+Administration!G133,0)</f>
        <v>418320</v>
      </c>
      <c r="H36" s="10">
        <f>ROUND(+Administration!E133,2)</f>
        <v>5.79</v>
      </c>
      <c r="I36" s="10">
        <f t="shared" si="1"/>
        <v>72248.7</v>
      </c>
      <c r="J36" s="10"/>
      <c r="K36" s="11">
        <f t="shared" si="2"/>
        <v>-1.8E-3</v>
      </c>
    </row>
    <row r="37" spans="2:11" x14ac:dyDescent="0.2">
      <c r="B37">
        <f>+Administration!A32</f>
        <v>81</v>
      </c>
      <c r="C37" t="str">
        <f>+Administration!B32</f>
        <v>MULTICARE GOOD SAMARITAN</v>
      </c>
      <c r="D37" s="9">
        <f>ROUND(+Administration!G32,0)</f>
        <v>14798093</v>
      </c>
      <c r="E37" s="10">
        <f>ROUND(+Administration!E32,2)</f>
        <v>150.77000000000001</v>
      </c>
      <c r="F37" s="10">
        <f t="shared" si="0"/>
        <v>98150.12</v>
      </c>
      <c r="G37" s="9">
        <f>ROUND(+Administration!G134,0)</f>
        <v>12487629</v>
      </c>
      <c r="H37" s="10">
        <f>ROUND(+Administration!E134,2)</f>
        <v>95.71</v>
      </c>
      <c r="I37" s="10">
        <f t="shared" si="1"/>
        <v>130473.61</v>
      </c>
      <c r="J37" s="10"/>
      <c r="K37" s="11">
        <f t="shared" si="2"/>
        <v>0.32929999999999998</v>
      </c>
    </row>
    <row r="38" spans="2:11" x14ac:dyDescent="0.2">
      <c r="B38">
        <f>+Administration!A33</f>
        <v>82</v>
      </c>
      <c r="C38" t="str">
        <f>+Administration!B33</f>
        <v>GARFIELD COUNTY MEMORIAL HOSPITAL</v>
      </c>
      <c r="D38" s="9">
        <f>ROUND(+Administration!G33,0)</f>
        <v>441872</v>
      </c>
      <c r="E38" s="10">
        <f>ROUND(+Administration!E33,2)</f>
        <v>7.84</v>
      </c>
      <c r="F38" s="10">
        <f t="shared" si="0"/>
        <v>56361.22</v>
      </c>
      <c r="G38" s="9">
        <f>ROUND(+Administration!G135,0)</f>
        <v>410686</v>
      </c>
      <c r="H38" s="10">
        <f>ROUND(+Administration!E135,2)</f>
        <v>7.52</v>
      </c>
      <c r="I38" s="10">
        <f t="shared" si="1"/>
        <v>54612.5</v>
      </c>
      <c r="J38" s="10"/>
      <c r="K38" s="11">
        <f t="shared" si="2"/>
        <v>-3.1E-2</v>
      </c>
    </row>
    <row r="39" spans="2:11" x14ac:dyDescent="0.2">
      <c r="B39">
        <f>+Administration!A34</f>
        <v>84</v>
      </c>
      <c r="C39" t="str">
        <f>+Administration!B34</f>
        <v>PROVIDENCE REGIONAL MEDICAL CENTER EVERETT</v>
      </c>
      <c r="D39" s="9">
        <f>ROUND(+Administration!G34,0)</f>
        <v>14989304</v>
      </c>
      <c r="E39" s="10">
        <f>ROUND(+Administration!E34,2)</f>
        <v>169.39</v>
      </c>
      <c r="F39" s="10">
        <f t="shared" si="0"/>
        <v>88489.9</v>
      </c>
      <c r="G39" s="9">
        <f>ROUND(+Administration!G136,0)</f>
        <v>15685796</v>
      </c>
      <c r="H39" s="10">
        <f>ROUND(+Administration!E136,2)</f>
        <v>166.37</v>
      </c>
      <c r="I39" s="10">
        <f t="shared" si="1"/>
        <v>94282.6</v>
      </c>
      <c r="J39" s="10"/>
      <c r="K39" s="11">
        <f t="shared" si="2"/>
        <v>6.5500000000000003E-2</v>
      </c>
    </row>
    <row r="40" spans="2:11" x14ac:dyDescent="0.2">
      <c r="B40">
        <f>+Administration!A35</f>
        <v>85</v>
      </c>
      <c r="C40" t="str">
        <f>+Administration!B35</f>
        <v>JEFFERSON HEALTHCARE</v>
      </c>
      <c r="D40" s="9">
        <f>ROUND(+Administration!G35,0)</f>
        <v>4361137</v>
      </c>
      <c r="E40" s="10">
        <f>ROUND(+Administration!E35,2)</f>
        <v>49.59</v>
      </c>
      <c r="F40" s="10">
        <f t="shared" si="0"/>
        <v>87943.88</v>
      </c>
      <c r="G40" s="9">
        <f>ROUND(+Administration!G137,0)</f>
        <v>4095641</v>
      </c>
      <c r="H40" s="10">
        <f>ROUND(+Administration!E137,2)</f>
        <v>46.26</v>
      </c>
      <c r="I40" s="10">
        <f t="shared" si="1"/>
        <v>88535.26</v>
      </c>
      <c r="J40" s="10"/>
      <c r="K40" s="11">
        <f t="shared" si="2"/>
        <v>6.7000000000000002E-3</v>
      </c>
    </row>
    <row r="41" spans="2:11" x14ac:dyDescent="0.2">
      <c r="B41">
        <f>+Administration!A36</f>
        <v>96</v>
      </c>
      <c r="C41" t="str">
        <f>+Administration!B36</f>
        <v>SKYLINE HOSPITAL</v>
      </c>
      <c r="D41" s="9">
        <f>ROUND(+Administration!G36,0)</f>
        <v>1145371</v>
      </c>
      <c r="E41" s="10">
        <f>ROUND(+Administration!E36,2)</f>
        <v>14.18</v>
      </c>
      <c r="F41" s="10">
        <f t="shared" si="0"/>
        <v>80773.7</v>
      </c>
      <c r="G41" s="9">
        <f>ROUND(+Administration!G138,0)</f>
        <v>1096005</v>
      </c>
      <c r="H41" s="10">
        <f>ROUND(+Administration!E138,2)</f>
        <v>12.9</v>
      </c>
      <c r="I41" s="10">
        <f t="shared" si="1"/>
        <v>84961.63</v>
      </c>
      <c r="J41" s="10"/>
      <c r="K41" s="11">
        <f t="shared" si="2"/>
        <v>5.1799999999999999E-2</v>
      </c>
    </row>
    <row r="42" spans="2:11" x14ac:dyDescent="0.2">
      <c r="B42">
        <f>+Administration!A37</f>
        <v>102</v>
      </c>
      <c r="C42" t="str">
        <f>+Administration!B37</f>
        <v>YAKIMA REGIONAL MEDICAL AND CARDIAC CENTER</v>
      </c>
      <c r="D42" s="9">
        <f>ROUND(+Administration!G37,0)</f>
        <v>3433173</v>
      </c>
      <c r="E42" s="10">
        <f>ROUND(+Administration!E37,2)</f>
        <v>27.4</v>
      </c>
      <c r="F42" s="10">
        <f t="shared" si="0"/>
        <v>125298.28</v>
      </c>
      <c r="G42" s="9">
        <f>ROUND(+Administration!G139,0)</f>
        <v>3615685</v>
      </c>
      <c r="H42" s="10">
        <f>ROUND(+Administration!E139,2)</f>
        <v>40.1</v>
      </c>
      <c r="I42" s="10">
        <f t="shared" si="1"/>
        <v>90166.71</v>
      </c>
      <c r="J42" s="10"/>
      <c r="K42" s="11">
        <f t="shared" si="2"/>
        <v>-0.28039999999999998</v>
      </c>
    </row>
    <row r="43" spans="2:11" x14ac:dyDescent="0.2">
      <c r="B43">
        <f>+Administration!A38</f>
        <v>104</v>
      </c>
      <c r="C43" t="str">
        <f>+Administration!B38</f>
        <v>VALLEY GENERAL HOSPITAL</v>
      </c>
      <c r="D43" s="9">
        <f>ROUND(+Administration!G38,0)</f>
        <v>0</v>
      </c>
      <c r="E43" s="10">
        <f>ROUND(+Administration!E38,2)</f>
        <v>0</v>
      </c>
      <c r="F43" s="10" t="str">
        <f t="shared" si="0"/>
        <v/>
      </c>
      <c r="G43" s="9">
        <f>ROUND(+Administration!G140,0)</f>
        <v>0</v>
      </c>
      <c r="H43" s="10">
        <f>ROUND(+Administration!E140,2)</f>
        <v>0</v>
      </c>
      <c r="I43" s="10" t="str">
        <f t="shared" si="1"/>
        <v/>
      </c>
      <c r="J43" s="10"/>
      <c r="K43" s="11" t="str">
        <f t="shared" si="2"/>
        <v/>
      </c>
    </row>
    <row r="44" spans="2:11" x14ac:dyDescent="0.2">
      <c r="B44">
        <f>+Administration!A39</f>
        <v>106</v>
      </c>
      <c r="C44" t="str">
        <f>+Administration!B39</f>
        <v>CASCADE VALLEY HOSPITAL</v>
      </c>
      <c r="D44" s="9">
        <f>ROUND(+Administration!G39,0)</f>
        <v>3597511</v>
      </c>
      <c r="E44" s="10">
        <f>ROUND(+Administration!E39,2)</f>
        <v>47.5</v>
      </c>
      <c r="F44" s="10">
        <f t="shared" si="0"/>
        <v>75737.070000000007</v>
      </c>
      <c r="G44" s="9">
        <f>ROUND(+Administration!G141,0)</f>
        <v>3630429</v>
      </c>
      <c r="H44" s="10">
        <f>ROUND(+Administration!E141,2)</f>
        <v>47.66</v>
      </c>
      <c r="I44" s="10">
        <f t="shared" si="1"/>
        <v>76173.5</v>
      </c>
      <c r="J44" s="10"/>
      <c r="K44" s="11">
        <f t="shared" si="2"/>
        <v>5.7999999999999996E-3</v>
      </c>
    </row>
    <row r="45" spans="2:11" x14ac:dyDescent="0.2">
      <c r="B45">
        <f>+Administration!A40</f>
        <v>107</v>
      </c>
      <c r="C45" t="str">
        <f>+Administration!B40</f>
        <v>NORTH VALLEY HOSPITAL</v>
      </c>
      <c r="D45" s="9">
        <f>ROUND(+Administration!G40,0)</f>
        <v>1247907</v>
      </c>
      <c r="E45" s="10">
        <f>ROUND(+Administration!E40,2)</f>
        <v>18.57</v>
      </c>
      <c r="F45" s="10">
        <f t="shared" si="0"/>
        <v>67200.160000000003</v>
      </c>
      <c r="G45" s="9">
        <f>ROUND(+Administration!G142,0)</f>
        <v>1079948</v>
      </c>
      <c r="H45" s="10">
        <f>ROUND(+Administration!E142,2)</f>
        <v>16.09</v>
      </c>
      <c r="I45" s="10">
        <f t="shared" si="1"/>
        <v>67119.199999999997</v>
      </c>
      <c r="J45" s="10"/>
      <c r="K45" s="11">
        <f t="shared" si="2"/>
        <v>-1.1999999999999999E-3</v>
      </c>
    </row>
    <row r="46" spans="2:11" x14ac:dyDescent="0.2">
      <c r="B46">
        <f>+Administration!A41</f>
        <v>108</v>
      </c>
      <c r="C46" t="str">
        <f>+Administration!B41</f>
        <v>TRI-STATE MEMORIAL HOSPITAL</v>
      </c>
      <c r="D46" s="9">
        <f>ROUND(+Administration!G41,0)</f>
        <v>2663276</v>
      </c>
      <c r="E46" s="10">
        <f>ROUND(+Administration!E41,2)</f>
        <v>44.38</v>
      </c>
      <c r="F46" s="10">
        <f t="shared" si="0"/>
        <v>60010.73</v>
      </c>
      <c r="G46" s="9">
        <f>ROUND(+Administration!G143,0)</f>
        <v>2560275</v>
      </c>
      <c r="H46" s="10">
        <f>ROUND(+Administration!E143,2)</f>
        <v>42.52</v>
      </c>
      <c r="I46" s="10">
        <f t="shared" si="1"/>
        <v>60213.43</v>
      </c>
      <c r="J46" s="10"/>
      <c r="K46" s="11">
        <f t="shared" si="2"/>
        <v>3.3999999999999998E-3</v>
      </c>
    </row>
    <row r="47" spans="2:11" x14ac:dyDescent="0.2">
      <c r="B47">
        <f>+Administration!A42</f>
        <v>111</v>
      </c>
      <c r="C47" t="str">
        <f>+Administration!B42</f>
        <v>EAST ADAMS RURAL HEALTHCARE</v>
      </c>
      <c r="D47" s="9">
        <f>ROUND(+Administration!G42,0)</f>
        <v>372693</v>
      </c>
      <c r="E47" s="10">
        <f>ROUND(+Administration!E42,2)</f>
        <v>3.84</v>
      </c>
      <c r="F47" s="10">
        <f t="shared" si="0"/>
        <v>97055.47</v>
      </c>
      <c r="G47" s="9">
        <f>ROUND(+Administration!G144,0)</f>
        <v>383764</v>
      </c>
      <c r="H47" s="10">
        <f>ROUND(+Administration!E144,2)</f>
        <v>4.9000000000000004</v>
      </c>
      <c r="I47" s="10">
        <f t="shared" si="1"/>
        <v>78319.179999999993</v>
      </c>
      <c r="J47" s="10"/>
      <c r="K47" s="11">
        <f t="shared" si="2"/>
        <v>-0.193</v>
      </c>
    </row>
    <row r="48" spans="2:11" x14ac:dyDescent="0.2">
      <c r="B48">
        <f>+Administration!A43</f>
        <v>125</v>
      </c>
      <c r="C48" t="str">
        <f>+Administration!B43</f>
        <v>OTHELLO COMMUNITY HOSPITAL</v>
      </c>
      <c r="D48" s="9">
        <f>ROUND(+Administration!G43,0)</f>
        <v>0</v>
      </c>
      <c r="E48" s="10">
        <f>ROUND(+Administration!E43,2)</f>
        <v>0</v>
      </c>
      <c r="F48" s="10" t="str">
        <f t="shared" si="0"/>
        <v/>
      </c>
      <c r="G48" s="9">
        <f>ROUND(+Administration!G145,0)</f>
        <v>0</v>
      </c>
      <c r="H48" s="10">
        <f>ROUND(+Administration!E145,2)</f>
        <v>0</v>
      </c>
      <c r="I48" s="10" t="str">
        <f t="shared" si="1"/>
        <v/>
      </c>
      <c r="J48" s="10"/>
      <c r="K48" s="11" t="str">
        <f t="shared" si="2"/>
        <v/>
      </c>
    </row>
    <row r="49" spans="2:11" x14ac:dyDescent="0.2">
      <c r="B49">
        <f>+Administration!A44</f>
        <v>126</v>
      </c>
      <c r="C49" t="str">
        <f>+Administration!B44</f>
        <v>HIGHLINE MEDICAL CENTER</v>
      </c>
      <c r="D49" s="9">
        <f>ROUND(+Administration!G44,0)</f>
        <v>4124829</v>
      </c>
      <c r="E49" s="10">
        <f>ROUND(+Administration!E44,2)</f>
        <v>78.680000000000007</v>
      </c>
      <c r="F49" s="10">
        <f t="shared" si="0"/>
        <v>52425.38</v>
      </c>
      <c r="G49" s="9">
        <f>ROUND(+Administration!G146,0)</f>
        <v>5839143</v>
      </c>
      <c r="H49" s="10">
        <f>ROUND(+Administration!E146,2)</f>
        <v>72.38</v>
      </c>
      <c r="I49" s="10">
        <f t="shared" si="1"/>
        <v>80673.429999999993</v>
      </c>
      <c r="J49" s="10"/>
      <c r="K49" s="11">
        <f t="shared" si="2"/>
        <v>0.53879999999999995</v>
      </c>
    </row>
    <row r="50" spans="2:11" x14ac:dyDescent="0.2">
      <c r="B50">
        <f>+Administration!A45</f>
        <v>128</v>
      </c>
      <c r="C50" t="str">
        <f>+Administration!B45</f>
        <v>UNIVERSITY OF WASHINGTON MEDICAL CENTER</v>
      </c>
      <c r="D50" s="9">
        <f>ROUND(+Administration!G45,0)</f>
        <v>29622148</v>
      </c>
      <c r="E50" s="10">
        <f>ROUND(+Administration!E45,2)</f>
        <v>385.23</v>
      </c>
      <c r="F50" s="10">
        <f t="shared" si="0"/>
        <v>76894.710000000006</v>
      </c>
      <c r="G50" s="9">
        <f>ROUND(+Administration!G147,0)</f>
        <v>26719061</v>
      </c>
      <c r="H50" s="10">
        <f>ROUND(+Administration!E147,2)</f>
        <v>324.51</v>
      </c>
      <c r="I50" s="10">
        <f t="shared" si="1"/>
        <v>82336.63</v>
      </c>
      <c r="J50" s="10"/>
      <c r="K50" s="11">
        <f t="shared" si="2"/>
        <v>7.0800000000000002E-2</v>
      </c>
    </row>
    <row r="51" spans="2:11" x14ac:dyDescent="0.2">
      <c r="B51">
        <f>+Administration!A46</f>
        <v>129</v>
      </c>
      <c r="C51" t="str">
        <f>+Administration!B46</f>
        <v>QUINCY VALLEY MEDICAL CENTER</v>
      </c>
      <c r="D51" s="9">
        <f>ROUND(+Administration!G46,0)</f>
        <v>0</v>
      </c>
      <c r="E51" s="10">
        <f>ROUND(+Administration!E46,2)</f>
        <v>0</v>
      </c>
      <c r="F51" s="10" t="str">
        <f t="shared" si="0"/>
        <v/>
      </c>
      <c r="G51" s="9">
        <f>ROUND(+Administration!G148,0)</f>
        <v>0</v>
      </c>
      <c r="H51" s="10">
        <f>ROUND(+Administration!E148,2)</f>
        <v>0</v>
      </c>
      <c r="I51" s="10" t="str">
        <f t="shared" si="1"/>
        <v/>
      </c>
      <c r="J51" s="10"/>
      <c r="K51" s="11" t="str">
        <f t="shared" si="2"/>
        <v/>
      </c>
    </row>
    <row r="52" spans="2:11" x14ac:dyDescent="0.2">
      <c r="B52">
        <f>+Administration!A47</f>
        <v>130</v>
      </c>
      <c r="C52" t="str">
        <f>+Administration!B47</f>
        <v>UW MEDICINE/NORTHWEST HOSPITAL</v>
      </c>
      <c r="D52" s="9">
        <f>ROUND(+Administration!G47,0)</f>
        <v>12325610</v>
      </c>
      <c r="E52" s="10">
        <f>ROUND(+Administration!E47,2)</f>
        <v>150.47</v>
      </c>
      <c r="F52" s="10">
        <f t="shared" si="0"/>
        <v>81914.070000000007</v>
      </c>
      <c r="G52" s="9">
        <f>ROUND(+Administration!G149,0)</f>
        <v>12480020</v>
      </c>
      <c r="H52" s="10">
        <f>ROUND(+Administration!E149,2)</f>
        <v>164.12</v>
      </c>
      <c r="I52" s="10">
        <f t="shared" si="1"/>
        <v>76042.039999999994</v>
      </c>
      <c r="J52" s="10"/>
      <c r="K52" s="11">
        <f t="shared" si="2"/>
        <v>-7.17E-2</v>
      </c>
    </row>
    <row r="53" spans="2:11" x14ac:dyDescent="0.2">
      <c r="B53">
        <f>+Administration!A48</f>
        <v>131</v>
      </c>
      <c r="C53" t="str">
        <f>+Administration!B48</f>
        <v>OVERLAKE HOSPITAL MEDICAL CENTER</v>
      </c>
      <c r="D53" s="9">
        <f>ROUND(+Administration!G48,0)</f>
        <v>18308510</v>
      </c>
      <c r="E53" s="10">
        <f>ROUND(+Administration!E48,2)</f>
        <v>197.22</v>
      </c>
      <c r="F53" s="10">
        <f t="shared" si="0"/>
        <v>92832.93</v>
      </c>
      <c r="G53" s="9">
        <f>ROUND(+Administration!G150,0)</f>
        <v>20010569</v>
      </c>
      <c r="H53" s="10">
        <f>ROUND(+Administration!E150,2)</f>
        <v>199.39</v>
      </c>
      <c r="I53" s="10">
        <f t="shared" si="1"/>
        <v>100358.94</v>
      </c>
      <c r="J53" s="10"/>
      <c r="K53" s="11">
        <f t="shared" si="2"/>
        <v>8.1100000000000005E-2</v>
      </c>
    </row>
    <row r="54" spans="2:11" x14ac:dyDescent="0.2">
      <c r="B54">
        <f>+Administration!A49</f>
        <v>132</v>
      </c>
      <c r="C54" t="str">
        <f>+Administration!B49</f>
        <v>ST CLARE HOSPITAL</v>
      </c>
      <c r="D54" s="9">
        <f>ROUND(+Administration!G49,0)</f>
        <v>5873432</v>
      </c>
      <c r="E54" s="10">
        <f>ROUND(+Administration!E49,2)</f>
        <v>79.81</v>
      </c>
      <c r="F54" s="10">
        <f t="shared" si="0"/>
        <v>73592.679999999993</v>
      </c>
      <c r="G54" s="9">
        <f>ROUND(+Administration!G151,0)</f>
        <v>6380147</v>
      </c>
      <c r="H54" s="10">
        <f>ROUND(+Administration!E151,2)</f>
        <v>160.54</v>
      </c>
      <c r="I54" s="10">
        <f t="shared" si="1"/>
        <v>39741.79</v>
      </c>
      <c r="J54" s="10"/>
      <c r="K54" s="11">
        <f t="shared" si="2"/>
        <v>-0.46</v>
      </c>
    </row>
    <row r="55" spans="2:11" x14ac:dyDescent="0.2">
      <c r="B55">
        <f>+Administration!A50</f>
        <v>134</v>
      </c>
      <c r="C55" t="str">
        <f>+Administration!B50</f>
        <v>ISLAND HOSPITAL</v>
      </c>
      <c r="D55" s="9">
        <f>ROUND(+Administration!G50,0)</f>
        <v>2605184</v>
      </c>
      <c r="E55" s="10">
        <f>ROUND(+Administration!E50,2)</f>
        <v>33.33</v>
      </c>
      <c r="F55" s="10">
        <f t="shared" si="0"/>
        <v>78163.34</v>
      </c>
      <c r="G55" s="9">
        <f>ROUND(+Administration!G152,0)</f>
        <v>2754058</v>
      </c>
      <c r="H55" s="10">
        <f>ROUND(+Administration!E152,2)</f>
        <v>31.81</v>
      </c>
      <c r="I55" s="10">
        <f t="shared" si="1"/>
        <v>86578.37</v>
      </c>
      <c r="J55" s="10"/>
      <c r="K55" s="11">
        <f t="shared" si="2"/>
        <v>0.1077</v>
      </c>
    </row>
    <row r="56" spans="2:11" x14ac:dyDescent="0.2">
      <c r="B56">
        <f>+Administration!A51</f>
        <v>137</v>
      </c>
      <c r="C56" t="str">
        <f>+Administration!B51</f>
        <v>LINCOLN HOSPITAL</v>
      </c>
      <c r="D56" s="9">
        <f>ROUND(+Administration!G51,0)</f>
        <v>1080396</v>
      </c>
      <c r="E56" s="10">
        <f>ROUND(+Administration!E51,2)</f>
        <v>13.67</v>
      </c>
      <c r="F56" s="10">
        <f t="shared" si="0"/>
        <v>79034.09</v>
      </c>
      <c r="G56" s="9">
        <f>ROUND(+Administration!G153,0)</f>
        <v>1131041</v>
      </c>
      <c r="H56" s="10">
        <f>ROUND(+Administration!E153,2)</f>
        <v>16.3</v>
      </c>
      <c r="I56" s="10">
        <f t="shared" si="1"/>
        <v>69389.02</v>
      </c>
      <c r="J56" s="10"/>
      <c r="K56" s="11">
        <f t="shared" si="2"/>
        <v>-0.122</v>
      </c>
    </row>
    <row r="57" spans="2:11" x14ac:dyDescent="0.2">
      <c r="B57">
        <f>+Administration!A52</f>
        <v>138</v>
      </c>
      <c r="C57" t="str">
        <f>+Administration!B52</f>
        <v>SWEDISH EDMONDS</v>
      </c>
      <c r="D57" s="9">
        <f>ROUND(+Administration!G52,0)</f>
        <v>9894791</v>
      </c>
      <c r="E57" s="10">
        <f>ROUND(+Administration!E52,2)</f>
        <v>120</v>
      </c>
      <c r="F57" s="10">
        <f t="shared" si="0"/>
        <v>82456.59</v>
      </c>
      <c r="G57" s="9">
        <f>ROUND(+Administration!G154,0)</f>
        <v>9776297</v>
      </c>
      <c r="H57" s="10">
        <f>ROUND(+Administration!E154,2)</f>
        <v>119.77</v>
      </c>
      <c r="I57" s="10">
        <f t="shared" si="1"/>
        <v>81625.59</v>
      </c>
      <c r="J57" s="10"/>
      <c r="K57" s="11">
        <f t="shared" si="2"/>
        <v>-1.01E-2</v>
      </c>
    </row>
    <row r="58" spans="2:11" x14ac:dyDescent="0.2">
      <c r="B58">
        <f>+Administration!A53</f>
        <v>139</v>
      </c>
      <c r="C58" t="str">
        <f>+Administration!B53</f>
        <v>PROVIDENCE HOLY FAMILY HOSPITAL</v>
      </c>
      <c r="D58" s="9">
        <f>ROUND(+Administration!G53,0)</f>
        <v>4399453</v>
      </c>
      <c r="E58" s="10">
        <f>ROUND(+Administration!E53,2)</f>
        <v>67.959999999999994</v>
      </c>
      <c r="F58" s="10">
        <f t="shared" si="0"/>
        <v>64735.92</v>
      </c>
      <c r="G58" s="9">
        <f>ROUND(+Administration!G155,0)</f>
        <v>3450646</v>
      </c>
      <c r="H58" s="10">
        <f>ROUND(+Administration!E155,2)</f>
        <v>81.3</v>
      </c>
      <c r="I58" s="10">
        <f t="shared" si="1"/>
        <v>42443.37</v>
      </c>
      <c r="J58" s="10"/>
      <c r="K58" s="11">
        <f t="shared" si="2"/>
        <v>-0.34439999999999998</v>
      </c>
    </row>
    <row r="59" spans="2:11" x14ac:dyDescent="0.2">
      <c r="B59">
        <f>+Administration!A54</f>
        <v>140</v>
      </c>
      <c r="C59" t="str">
        <f>+Administration!B54</f>
        <v>KITTITAS VALLEY HEALTHCARE</v>
      </c>
      <c r="D59" s="9">
        <f>ROUND(+Administration!G54,0)</f>
        <v>3672331</v>
      </c>
      <c r="E59" s="10">
        <f>ROUND(+Administration!E54,2)</f>
        <v>46.15</v>
      </c>
      <c r="F59" s="10">
        <f t="shared" si="0"/>
        <v>79573.8</v>
      </c>
      <c r="G59" s="9">
        <f>ROUND(+Administration!G156,0)</f>
        <v>4266881</v>
      </c>
      <c r="H59" s="10">
        <f>ROUND(+Administration!E156,2)</f>
        <v>49.41</v>
      </c>
      <c r="I59" s="10">
        <f t="shared" si="1"/>
        <v>86356.63</v>
      </c>
      <c r="J59" s="10"/>
      <c r="K59" s="11">
        <f t="shared" si="2"/>
        <v>8.5199999999999998E-2</v>
      </c>
    </row>
    <row r="60" spans="2:11" x14ac:dyDescent="0.2">
      <c r="B60">
        <f>+Administration!A55</f>
        <v>141</v>
      </c>
      <c r="C60" t="str">
        <f>+Administration!B55</f>
        <v>DAYTON GENERAL HOSPITAL</v>
      </c>
      <c r="D60" s="9">
        <f>ROUND(+Administration!G55,0)</f>
        <v>0</v>
      </c>
      <c r="E60" s="10">
        <f>ROUND(+Administration!E55,2)</f>
        <v>0</v>
      </c>
      <c r="F60" s="10" t="str">
        <f t="shared" si="0"/>
        <v/>
      </c>
      <c r="G60" s="9">
        <f>ROUND(+Administration!G157,0)</f>
        <v>0</v>
      </c>
      <c r="H60" s="10">
        <f>ROUND(+Administration!E157,2)</f>
        <v>0</v>
      </c>
      <c r="I60" s="10" t="str">
        <f t="shared" si="1"/>
        <v/>
      </c>
      <c r="J60" s="10"/>
      <c r="K60" s="11" t="str">
        <f t="shared" si="2"/>
        <v/>
      </c>
    </row>
    <row r="61" spans="2:11" x14ac:dyDescent="0.2">
      <c r="B61">
        <f>+Administration!A56</f>
        <v>142</v>
      </c>
      <c r="C61" t="str">
        <f>+Administration!B56</f>
        <v>HARRISON MEDICAL CENTER</v>
      </c>
      <c r="D61" s="9">
        <f>ROUND(+Administration!G56,0)</f>
        <v>13805834</v>
      </c>
      <c r="E61" s="10">
        <f>ROUND(+Administration!E56,2)</f>
        <v>173.3</v>
      </c>
      <c r="F61" s="10">
        <f t="shared" si="0"/>
        <v>79664.36</v>
      </c>
      <c r="G61" s="9">
        <f>ROUND(+Administration!G158,0)</f>
        <v>10310134</v>
      </c>
      <c r="H61" s="10">
        <f>ROUND(+Administration!E158,2)</f>
        <v>134.63</v>
      </c>
      <c r="I61" s="10">
        <f t="shared" si="1"/>
        <v>76581.25</v>
      </c>
      <c r="J61" s="10"/>
      <c r="K61" s="11">
        <f t="shared" si="2"/>
        <v>-3.8699999999999998E-2</v>
      </c>
    </row>
    <row r="62" spans="2:11" x14ac:dyDescent="0.2">
      <c r="B62">
        <f>+Administration!A57</f>
        <v>145</v>
      </c>
      <c r="C62" t="str">
        <f>+Administration!B57</f>
        <v>PEACEHEALTH ST JOSEPH HOSPITAL</v>
      </c>
      <c r="D62" s="9">
        <f>ROUND(+Administration!G57,0)</f>
        <v>13564782</v>
      </c>
      <c r="E62" s="10">
        <f>ROUND(+Administration!E57,2)</f>
        <v>148.71</v>
      </c>
      <c r="F62" s="10">
        <f t="shared" si="0"/>
        <v>91216.34</v>
      </c>
      <c r="G62" s="9">
        <f>ROUND(+Administration!G159,0)</f>
        <v>10887653</v>
      </c>
      <c r="H62" s="10">
        <f>ROUND(+Administration!E159,2)</f>
        <v>116.48</v>
      </c>
      <c r="I62" s="10">
        <f t="shared" si="1"/>
        <v>93472.3</v>
      </c>
      <c r="J62" s="10"/>
      <c r="K62" s="11">
        <f t="shared" si="2"/>
        <v>2.47E-2</v>
      </c>
    </row>
    <row r="63" spans="2:11" x14ac:dyDescent="0.2">
      <c r="B63">
        <f>+Administration!A58</f>
        <v>147</v>
      </c>
      <c r="C63" t="str">
        <f>+Administration!B58</f>
        <v>MID VALLEY HOSPITAL</v>
      </c>
      <c r="D63" s="9">
        <f>ROUND(+Administration!G58,0)</f>
        <v>982513</v>
      </c>
      <c r="E63" s="10">
        <f>ROUND(+Administration!E58,2)</f>
        <v>16.52</v>
      </c>
      <c r="F63" s="10">
        <f t="shared" si="0"/>
        <v>59474.15</v>
      </c>
      <c r="G63" s="9">
        <f>ROUND(+Administration!G160,0)</f>
        <v>971465</v>
      </c>
      <c r="H63" s="10">
        <f>ROUND(+Administration!E160,2)</f>
        <v>16.899999999999999</v>
      </c>
      <c r="I63" s="10">
        <f t="shared" si="1"/>
        <v>57483.14</v>
      </c>
      <c r="J63" s="10"/>
      <c r="K63" s="11">
        <f t="shared" si="2"/>
        <v>-3.3500000000000002E-2</v>
      </c>
    </row>
    <row r="64" spans="2:11" x14ac:dyDescent="0.2">
      <c r="B64">
        <f>+Administration!A59</f>
        <v>148</v>
      </c>
      <c r="C64" t="str">
        <f>+Administration!B59</f>
        <v>KINDRED HOSPITAL SEATTLE - NORTHGATE</v>
      </c>
      <c r="D64" s="9">
        <f>ROUND(+Administration!G59,0)</f>
        <v>3944037</v>
      </c>
      <c r="E64" s="10">
        <f>ROUND(+Administration!E59,2)</f>
        <v>39.1</v>
      </c>
      <c r="F64" s="10">
        <f t="shared" si="0"/>
        <v>100870.51</v>
      </c>
      <c r="G64" s="9">
        <f>ROUND(+Administration!G161,0)</f>
        <v>4110146</v>
      </c>
      <c r="H64" s="10">
        <f>ROUND(+Administration!E161,2)</f>
        <v>41.8</v>
      </c>
      <c r="I64" s="10">
        <f t="shared" si="1"/>
        <v>98328.85</v>
      </c>
      <c r="J64" s="10"/>
      <c r="K64" s="11">
        <f t="shared" si="2"/>
        <v>-2.52E-2</v>
      </c>
    </row>
    <row r="65" spans="2:11" x14ac:dyDescent="0.2">
      <c r="B65">
        <f>+Administration!A60</f>
        <v>150</v>
      </c>
      <c r="C65" t="str">
        <f>+Administration!B60</f>
        <v>COULEE MEDICAL CENTER</v>
      </c>
      <c r="D65" s="9">
        <f>ROUND(+Administration!G60,0)</f>
        <v>1415549</v>
      </c>
      <c r="E65" s="10">
        <f>ROUND(+Administration!E60,2)</f>
        <v>20.149999999999999</v>
      </c>
      <c r="F65" s="10">
        <f t="shared" si="0"/>
        <v>70250.570000000007</v>
      </c>
      <c r="G65" s="9">
        <f>ROUND(+Administration!G162,0)</f>
        <v>990829</v>
      </c>
      <c r="H65" s="10">
        <f>ROUND(+Administration!E162,2)</f>
        <v>17.38</v>
      </c>
      <c r="I65" s="10">
        <f t="shared" si="1"/>
        <v>57009.72</v>
      </c>
      <c r="J65" s="10"/>
      <c r="K65" s="11">
        <f t="shared" si="2"/>
        <v>-0.1885</v>
      </c>
    </row>
    <row r="66" spans="2:11" x14ac:dyDescent="0.2">
      <c r="B66">
        <f>+Administration!A61</f>
        <v>152</v>
      </c>
      <c r="C66" t="str">
        <f>+Administration!B61</f>
        <v>MASON GENERAL HOSPITAL</v>
      </c>
      <c r="D66" s="9">
        <f>ROUND(+Administration!G61,0)</f>
        <v>4164936</v>
      </c>
      <c r="E66" s="10">
        <f>ROUND(+Administration!E61,2)</f>
        <v>55.65</v>
      </c>
      <c r="F66" s="10">
        <f t="shared" si="0"/>
        <v>74841.62</v>
      </c>
      <c r="G66" s="9">
        <f>ROUND(+Administration!G163,0)</f>
        <v>4762797</v>
      </c>
      <c r="H66" s="10">
        <f>ROUND(+Administration!E163,2)</f>
        <v>66.2</v>
      </c>
      <c r="I66" s="10">
        <f t="shared" si="1"/>
        <v>71945.570000000007</v>
      </c>
      <c r="J66" s="10"/>
      <c r="K66" s="11">
        <f t="shared" si="2"/>
        <v>-3.8699999999999998E-2</v>
      </c>
    </row>
    <row r="67" spans="2:11" x14ac:dyDescent="0.2">
      <c r="B67">
        <f>+Administration!A62</f>
        <v>153</v>
      </c>
      <c r="C67" t="str">
        <f>+Administration!B62</f>
        <v>WHITMAN HOSPITAL AND MEDICAL CENTER</v>
      </c>
      <c r="D67" s="9">
        <f>ROUND(+Administration!G62,0)</f>
        <v>899898</v>
      </c>
      <c r="E67" s="10">
        <f>ROUND(+Administration!E62,2)</f>
        <v>12.98</v>
      </c>
      <c r="F67" s="10">
        <f t="shared" si="0"/>
        <v>69329.58</v>
      </c>
      <c r="G67" s="9">
        <f>ROUND(+Administration!G164,0)</f>
        <v>873636</v>
      </c>
      <c r="H67" s="10">
        <f>ROUND(+Administration!E164,2)</f>
        <v>14.58</v>
      </c>
      <c r="I67" s="10">
        <f t="shared" si="1"/>
        <v>59920.160000000003</v>
      </c>
      <c r="J67" s="10"/>
      <c r="K67" s="11">
        <f t="shared" si="2"/>
        <v>-0.13569999999999999</v>
      </c>
    </row>
    <row r="68" spans="2:11" x14ac:dyDescent="0.2">
      <c r="B68">
        <f>+Administration!A63</f>
        <v>155</v>
      </c>
      <c r="C68" t="str">
        <f>+Administration!B63</f>
        <v>UW MEDICINE/VALLEY MEDICAL CENTER</v>
      </c>
      <c r="D68" s="9">
        <f>ROUND(+Administration!G63,0)</f>
        <v>19118272</v>
      </c>
      <c r="E68" s="10">
        <f>ROUND(+Administration!E63,2)</f>
        <v>215.3</v>
      </c>
      <c r="F68" s="10">
        <f t="shared" si="0"/>
        <v>88798.29</v>
      </c>
      <c r="G68" s="9">
        <f>ROUND(+Administration!G165,0)</f>
        <v>20179084</v>
      </c>
      <c r="H68" s="10">
        <f>ROUND(+Administration!E165,2)</f>
        <v>232.5</v>
      </c>
      <c r="I68" s="10">
        <f t="shared" si="1"/>
        <v>86791.76</v>
      </c>
      <c r="J68" s="10"/>
      <c r="K68" s="11">
        <f t="shared" si="2"/>
        <v>-2.2599999999999999E-2</v>
      </c>
    </row>
    <row r="69" spans="2:11" x14ac:dyDescent="0.2">
      <c r="B69">
        <f>+Administration!A64</f>
        <v>156</v>
      </c>
      <c r="C69" t="str">
        <f>+Administration!B64</f>
        <v>WHIDBEY GENERAL HOSPITAL</v>
      </c>
      <c r="D69" s="9">
        <f>ROUND(+Administration!G64,0)</f>
        <v>0</v>
      </c>
      <c r="E69" s="10">
        <f>ROUND(+Administration!E64,2)</f>
        <v>0</v>
      </c>
      <c r="F69" s="10" t="str">
        <f t="shared" si="0"/>
        <v/>
      </c>
      <c r="G69" s="9">
        <f>ROUND(+Administration!G166,0)</f>
        <v>4030425</v>
      </c>
      <c r="H69" s="10">
        <f>ROUND(+Administration!E166,2)</f>
        <v>44.39</v>
      </c>
      <c r="I69" s="10">
        <f t="shared" si="1"/>
        <v>90795.79</v>
      </c>
      <c r="J69" s="10"/>
      <c r="K69" s="11" t="str">
        <f t="shared" si="2"/>
        <v/>
      </c>
    </row>
    <row r="70" spans="2:11" x14ac:dyDescent="0.2">
      <c r="B70">
        <f>+Administration!A65</f>
        <v>157</v>
      </c>
      <c r="C70" t="str">
        <f>+Administration!B65</f>
        <v>ST LUKES REHABILIATION INSTITUTE</v>
      </c>
      <c r="D70" s="9">
        <f>ROUND(+Administration!G65,0)</f>
        <v>2290887</v>
      </c>
      <c r="E70" s="10">
        <f>ROUND(+Administration!E65,2)</f>
        <v>33.520000000000003</v>
      </c>
      <c r="F70" s="10">
        <f t="shared" si="0"/>
        <v>68343.88</v>
      </c>
      <c r="G70" s="9">
        <f>ROUND(+Administration!G167,0)</f>
        <v>2860830</v>
      </c>
      <c r="H70" s="10">
        <f>ROUND(+Administration!E167,2)</f>
        <v>36.11</v>
      </c>
      <c r="I70" s="10">
        <f t="shared" si="1"/>
        <v>79225.42</v>
      </c>
      <c r="J70" s="10"/>
      <c r="K70" s="11">
        <f t="shared" si="2"/>
        <v>0.15920000000000001</v>
      </c>
    </row>
    <row r="71" spans="2:11" x14ac:dyDescent="0.2">
      <c r="B71">
        <f>+Administration!A66</f>
        <v>158</v>
      </c>
      <c r="C71" t="str">
        <f>+Administration!B66</f>
        <v>CASCADE MEDICAL CENTER</v>
      </c>
      <c r="D71" s="9">
        <f>ROUND(+Administration!G66,0)</f>
        <v>700158</v>
      </c>
      <c r="E71" s="10">
        <f>ROUND(+Administration!E66,2)</f>
        <v>8.59</v>
      </c>
      <c r="F71" s="10">
        <f t="shared" si="0"/>
        <v>81508.5</v>
      </c>
      <c r="G71" s="9">
        <f>ROUND(+Administration!G168,0)</f>
        <v>884775</v>
      </c>
      <c r="H71" s="10">
        <f>ROUND(+Administration!E168,2)</f>
        <v>13.16</v>
      </c>
      <c r="I71" s="10">
        <f t="shared" si="1"/>
        <v>67232.14</v>
      </c>
      <c r="J71" s="10"/>
      <c r="K71" s="11">
        <f t="shared" si="2"/>
        <v>-0.17519999999999999</v>
      </c>
    </row>
    <row r="72" spans="2:11" x14ac:dyDescent="0.2">
      <c r="B72">
        <f>+Administration!A67</f>
        <v>159</v>
      </c>
      <c r="C72" t="str">
        <f>+Administration!B67</f>
        <v>PROVIDENCE ST PETER HOSPITAL</v>
      </c>
      <c r="D72" s="9">
        <f>ROUND(+Administration!G67,0)</f>
        <v>16663368</v>
      </c>
      <c r="E72" s="10">
        <f>ROUND(+Administration!E67,2)</f>
        <v>184</v>
      </c>
      <c r="F72" s="10">
        <f t="shared" si="0"/>
        <v>90561.78</v>
      </c>
      <c r="G72" s="9">
        <f>ROUND(+Administration!G169,0)</f>
        <v>14808925</v>
      </c>
      <c r="H72" s="10">
        <f>ROUND(+Administration!E169,2)</f>
        <v>181</v>
      </c>
      <c r="I72" s="10">
        <f t="shared" si="1"/>
        <v>81817.27</v>
      </c>
      <c r="J72" s="10"/>
      <c r="K72" s="11">
        <f t="shared" si="2"/>
        <v>-9.6600000000000005E-2</v>
      </c>
    </row>
    <row r="73" spans="2:11" x14ac:dyDescent="0.2">
      <c r="B73">
        <f>+Administration!A68</f>
        <v>161</v>
      </c>
      <c r="C73" t="str">
        <f>+Administration!B68</f>
        <v>KADLEC REGIONAL MEDICAL CENTER</v>
      </c>
      <c r="D73" s="9">
        <f>ROUND(+Administration!G68,0)</f>
        <v>17011670</v>
      </c>
      <c r="E73" s="10">
        <f>ROUND(+Administration!E68,2)</f>
        <v>211.58</v>
      </c>
      <c r="F73" s="10">
        <f t="shared" si="0"/>
        <v>80403.02</v>
      </c>
      <c r="G73" s="9">
        <f>ROUND(+Administration!G170,0)</f>
        <v>18958027</v>
      </c>
      <c r="H73" s="10">
        <f>ROUND(+Administration!E170,2)</f>
        <v>229.08</v>
      </c>
      <c r="I73" s="10">
        <f t="shared" si="1"/>
        <v>82757.23</v>
      </c>
      <c r="J73" s="10"/>
      <c r="K73" s="11">
        <f t="shared" si="2"/>
        <v>2.93E-2</v>
      </c>
    </row>
    <row r="74" spans="2:11" x14ac:dyDescent="0.2">
      <c r="B74">
        <f>+Administration!A69</f>
        <v>162</v>
      </c>
      <c r="C74" t="str">
        <f>+Administration!B69</f>
        <v>PROVIDENCE SACRED HEART MEDICAL CENTER</v>
      </c>
      <c r="D74" s="9">
        <f>ROUND(+Administration!G69,0)</f>
        <v>23167410</v>
      </c>
      <c r="E74" s="10">
        <f>ROUND(+Administration!E69,2)</f>
        <v>300.58999999999997</v>
      </c>
      <c r="F74" s="10">
        <f t="shared" si="0"/>
        <v>77073.119999999995</v>
      </c>
      <c r="G74" s="9">
        <f>ROUND(+Administration!G171,0)</f>
        <v>16502665</v>
      </c>
      <c r="H74" s="10">
        <f>ROUND(+Administration!E171,2)</f>
        <v>250.29</v>
      </c>
      <c r="I74" s="10">
        <f t="shared" si="1"/>
        <v>65934.179999999993</v>
      </c>
      <c r="J74" s="10"/>
      <c r="K74" s="11">
        <f t="shared" si="2"/>
        <v>-0.14449999999999999</v>
      </c>
    </row>
    <row r="75" spans="2:11" x14ac:dyDescent="0.2">
      <c r="B75">
        <f>+Administration!A70</f>
        <v>164</v>
      </c>
      <c r="C75" t="str">
        <f>+Administration!B70</f>
        <v>EVERGREENHEALTH MEDICAL CENTER</v>
      </c>
      <c r="D75" s="9">
        <f>ROUND(+Administration!G70,0)</f>
        <v>26928374</v>
      </c>
      <c r="E75" s="10">
        <f>ROUND(+Administration!E70,2)</f>
        <v>302.5</v>
      </c>
      <c r="F75" s="10">
        <f t="shared" ref="F75:F108" si="3">IF(D75=0,"",IF(E75=0,"",ROUND(D75/E75,2)))</f>
        <v>89019.42</v>
      </c>
      <c r="G75" s="9">
        <f>ROUND(+Administration!G172,0)</f>
        <v>32049608</v>
      </c>
      <c r="H75" s="10">
        <f>ROUND(+Administration!E172,2)</f>
        <v>345.64</v>
      </c>
      <c r="I75" s="10">
        <f t="shared" ref="I75:I108" si="4">IF(G75=0,"",IF(H75=0,"",ROUND(G75/H75,2)))</f>
        <v>92725.4</v>
      </c>
      <c r="J75" s="10"/>
      <c r="K75" s="11">
        <f t="shared" ref="K75:K108" si="5">IF(D75=0,"",IF(E75=0,"",IF(G75=0,"",IF(H75=0,"",ROUND(I75/F75-1,4)))))</f>
        <v>4.1599999999999998E-2</v>
      </c>
    </row>
    <row r="76" spans="2:11" x14ac:dyDescent="0.2">
      <c r="B76">
        <f>+Administration!A71</f>
        <v>165</v>
      </c>
      <c r="C76" t="str">
        <f>+Administration!B71</f>
        <v>LAKE CHELAN COMMUNITY HOSPITAL</v>
      </c>
      <c r="D76" s="9">
        <f>ROUND(+Administration!G71,0)</f>
        <v>1697653</v>
      </c>
      <c r="E76" s="10">
        <f>ROUND(+Administration!E71,2)</f>
        <v>23.09</v>
      </c>
      <c r="F76" s="10">
        <f t="shared" si="3"/>
        <v>73523.3</v>
      </c>
      <c r="G76" s="9">
        <f>ROUND(+Administration!G173,0)</f>
        <v>1896430</v>
      </c>
      <c r="H76" s="10">
        <f>ROUND(+Administration!E173,2)</f>
        <v>23.65</v>
      </c>
      <c r="I76" s="10">
        <f t="shared" si="4"/>
        <v>80187.320000000007</v>
      </c>
      <c r="J76" s="10"/>
      <c r="K76" s="11">
        <f t="shared" si="5"/>
        <v>9.06E-2</v>
      </c>
    </row>
    <row r="77" spans="2:11" x14ac:dyDescent="0.2">
      <c r="B77">
        <f>+Administration!A72</f>
        <v>167</v>
      </c>
      <c r="C77" t="str">
        <f>+Administration!B72</f>
        <v>FERRY COUNTY MEMORIAL HOSPITAL</v>
      </c>
      <c r="D77" s="9">
        <f>ROUND(+Administration!G72,0)</f>
        <v>0</v>
      </c>
      <c r="E77" s="10">
        <f>ROUND(+Administration!E72,2)</f>
        <v>0</v>
      </c>
      <c r="F77" s="10" t="str">
        <f t="shared" si="3"/>
        <v/>
      </c>
      <c r="G77" s="9">
        <f>ROUND(+Administration!G174,0)</f>
        <v>0</v>
      </c>
      <c r="H77" s="10">
        <f>ROUND(+Administration!E174,2)</f>
        <v>0</v>
      </c>
      <c r="I77" s="10" t="str">
        <f t="shared" si="4"/>
        <v/>
      </c>
      <c r="J77" s="10"/>
      <c r="K77" s="11" t="str">
        <f t="shared" si="5"/>
        <v/>
      </c>
    </row>
    <row r="78" spans="2:11" x14ac:dyDescent="0.2">
      <c r="B78">
        <f>+Administration!A73</f>
        <v>168</v>
      </c>
      <c r="C78" t="str">
        <f>+Administration!B73</f>
        <v>CENTRAL WASHINGTON HOSPITAL</v>
      </c>
      <c r="D78" s="9">
        <f>ROUND(+Administration!G73,0)</f>
        <v>5199808</v>
      </c>
      <c r="E78" s="10">
        <f>ROUND(+Administration!E73,2)</f>
        <v>66.81</v>
      </c>
      <c r="F78" s="10">
        <f t="shared" si="3"/>
        <v>77829.789999999994</v>
      </c>
      <c r="G78" s="9">
        <f>ROUND(+Administration!G175,0)</f>
        <v>5529997</v>
      </c>
      <c r="H78" s="10">
        <f>ROUND(+Administration!E175,2)</f>
        <v>80.58</v>
      </c>
      <c r="I78" s="10">
        <f t="shared" si="4"/>
        <v>68627.41</v>
      </c>
      <c r="J78" s="10"/>
      <c r="K78" s="11">
        <f t="shared" si="5"/>
        <v>-0.1182</v>
      </c>
    </row>
    <row r="79" spans="2:11" x14ac:dyDescent="0.2">
      <c r="B79">
        <f>+Administration!A74</f>
        <v>170</v>
      </c>
      <c r="C79" t="str">
        <f>+Administration!B74</f>
        <v>PEACEHEALTH SOUTHWEST MEDICAL CENTER</v>
      </c>
      <c r="D79" s="9">
        <f>ROUND(+Administration!G74,0)</f>
        <v>25621770</v>
      </c>
      <c r="E79" s="10">
        <f>ROUND(+Administration!E74,2)</f>
        <v>296.54000000000002</v>
      </c>
      <c r="F79" s="10">
        <f t="shared" si="3"/>
        <v>86402.41</v>
      </c>
      <c r="G79" s="9">
        <f>ROUND(+Administration!G176,0)</f>
        <v>24992619</v>
      </c>
      <c r="H79" s="10">
        <f>ROUND(+Administration!E176,2)</f>
        <v>269.55</v>
      </c>
      <c r="I79" s="10">
        <f t="shared" si="4"/>
        <v>92719.79</v>
      </c>
      <c r="J79" s="10"/>
      <c r="K79" s="11">
        <f t="shared" si="5"/>
        <v>7.3099999999999998E-2</v>
      </c>
    </row>
    <row r="80" spans="2:11" x14ac:dyDescent="0.2">
      <c r="B80">
        <f>+Administration!A75</f>
        <v>172</v>
      </c>
      <c r="C80" t="str">
        <f>+Administration!B75</f>
        <v>PULLMAN REGIONAL HOSPITAL</v>
      </c>
      <c r="D80" s="9">
        <f>ROUND(+Administration!G75,0)</f>
        <v>2739589</v>
      </c>
      <c r="E80" s="10">
        <f>ROUND(+Administration!E75,2)</f>
        <v>30.19</v>
      </c>
      <c r="F80" s="10">
        <f t="shared" si="3"/>
        <v>90744.92</v>
      </c>
      <c r="G80" s="9">
        <f>ROUND(+Administration!G177,0)</f>
        <v>2821655</v>
      </c>
      <c r="H80" s="10">
        <f>ROUND(+Administration!E177,2)</f>
        <v>30.26</v>
      </c>
      <c r="I80" s="10">
        <f t="shared" si="4"/>
        <v>93247.03</v>
      </c>
      <c r="J80" s="10"/>
      <c r="K80" s="11">
        <f t="shared" si="5"/>
        <v>2.76E-2</v>
      </c>
    </row>
    <row r="81" spans="2:11" x14ac:dyDescent="0.2">
      <c r="B81">
        <f>+Administration!A76</f>
        <v>173</v>
      </c>
      <c r="C81" t="str">
        <f>+Administration!B76</f>
        <v>MORTON GENERAL HOSPITAL</v>
      </c>
      <c r="D81" s="9">
        <f>ROUND(+Administration!G76,0)</f>
        <v>1070277</v>
      </c>
      <c r="E81" s="10">
        <f>ROUND(+Administration!E76,2)</f>
        <v>13.02</v>
      </c>
      <c r="F81" s="10">
        <f t="shared" si="3"/>
        <v>82202.53</v>
      </c>
      <c r="G81" s="9">
        <f>ROUND(+Administration!G178,0)</f>
        <v>1491322</v>
      </c>
      <c r="H81" s="10">
        <f>ROUND(+Administration!E178,2)</f>
        <v>16.23</v>
      </c>
      <c r="I81" s="10">
        <f t="shared" si="4"/>
        <v>91886.75</v>
      </c>
      <c r="J81" s="10"/>
      <c r="K81" s="11">
        <f t="shared" si="5"/>
        <v>0.1178</v>
      </c>
    </row>
    <row r="82" spans="2:11" x14ac:dyDescent="0.2">
      <c r="B82">
        <f>+Administration!A77</f>
        <v>175</v>
      </c>
      <c r="C82" t="str">
        <f>+Administration!B77</f>
        <v>MARY BRIDGE CHILDRENS HEALTH CENTER</v>
      </c>
      <c r="D82" s="9">
        <f>ROUND(+Administration!G77,0)</f>
        <v>3489245</v>
      </c>
      <c r="E82" s="10">
        <f>ROUND(+Administration!E77,2)</f>
        <v>20.72</v>
      </c>
      <c r="F82" s="10">
        <f t="shared" si="3"/>
        <v>168399.86</v>
      </c>
      <c r="G82" s="9">
        <f>ROUND(+Administration!G179,0)</f>
        <v>3869610</v>
      </c>
      <c r="H82" s="10">
        <f>ROUND(+Administration!E179,2)</f>
        <v>6.05</v>
      </c>
      <c r="I82" s="10">
        <f t="shared" si="4"/>
        <v>639604.96</v>
      </c>
      <c r="J82" s="10"/>
      <c r="K82" s="11">
        <f t="shared" si="5"/>
        <v>2.7980999999999998</v>
      </c>
    </row>
    <row r="83" spans="2:11" x14ac:dyDescent="0.2">
      <c r="B83">
        <f>+Administration!A78</f>
        <v>176</v>
      </c>
      <c r="C83" t="str">
        <f>+Administration!B78</f>
        <v>TACOMA GENERAL/ALLENMORE HOSPITAL</v>
      </c>
      <c r="D83" s="9">
        <f>ROUND(+Administration!G78,0)</f>
        <v>17691401</v>
      </c>
      <c r="E83" s="10">
        <f>ROUND(+Administration!E78,2)</f>
        <v>75.11</v>
      </c>
      <c r="F83" s="10">
        <f t="shared" si="3"/>
        <v>235539.89</v>
      </c>
      <c r="G83" s="9">
        <f>ROUND(+Administration!G180,0)</f>
        <v>11324381</v>
      </c>
      <c r="H83" s="10">
        <f>ROUND(+Administration!E180,2)</f>
        <v>10.5</v>
      </c>
      <c r="I83" s="10">
        <f t="shared" si="4"/>
        <v>1078512.48</v>
      </c>
      <c r="J83" s="10"/>
      <c r="K83" s="11">
        <f t="shared" si="5"/>
        <v>3.5789</v>
      </c>
    </row>
    <row r="84" spans="2:11" x14ac:dyDescent="0.2">
      <c r="B84">
        <f>+Administration!A79</f>
        <v>180</v>
      </c>
      <c r="C84" t="str">
        <f>+Administration!B79</f>
        <v>VALLEY HOSPITAL</v>
      </c>
      <c r="D84" s="9">
        <f>ROUND(+Administration!G79,0)</f>
        <v>5242027</v>
      </c>
      <c r="E84" s="10">
        <f>ROUND(+Administration!E79,2)</f>
        <v>60.28</v>
      </c>
      <c r="F84" s="10">
        <f t="shared" si="3"/>
        <v>86961.3</v>
      </c>
      <c r="G84" s="9">
        <f>ROUND(+Administration!G181,0)</f>
        <v>4977188</v>
      </c>
      <c r="H84" s="10">
        <f>ROUND(+Administration!E181,2)</f>
        <v>51.11</v>
      </c>
      <c r="I84" s="10">
        <f t="shared" si="4"/>
        <v>97381.88</v>
      </c>
      <c r="J84" s="10"/>
      <c r="K84" s="11">
        <f t="shared" si="5"/>
        <v>0.1198</v>
      </c>
    </row>
    <row r="85" spans="2:11" x14ac:dyDescent="0.2">
      <c r="B85">
        <f>+Administration!A80</f>
        <v>183</v>
      </c>
      <c r="C85" t="str">
        <f>+Administration!B80</f>
        <v>MULTICARE AUBURN MEDICAL CENTER</v>
      </c>
      <c r="D85" s="9">
        <f>ROUND(+Administration!G80,0)</f>
        <v>6352617</v>
      </c>
      <c r="E85" s="10">
        <f>ROUND(+Administration!E80,2)</f>
        <v>33.99</v>
      </c>
      <c r="F85" s="10">
        <f t="shared" si="3"/>
        <v>186896.65</v>
      </c>
      <c r="G85" s="9">
        <f>ROUND(+Administration!G182,0)</f>
        <v>10854642</v>
      </c>
      <c r="H85" s="10">
        <f>ROUND(+Administration!E182,2)</f>
        <v>0</v>
      </c>
      <c r="I85" s="10" t="str">
        <f t="shared" si="4"/>
        <v/>
      </c>
      <c r="J85" s="10"/>
      <c r="K85" s="11" t="str">
        <f t="shared" si="5"/>
        <v/>
      </c>
    </row>
    <row r="86" spans="2:11" x14ac:dyDescent="0.2">
      <c r="B86">
        <f>+Administration!A81</f>
        <v>186</v>
      </c>
      <c r="C86" t="str">
        <f>+Administration!B81</f>
        <v>SUMMIT PACIFIC MEDICAL CENTER</v>
      </c>
      <c r="D86" s="9">
        <f>ROUND(+Administration!G81,0)</f>
        <v>1028239</v>
      </c>
      <c r="E86" s="10">
        <f>ROUND(+Administration!E81,2)</f>
        <v>11.98</v>
      </c>
      <c r="F86" s="10">
        <f t="shared" si="3"/>
        <v>85829.63</v>
      </c>
      <c r="G86" s="9">
        <f>ROUND(+Administration!G183,0)</f>
        <v>1590017</v>
      </c>
      <c r="H86" s="10">
        <f>ROUND(+Administration!E183,2)</f>
        <v>18.55</v>
      </c>
      <c r="I86" s="10">
        <f t="shared" si="4"/>
        <v>85715.199999999997</v>
      </c>
      <c r="J86" s="10"/>
      <c r="K86" s="11">
        <f t="shared" si="5"/>
        <v>-1.2999999999999999E-3</v>
      </c>
    </row>
    <row r="87" spans="2:11" x14ac:dyDescent="0.2">
      <c r="B87">
        <f>+Administration!A82</f>
        <v>191</v>
      </c>
      <c r="C87" t="str">
        <f>+Administration!B82</f>
        <v>PROVIDENCE CENTRALIA HOSPITAL</v>
      </c>
      <c r="D87" s="9">
        <f>ROUND(+Administration!G82,0)</f>
        <v>5347579</v>
      </c>
      <c r="E87" s="10">
        <f>ROUND(+Administration!E82,2)</f>
        <v>55</v>
      </c>
      <c r="F87" s="10">
        <f t="shared" si="3"/>
        <v>97228.71</v>
      </c>
      <c r="G87" s="9">
        <f>ROUND(+Administration!G184,0)</f>
        <v>5167276</v>
      </c>
      <c r="H87" s="10">
        <f>ROUND(+Administration!E184,2)</f>
        <v>58.44</v>
      </c>
      <c r="I87" s="10">
        <f t="shared" si="4"/>
        <v>88420.19</v>
      </c>
      <c r="J87" s="10"/>
      <c r="K87" s="11">
        <f t="shared" si="5"/>
        <v>-9.06E-2</v>
      </c>
    </row>
    <row r="88" spans="2:11" x14ac:dyDescent="0.2">
      <c r="B88">
        <f>+Administration!A83</f>
        <v>193</v>
      </c>
      <c r="C88" t="str">
        <f>+Administration!B83</f>
        <v>PROVIDENCE MOUNT CARMEL HOSPITAL</v>
      </c>
      <c r="D88" s="9">
        <f>ROUND(+Administration!G83,0)</f>
        <v>1471153</v>
      </c>
      <c r="E88" s="10">
        <f>ROUND(+Administration!E83,2)</f>
        <v>23.61</v>
      </c>
      <c r="F88" s="10">
        <f t="shared" si="3"/>
        <v>62310.59</v>
      </c>
      <c r="G88" s="9">
        <f>ROUND(+Administration!G185,0)</f>
        <v>1924704</v>
      </c>
      <c r="H88" s="10">
        <f>ROUND(+Administration!E185,2)</f>
        <v>24.59</v>
      </c>
      <c r="I88" s="10">
        <f t="shared" si="4"/>
        <v>78271.820000000007</v>
      </c>
      <c r="J88" s="10"/>
      <c r="K88" s="11">
        <f t="shared" si="5"/>
        <v>0.25619999999999998</v>
      </c>
    </row>
    <row r="89" spans="2:11" x14ac:dyDescent="0.2">
      <c r="B89">
        <f>+Administration!A84</f>
        <v>194</v>
      </c>
      <c r="C89" t="str">
        <f>+Administration!B84</f>
        <v>PROVIDENCE ST JOSEPHS HOSPITAL</v>
      </c>
      <c r="D89" s="9">
        <f>ROUND(+Administration!G84,0)</f>
        <v>1662673</v>
      </c>
      <c r="E89" s="10">
        <f>ROUND(+Administration!E84,2)</f>
        <v>18.05</v>
      </c>
      <c r="F89" s="10">
        <f t="shared" si="3"/>
        <v>92114.85</v>
      </c>
      <c r="G89" s="9">
        <f>ROUND(+Administration!G186,0)</f>
        <v>852019</v>
      </c>
      <c r="H89" s="10">
        <f>ROUND(+Administration!E186,2)</f>
        <v>11.22</v>
      </c>
      <c r="I89" s="10">
        <f t="shared" si="4"/>
        <v>75937.52</v>
      </c>
      <c r="J89" s="10"/>
      <c r="K89" s="11">
        <f t="shared" si="5"/>
        <v>-0.17560000000000001</v>
      </c>
    </row>
    <row r="90" spans="2:11" x14ac:dyDescent="0.2">
      <c r="B90">
        <f>+Administration!A85</f>
        <v>195</v>
      </c>
      <c r="C90" t="str">
        <f>+Administration!B85</f>
        <v>SNOQUALMIE VALLEY HOSPITAL</v>
      </c>
      <c r="D90" s="9">
        <f>ROUND(+Administration!G85,0)</f>
        <v>1875152</v>
      </c>
      <c r="E90" s="10">
        <f>ROUND(+Administration!E85,2)</f>
        <v>19.899999999999999</v>
      </c>
      <c r="F90" s="10">
        <f t="shared" si="3"/>
        <v>94228.74</v>
      </c>
      <c r="G90" s="9">
        <f>ROUND(+Administration!G187,0)</f>
        <v>1999838</v>
      </c>
      <c r="H90" s="10">
        <f>ROUND(+Administration!E187,2)</f>
        <v>20.3</v>
      </c>
      <c r="I90" s="10">
        <f t="shared" si="4"/>
        <v>98514.19</v>
      </c>
      <c r="J90" s="10"/>
      <c r="K90" s="11">
        <f t="shared" si="5"/>
        <v>4.5499999999999999E-2</v>
      </c>
    </row>
    <row r="91" spans="2:11" x14ac:dyDescent="0.2">
      <c r="B91">
        <f>+Administration!A86</f>
        <v>197</v>
      </c>
      <c r="C91" t="str">
        <f>+Administration!B86</f>
        <v>CAPITAL MEDICAL CENTER</v>
      </c>
      <c r="D91" s="9">
        <f>ROUND(+Administration!G86,0)</f>
        <v>3110134</v>
      </c>
      <c r="E91" s="10">
        <f>ROUND(+Administration!E86,2)</f>
        <v>30.84</v>
      </c>
      <c r="F91" s="10">
        <f t="shared" si="3"/>
        <v>100847.41</v>
      </c>
      <c r="G91" s="9">
        <f>ROUND(+Administration!G188,0)</f>
        <v>3446717</v>
      </c>
      <c r="H91" s="10">
        <f>ROUND(+Administration!E188,2)</f>
        <v>30.88</v>
      </c>
      <c r="I91" s="10">
        <f t="shared" si="4"/>
        <v>111616.48</v>
      </c>
      <c r="J91" s="10"/>
      <c r="K91" s="11">
        <f t="shared" si="5"/>
        <v>0.10680000000000001</v>
      </c>
    </row>
    <row r="92" spans="2:11" x14ac:dyDescent="0.2">
      <c r="B92">
        <f>+Administration!A87</f>
        <v>198</v>
      </c>
      <c r="C92" t="str">
        <f>+Administration!B87</f>
        <v>SUNNYSIDE COMMUNITY HOSPITAL</v>
      </c>
      <c r="D92" s="9">
        <f>ROUND(+Administration!G87,0)</f>
        <v>1511397</v>
      </c>
      <c r="E92" s="10">
        <f>ROUND(+Administration!E87,2)</f>
        <v>27.61</v>
      </c>
      <c r="F92" s="10">
        <f t="shared" si="3"/>
        <v>54740.93</v>
      </c>
      <c r="G92" s="9">
        <f>ROUND(+Administration!G189,0)</f>
        <v>1881811</v>
      </c>
      <c r="H92" s="10">
        <f>ROUND(+Administration!E189,2)</f>
        <v>28.16</v>
      </c>
      <c r="I92" s="10">
        <f t="shared" si="4"/>
        <v>66825.67</v>
      </c>
      <c r="J92" s="10"/>
      <c r="K92" s="11">
        <f t="shared" si="5"/>
        <v>0.2208</v>
      </c>
    </row>
    <row r="93" spans="2:11" x14ac:dyDescent="0.2">
      <c r="B93">
        <f>+Administration!A88</f>
        <v>199</v>
      </c>
      <c r="C93" t="str">
        <f>+Administration!B88</f>
        <v>TOPPENISH COMMUNITY HOSPITAL</v>
      </c>
      <c r="D93" s="9">
        <f>ROUND(+Administration!G88,0)</f>
        <v>1241065</v>
      </c>
      <c r="E93" s="10">
        <f>ROUND(+Administration!E88,2)</f>
        <v>8</v>
      </c>
      <c r="F93" s="10">
        <f t="shared" si="3"/>
        <v>155133.13</v>
      </c>
      <c r="G93" s="9">
        <f>ROUND(+Administration!G190,0)</f>
        <v>1155473</v>
      </c>
      <c r="H93" s="10">
        <f>ROUND(+Administration!E190,2)</f>
        <v>11.8</v>
      </c>
      <c r="I93" s="10">
        <f t="shared" si="4"/>
        <v>97921.44</v>
      </c>
      <c r="J93" s="10"/>
      <c r="K93" s="11">
        <f t="shared" si="5"/>
        <v>-0.36880000000000002</v>
      </c>
    </row>
    <row r="94" spans="2:11" x14ac:dyDescent="0.2">
      <c r="B94">
        <f>+Administration!A89</f>
        <v>201</v>
      </c>
      <c r="C94" t="str">
        <f>+Administration!B89</f>
        <v>ST FRANCIS COMMUNITY HOSPITAL</v>
      </c>
      <c r="D94" s="9">
        <f>ROUND(+Administration!G89,0)</f>
        <v>8954065</v>
      </c>
      <c r="E94" s="10">
        <f>ROUND(+Administration!E89,2)</f>
        <v>98.2</v>
      </c>
      <c r="F94" s="10">
        <f t="shared" si="3"/>
        <v>91181.92</v>
      </c>
      <c r="G94" s="9">
        <f>ROUND(+Administration!G191,0)</f>
        <v>9408619</v>
      </c>
      <c r="H94" s="10">
        <f>ROUND(+Administration!E191,2)</f>
        <v>251</v>
      </c>
      <c r="I94" s="10">
        <f t="shared" si="4"/>
        <v>37484.54</v>
      </c>
      <c r="J94" s="10"/>
      <c r="K94" s="11">
        <f t="shared" si="5"/>
        <v>-0.58889999999999998</v>
      </c>
    </row>
    <row r="95" spans="2:11" x14ac:dyDescent="0.2">
      <c r="B95">
        <f>+Administration!A90</f>
        <v>202</v>
      </c>
      <c r="C95" t="str">
        <f>+Administration!B90</f>
        <v>REGIONAL HOSPITAL</v>
      </c>
      <c r="D95" s="9">
        <f>ROUND(+Administration!G90,0)</f>
        <v>1033828</v>
      </c>
      <c r="E95" s="10">
        <f>ROUND(+Administration!E90,2)</f>
        <v>8.8000000000000007</v>
      </c>
      <c r="F95" s="10">
        <f t="shared" si="3"/>
        <v>117480.45</v>
      </c>
      <c r="G95" s="9">
        <f>ROUND(+Administration!G192,0)</f>
        <v>400051</v>
      </c>
      <c r="H95" s="10">
        <f>ROUND(+Administration!E192,2)</f>
        <v>8.5</v>
      </c>
      <c r="I95" s="10">
        <f t="shared" si="4"/>
        <v>47064.82</v>
      </c>
      <c r="J95" s="10"/>
      <c r="K95" s="11">
        <f t="shared" si="5"/>
        <v>-0.59940000000000004</v>
      </c>
    </row>
    <row r="96" spans="2:11" x14ac:dyDescent="0.2">
      <c r="B96">
        <f>+Administration!A91</f>
        <v>204</v>
      </c>
      <c r="C96" t="str">
        <f>+Administration!B91</f>
        <v>SEATTLE CANCER CARE ALLIANCE</v>
      </c>
      <c r="D96" s="9">
        <f>ROUND(+Administration!G91,0)</f>
        <v>18973508</v>
      </c>
      <c r="E96" s="10">
        <f>ROUND(+Administration!E91,2)</f>
        <v>227.59</v>
      </c>
      <c r="F96" s="10">
        <f t="shared" si="3"/>
        <v>83367.05</v>
      </c>
      <c r="G96" s="9">
        <f>ROUND(+Administration!G193,0)</f>
        <v>21421512</v>
      </c>
      <c r="H96" s="10">
        <f>ROUND(+Administration!E193,2)</f>
        <v>244.9</v>
      </c>
      <c r="I96" s="10">
        <f t="shared" si="4"/>
        <v>87470.45</v>
      </c>
      <c r="J96" s="10"/>
      <c r="K96" s="11">
        <f t="shared" si="5"/>
        <v>4.9200000000000001E-2</v>
      </c>
    </row>
    <row r="97" spans="2:11" x14ac:dyDescent="0.2">
      <c r="B97">
        <f>+Administration!A92</f>
        <v>205</v>
      </c>
      <c r="C97" t="str">
        <f>+Administration!B92</f>
        <v>WENATCHEE VALLEY HOSPITAL</v>
      </c>
      <c r="D97" s="9">
        <f>ROUND(+Administration!G92,0)</f>
        <v>859785</v>
      </c>
      <c r="E97" s="10">
        <f>ROUND(+Administration!E92,2)</f>
        <v>15.13</v>
      </c>
      <c r="F97" s="10">
        <f t="shared" si="3"/>
        <v>56826.5</v>
      </c>
      <c r="G97" s="9">
        <f>ROUND(+Administration!G194,0)</f>
        <v>2602364</v>
      </c>
      <c r="H97" s="10">
        <f>ROUND(+Administration!E194,2)</f>
        <v>48.19</v>
      </c>
      <c r="I97" s="10">
        <f t="shared" si="4"/>
        <v>54002.16</v>
      </c>
      <c r="J97" s="10"/>
      <c r="K97" s="11">
        <f t="shared" si="5"/>
        <v>-4.9700000000000001E-2</v>
      </c>
    </row>
    <row r="98" spans="2:11" x14ac:dyDescent="0.2">
      <c r="B98">
        <f>+Administration!A93</f>
        <v>206</v>
      </c>
      <c r="C98" t="str">
        <f>+Administration!B93</f>
        <v>PEACEHEALTH UNITED GENERAL MEDICAL CENTER</v>
      </c>
      <c r="D98" s="9">
        <f>ROUND(+Administration!G93,0)</f>
        <v>3353345</v>
      </c>
      <c r="E98" s="10">
        <f>ROUND(+Administration!E93,2)</f>
        <v>46.96</v>
      </c>
      <c r="F98" s="10">
        <f t="shared" si="3"/>
        <v>71408.539999999994</v>
      </c>
      <c r="G98" s="9">
        <f>ROUND(+Administration!G195,0)</f>
        <v>248053</v>
      </c>
      <c r="H98" s="10">
        <f>ROUND(+Administration!E195,2)</f>
        <v>2.94</v>
      </c>
      <c r="I98" s="10">
        <f t="shared" si="4"/>
        <v>84371.77</v>
      </c>
      <c r="J98" s="10"/>
      <c r="K98" s="11">
        <f t="shared" si="5"/>
        <v>0.18149999999999999</v>
      </c>
    </row>
    <row r="99" spans="2:11" x14ac:dyDescent="0.2">
      <c r="B99">
        <f>+Administration!A94</f>
        <v>207</v>
      </c>
      <c r="C99" t="str">
        <f>+Administration!B94</f>
        <v>SKAGIT VALLEY HOSPITAL</v>
      </c>
      <c r="D99" s="9">
        <f>ROUND(+Administration!G94,0)</f>
        <v>13148286</v>
      </c>
      <c r="E99" s="10">
        <f>ROUND(+Administration!E94,2)</f>
        <v>168.45</v>
      </c>
      <c r="F99" s="10">
        <f t="shared" si="3"/>
        <v>78054.53</v>
      </c>
      <c r="G99" s="9">
        <f>ROUND(+Administration!G196,0)</f>
        <v>14384349</v>
      </c>
      <c r="H99" s="10">
        <f>ROUND(+Administration!E196,2)</f>
        <v>168.05</v>
      </c>
      <c r="I99" s="10">
        <f t="shared" si="4"/>
        <v>85595.65</v>
      </c>
      <c r="J99" s="10"/>
      <c r="K99" s="11">
        <f t="shared" si="5"/>
        <v>9.6600000000000005E-2</v>
      </c>
    </row>
    <row r="100" spans="2:11" x14ac:dyDescent="0.2">
      <c r="B100">
        <f>+Administration!A95</f>
        <v>208</v>
      </c>
      <c r="C100" t="str">
        <f>+Administration!B95</f>
        <v>LEGACY SALMON CREEK HOSPITAL</v>
      </c>
      <c r="D100" s="9">
        <f>ROUND(+Administration!G95,0)</f>
        <v>9313213</v>
      </c>
      <c r="E100" s="10">
        <f>ROUND(+Administration!E95,2)</f>
        <v>117.29</v>
      </c>
      <c r="F100" s="10">
        <f t="shared" si="3"/>
        <v>79403.3</v>
      </c>
      <c r="G100" s="9">
        <f>ROUND(+Administration!G197,0)</f>
        <v>11436658</v>
      </c>
      <c r="H100" s="10">
        <f>ROUND(+Administration!E197,2)</f>
        <v>133.82</v>
      </c>
      <c r="I100" s="10">
        <f t="shared" si="4"/>
        <v>85463</v>
      </c>
      <c r="J100" s="10"/>
      <c r="K100" s="11">
        <f t="shared" si="5"/>
        <v>7.6300000000000007E-2</v>
      </c>
    </row>
    <row r="101" spans="2:11" x14ac:dyDescent="0.2">
      <c r="B101">
        <f>+Administration!A96</f>
        <v>209</v>
      </c>
      <c r="C101" t="str">
        <f>+Administration!B96</f>
        <v>ST ANTHONY HOSPITAL</v>
      </c>
      <c r="D101" s="9">
        <f>ROUND(+Administration!G96,0)</f>
        <v>4241340</v>
      </c>
      <c r="E101" s="10">
        <f>ROUND(+Administration!E96,2)</f>
        <v>40.31</v>
      </c>
      <c r="F101" s="10">
        <f t="shared" si="3"/>
        <v>105218.06</v>
      </c>
      <c r="G101" s="9">
        <f>ROUND(+Administration!G198,0)</f>
        <v>4438202</v>
      </c>
      <c r="H101" s="10">
        <f>ROUND(+Administration!E198,2)</f>
        <v>100.61</v>
      </c>
      <c r="I101" s="10">
        <f t="shared" si="4"/>
        <v>44112.93</v>
      </c>
      <c r="J101" s="10"/>
      <c r="K101" s="11">
        <f t="shared" si="5"/>
        <v>-0.58069999999999999</v>
      </c>
    </row>
    <row r="102" spans="2:11" x14ac:dyDescent="0.2">
      <c r="B102">
        <f>+Administration!A97</f>
        <v>210</v>
      </c>
      <c r="C102" t="str">
        <f>+Administration!B97</f>
        <v>SWEDISH MEDICAL CENTER - ISSAQUAH CAMPUS</v>
      </c>
      <c r="D102" s="9">
        <f>ROUND(+Administration!G97,0)</f>
        <v>3513234</v>
      </c>
      <c r="E102" s="10">
        <f>ROUND(+Administration!E97,2)</f>
        <v>41.58</v>
      </c>
      <c r="F102" s="10">
        <f t="shared" si="3"/>
        <v>84493.36</v>
      </c>
      <c r="G102" s="9">
        <f>ROUND(+Administration!G199,0)</f>
        <v>3142779</v>
      </c>
      <c r="H102" s="10">
        <f>ROUND(+Administration!E199,2)</f>
        <v>40.54</v>
      </c>
      <c r="I102" s="10">
        <f t="shared" si="4"/>
        <v>77522.92</v>
      </c>
      <c r="J102" s="10"/>
      <c r="K102" s="11">
        <f t="shared" si="5"/>
        <v>-8.2500000000000004E-2</v>
      </c>
    </row>
    <row r="103" spans="2:11" x14ac:dyDescent="0.2">
      <c r="B103">
        <f>+Administration!A98</f>
        <v>211</v>
      </c>
      <c r="C103" t="str">
        <f>+Administration!B98</f>
        <v>PEACEHEALTH PEACE ISLAND MEDICAL CENTER</v>
      </c>
      <c r="D103" s="9">
        <f>ROUND(+Administration!G98,0)</f>
        <v>203879</v>
      </c>
      <c r="E103" s="10">
        <f>ROUND(+Administration!E98,2)</f>
        <v>2.0499999999999998</v>
      </c>
      <c r="F103" s="10">
        <f t="shared" si="3"/>
        <v>99453.17</v>
      </c>
      <c r="G103" s="9">
        <f>ROUND(+Administration!G200,0)</f>
        <v>684249</v>
      </c>
      <c r="H103" s="10">
        <f>ROUND(+Administration!E200,2)</f>
        <v>4.92</v>
      </c>
      <c r="I103" s="10">
        <f t="shared" si="4"/>
        <v>139075</v>
      </c>
      <c r="J103" s="10"/>
      <c r="K103" s="11">
        <f t="shared" si="5"/>
        <v>0.39839999999999998</v>
      </c>
    </row>
    <row r="104" spans="2:11" x14ac:dyDescent="0.2">
      <c r="B104">
        <f>+Administration!A99</f>
        <v>904</v>
      </c>
      <c r="C104" t="str">
        <f>+Administration!B99</f>
        <v>BHC FAIRFAX HOSPITAL</v>
      </c>
      <c r="D104" s="9">
        <f>ROUND(+Administration!G99,0)</f>
        <v>2544986</v>
      </c>
      <c r="E104" s="10">
        <f>ROUND(+Administration!E99,2)</f>
        <v>34.32</v>
      </c>
      <c r="F104" s="10">
        <f t="shared" si="3"/>
        <v>74154.600000000006</v>
      </c>
      <c r="G104" s="9">
        <f>ROUND(+Administration!G201,0)</f>
        <v>3140555</v>
      </c>
      <c r="H104" s="10">
        <f>ROUND(+Administration!E201,2)</f>
        <v>44.29</v>
      </c>
      <c r="I104" s="10">
        <f t="shared" si="4"/>
        <v>70908.899999999994</v>
      </c>
      <c r="J104" s="10"/>
      <c r="K104" s="11">
        <f t="shared" si="5"/>
        <v>-4.3799999999999999E-2</v>
      </c>
    </row>
    <row r="105" spans="2:11" x14ac:dyDescent="0.2">
      <c r="B105">
        <f>+Administration!A100</f>
        <v>915</v>
      </c>
      <c r="C105" t="str">
        <f>+Administration!B100</f>
        <v>LOURDES COUNSELING CENTER</v>
      </c>
      <c r="D105" s="9">
        <f>ROUND(+Administration!G100,0)</f>
        <v>278042</v>
      </c>
      <c r="E105" s="10">
        <f>ROUND(+Administration!E100,2)</f>
        <v>6.07</v>
      </c>
      <c r="F105" s="10">
        <f t="shared" si="3"/>
        <v>45805.93</v>
      </c>
      <c r="G105" s="9">
        <f>ROUND(+Administration!G202,0)</f>
        <v>209388</v>
      </c>
      <c r="H105" s="10">
        <f>ROUND(+Administration!E202,2)</f>
        <v>16.36</v>
      </c>
      <c r="I105" s="10">
        <f t="shared" si="4"/>
        <v>12798.78</v>
      </c>
      <c r="J105" s="10"/>
      <c r="K105" s="11">
        <f t="shared" si="5"/>
        <v>-0.72060000000000002</v>
      </c>
    </row>
    <row r="106" spans="2:11" x14ac:dyDescent="0.2">
      <c r="B106">
        <f>+Administration!A101</f>
        <v>919</v>
      </c>
      <c r="C106" t="str">
        <f>+Administration!B101</f>
        <v>NAVOS</v>
      </c>
      <c r="D106" s="9">
        <f>ROUND(+Administration!G101,0)</f>
        <v>691664</v>
      </c>
      <c r="E106" s="10">
        <f>ROUND(+Administration!E101,2)</f>
        <v>8.39</v>
      </c>
      <c r="F106" s="10">
        <f t="shared" si="3"/>
        <v>82439.09</v>
      </c>
      <c r="G106" s="9">
        <f>ROUND(+Administration!G203,0)</f>
        <v>851532</v>
      </c>
      <c r="H106" s="10">
        <f>ROUND(+Administration!E203,2)</f>
        <v>9.57</v>
      </c>
      <c r="I106" s="10">
        <f t="shared" si="4"/>
        <v>88979.31</v>
      </c>
      <c r="J106" s="10"/>
      <c r="K106" s="11">
        <f t="shared" si="5"/>
        <v>7.9299999999999995E-2</v>
      </c>
    </row>
    <row r="107" spans="2:11" x14ac:dyDescent="0.2">
      <c r="B107">
        <f>+Administration!A102</f>
        <v>921</v>
      </c>
      <c r="C107" t="str">
        <f>+Administration!B102</f>
        <v>Cascade Behavioral Health</v>
      </c>
      <c r="D107" s="9">
        <f>ROUND(+Administration!G102,0)</f>
        <v>100528</v>
      </c>
      <c r="E107" s="10">
        <f>ROUND(+Administration!E102,2)</f>
        <v>10.73</v>
      </c>
      <c r="F107" s="10">
        <f t="shared" si="3"/>
        <v>9368.8700000000008</v>
      </c>
      <c r="G107" s="9">
        <f>ROUND(+Administration!G204,0)</f>
        <v>1309226</v>
      </c>
      <c r="H107" s="10">
        <f>ROUND(+Administration!E204,2)</f>
        <v>13.88</v>
      </c>
      <c r="I107" s="10">
        <f t="shared" si="4"/>
        <v>94324.64</v>
      </c>
      <c r="J107" s="10"/>
      <c r="K107" s="11">
        <f t="shared" si="5"/>
        <v>9.0678999999999998</v>
      </c>
    </row>
    <row r="108" spans="2:11" x14ac:dyDescent="0.2">
      <c r="B108">
        <f>+Administration!A103</f>
        <v>922</v>
      </c>
      <c r="C108" t="str">
        <f>+Administration!B103</f>
        <v>Fairfax Everett</v>
      </c>
      <c r="D108" s="9">
        <f>ROUND(+Administration!G103,0)</f>
        <v>0</v>
      </c>
      <c r="E108" s="10">
        <f>ROUND(+Administration!E103,2)</f>
        <v>0</v>
      </c>
      <c r="F108" s="10" t="str">
        <f t="shared" si="3"/>
        <v/>
      </c>
      <c r="G108" s="9">
        <f>ROUND(+Administration!G205,0)</f>
        <v>518814</v>
      </c>
      <c r="H108" s="10">
        <f>ROUND(+Administration!E205,2)</f>
        <v>12.17</v>
      </c>
      <c r="I108" s="10">
        <f t="shared" si="4"/>
        <v>42630.57</v>
      </c>
      <c r="J108" s="10"/>
      <c r="K108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OE_A</vt:lpstr>
      <vt:lpstr>SW_A</vt:lpstr>
      <vt:lpstr>EB_A</vt:lpstr>
      <vt:lpstr>PF_A</vt:lpstr>
      <vt:lpstr>SE_A</vt:lpstr>
      <vt:lpstr>PS_A</vt:lpstr>
      <vt:lpstr>DRL_A</vt:lpstr>
      <vt:lpstr>ODE_A</vt:lpstr>
      <vt:lpstr>SW_FTE</vt:lpstr>
      <vt:lpstr>EB_FTE</vt:lpstr>
      <vt:lpstr>PH_A</vt:lpstr>
      <vt:lpstr>Administration</vt:lpstr>
    </vt:vector>
  </TitlesOfParts>
  <Manager>Randy Huyck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2014 Administration Cost Center Screening</dc:title>
  <dc:subject>2014 comparative screens - administration</dc:subject>
  <dc:creator>Washington State Dept of Health - DCHS - Hospital and Patient Data Systems</dc:creator>
  <cp:lastModifiedBy>Huyck, Randall  (DOH)</cp:lastModifiedBy>
  <dcterms:created xsi:type="dcterms:W3CDTF">2000-10-02T16:19:03Z</dcterms:created>
  <dcterms:modified xsi:type="dcterms:W3CDTF">2018-06-05T16:01:15Z</dcterms:modified>
</cp:coreProperties>
</file>