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37" i="1" l="1"/>
  <c r="BE59" i="1" l="1"/>
  <c r="G78" i="1" l="1"/>
  <c r="C389" i="1" l="1"/>
  <c r="C385" i="1"/>
  <c r="C379" i="1"/>
  <c r="C378" i="1"/>
  <c r="C364" i="1"/>
  <c r="C359" i="1"/>
  <c r="C180" i="1" l="1"/>
  <c r="G73" i="1" l="1"/>
  <c r="G69" i="1"/>
  <c r="G64" i="1"/>
  <c r="B52" i="1" l="1"/>
  <c r="B48" i="1"/>
  <c r="F493" i="1" l="1"/>
  <c r="D493" i="1"/>
  <c r="B493" i="1"/>
  <c r="CD72" i="10" l="1"/>
  <c r="B575" i="1" s="1"/>
  <c r="CE61" i="10"/>
  <c r="BU48" i="10" s="1"/>
  <c r="BU62" i="10" s="1"/>
  <c r="CE77" i="10"/>
  <c r="CA48" i="10"/>
  <c r="CA62" i="10" s="1"/>
  <c r="BY48" i="10"/>
  <c r="BY62" i="10" s="1"/>
  <c r="BW48" i="10"/>
  <c r="BW62" i="10" s="1"/>
  <c r="BW72" i="10"/>
  <c r="B568" i="1" s="1"/>
  <c r="BS48" i="10"/>
  <c r="BS62" i="10" s="1"/>
  <c r="BS72" i="10"/>
  <c r="BQ48" i="10"/>
  <c r="BQ62" i="10" s="1"/>
  <c r="BM48" i="10"/>
  <c r="BM62" i="10" s="1"/>
  <c r="BK48" i="10"/>
  <c r="BK62" i="10" s="1"/>
  <c r="BI48" i="10"/>
  <c r="BI62" i="10" s="1"/>
  <c r="BG48" i="10"/>
  <c r="BG62" i="10" s="1"/>
  <c r="BG72" i="10"/>
  <c r="B552" i="1" s="1"/>
  <c r="BC48" i="10"/>
  <c r="BC62" i="10" s="1"/>
  <c r="BC72" i="10"/>
  <c r="B548" i="1" s="1"/>
  <c r="BA48" i="10"/>
  <c r="BA62" i="10" s="1"/>
  <c r="AW48" i="10"/>
  <c r="AW62" i="10" s="1"/>
  <c r="AU48" i="10"/>
  <c r="AU62" i="10" s="1"/>
  <c r="AS48" i="10"/>
  <c r="AS62" i="10" s="1"/>
  <c r="AQ48" i="10"/>
  <c r="AQ62" i="10" s="1"/>
  <c r="E773" i="10" s="1"/>
  <c r="AQ72" i="10"/>
  <c r="AO48" i="10"/>
  <c r="AO62" i="10" s="1"/>
  <c r="AM48" i="10"/>
  <c r="AM62" i="10" s="1"/>
  <c r="AM72" i="10"/>
  <c r="B532" i="1" s="1"/>
  <c r="AK48" i="10"/>
  <c r="AK62" i="10" s="1"/>
  <c r="AI48" i="10"/>
  <c r="AI62" i="10" s="1"/>
  <c r="AI72" i="10"/>
  <c r="B528" i="1" s="1"/>
  <c r="AG48" i="10"/>
  <c r="AG62" i="10" s="1"/>
  <c r="AE48" i="10"/>
  <c r="AE62" i="10" s="1"/>
  <c r="AC48" i="10"/>
  <c r="AC62" i="10" s="1"/>
  <c r="AA48" i="10"/>
  <c r="AA62" i="10" s="1"/>
  <c r="AA72" i="10"/>
  <c r="Y48" i="10"/>
  <c r="Y62" i="10"/>
  <c r="X48" i="10"/>
  <c r="X62" i="10"/>
  <c r="W48" i="10"/>
  <c r="W62" i="10"/>
  <c r="W72" i="10" s="1"/>
  <c r="B516" i="1" s="1"/>
  <c r="V48" i="10"/>
  <c r="V62" i="10"/>
  <c r="V72" i="10" s="1"/>
  <c r="U48" i="10"/>
  <c r="U62" i="10"/>
  <c r="T48" i="10"/>
  <c r="T62" i="10" s="1"/>
  <c r="S48" i="10"/>
  <c r="S62" i="10"/>
  <c r="R48" i="10"/>
  <c r="R62" i="10" s="1"/>
  <c r="Q48" i="10"/>
  <c r="Q62" i="10"/>
  <c r="P48" i="10"/>
  <c r="P62" i="10" s="1"/>
  <c r="O48" i="10"/>
  <c r="O62" i="10"/>
  <c r="N48" i="10"/>
  <c r="N62" i="10" s="1"/>
  <c r="M48" i="10"/>
  <c r="M62" i="10"/>
  <c r="L48" i="10"/>
  <c r="L62" i="10" s="1"/>
  <c r="L72" i="10" s="1"/>
  <c r="K48" i="10"/>
  <c r="K62" i="10"/>
  <c r="J48" i="10"/>
  <c r="J62" i="10" s="1"/>
  <c r="I48" i="10"/>
  <c r="I62" i="10"/>
  <c r="H48" i="10"/>
  <c r="H62" i="10" s="1"/>
  <c r="H72" i="10" s="1"/>
  <c r="G48" i="10"/>
  <c r="G62" i="10"/>
  <c r="F48" i="10"/>
  <c r="F62" i="10" s="1"/>
  <c r="F72" i="10" s="1"/>
  <c r="E48" i="10"/>
  <c r="E62" i="10"/>
  <c r="D48" i="10"/>
  <c r="D62" i="10" s="1"/>
  <c r="D72" i="10" s="1"/>
  <c r="C48" i="10"/>
  <c r="C62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P814" i="10" s="1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R814" i="10"/>
  <c r="Q733" i="10"/>
  <c r="P733" i="10"/>
  <c r="O733" i="10"/>
  <c r="M733" i="10"/>
  <c r="L733" i="10"/>
  <c r="K733" i="10"/>
  <c r="K814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40" i="10" s="1"/>
  <c r="B439" i="10"/>
  <c r="C439" i="10"/>
  <c r="C438" i="10"/>
  <c r="B438" i="10"/>
  <c r="C437" i="10"/>
  <c r="D191" i="10"/>
  <c r="D436" i="10"/>
  <c r="B436" i="10"/>
  <c r="B435" i="10"/>
  <c r="B434" i="10"/>
  <c r="B433" i="10"/>
  <c r="B432" i="10"/>
  <c r="B431" i="10"/>
  <c r="CE65" i="10"/>
  <c r="H815" i="10" s="1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 s="1"/>
  <c r="E143" i="10"/>
  <c r="D46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I611" i="10" s="1"/>
  <c r="CE78" i="10"/>
  <c r="CF78" i="10" s="1"/>
  <c r="Q815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E69" i="10"/>
  <c r="CE68" i="10"/>
  <c r="K815" i="10"/>
  <c r="CE66" i="10"/>
  <c r="CE64" i="10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57" i="10"/>
  <c r="E805" i="10"/>
  <c r="E753" i="10"/>
  <c r="E769" i="10"/>
  <c r="E785" i="10"/>
  <c r="E801" i="10"/>
  <c r="E789" i="10"/>
  <c r="E742" i="10"/>
  <c r="E738" i="10"/>
  <c r="D815" i="10"/>
  <c r="C426" i="10"/>
  <c r="E765" i="10"/>
  <c r="E734" i="10"/>
  <c r="G815" i="10"/>
  <c r="F611" i="10"/>
  <c r="C815" i="10"/>
  <c r="R815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G611" i="10"/>
  <c r="F521" i="10"/>
  <c r="F525" i="10"/>
  <c r="F529" i="10"/>
  <c r="F533" i="10"/>
  <c r="F537" i="10"/>
  <c r="C429" i="10"/>
  <c r="C433" i="10"/>
  <c r="C462" i="10"/>
  <c r="B464" i="10"/>
  <c r="L611" i="10"/>
  <c r="E736" i="10"/>
  <c r="CE48" i="10"/>
  <c r="C632" i="10"/>
  <c r="E752" i="10"/>
  <c r="C527" i="10"/>
  <c r="G527" i="10" s="1"/>
  <c r="C531" i="10"/>
  <c r="G531" i="10" s="1"/>
  <c r="C567" i="10"/>
  <c r="C551" i="10"/>
  <c r="C686" i="10"/>
  <c r="C504" i="10"/>
  <c r="G504" i="10" s="1"/>
  <c r="C668" i="10"/>
  <c r="A493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I368" i="9" s="1"/>
  <c r="CE68" i="1"/>
  <c r="D75" i="1"/>
  <c r="AR75" i="1"/>
  <c r="I186" i="9" s="1"/>
  <c r="AS75" i="1"/>
  <c r="AT75" i="1"/>
  <c r="AU75" i="1"/>
  <c r="AQ75" i="1"/>
  <c r="H186" i="9" s="1"/>
  <c r="AO75" i="1"/>
  <c r="AN75" i="1"/>
  <c r="AM75" i="1"/>
  <c r="AI75" i="1"/>
  <c r="AH75" i="1"/>
  <c r="F154" i="9" s="1"/>
  <c r="AF75" i="1"/>
  <c r="D154" i="9" s="1"/>
  <c r="AD75" i="1"/>
  <c r="I122" i="9" s="1"/>
  <c r="AA75" i="1"/>
  <c r="Z75" i="1"/>
  <c r="E122" i="9" s="1"/>
  <c r="X75" i="1"/>
  <c r="W75" i="1"/>
  <c r="I90" i="9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E58" i="9"/>
  <c r="I75" i="1"/>
  <c r="H75" i="1"/>
  <c r="H26" i="9"/>
  <c r="G75" i="1"/>
  <c r="F75" i="1"/>
  <c r="F26" i="9" s="1"/>
  <c r="AV75" i="1"/>
  <c r="AP75" i="1"/>
  <c r="G186" i="9"/>
  <c r="AJ75" i="1"/>
  <c r="AL75" i="1"/>
  <c r="C186" i="9" s="1"/>
  <c r="AK75" i="1"/>
  <c r="AG75" i="1"/>
  <c r="E154" i="9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90" i="1"/>
  <c r="C49" i="8" s="1"/>
  <c r="D314" i="1"/>
  <c r="D319" i="1"/>
  <c r="C74" i="8" s="1"/>
  <c r="D328" i="1"/>
  <c r="C84" i="8" s="1"/>
  <c r="D329" i="1"/>
  <c r="D229" i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E197" i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/>
  <c r="E139" i="1"/>
  <c r="C10" i="4" s="1"/>
  <c r="E127" i="1"/>
  <c r="G34" i="3" s="1"/>
  <c r="CF79" i="1"/>
  <c r="B53" i="1"/>
  <c r="CE51" i="1"/>
  <c r="B49" i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X48" i="1"/>
  <c r="X62" i="1" s="1"/>
  <c r="T48" i="1"/>
  <c r="T62" i="1" s="1"/>
  <c r="P48" i="1"/>
  <c r="P62" i="1" s="1"/>
  <c r="L48" i="1"/>
  <c r="L62" i="1" s="1"/>
  <c r="E44" i="9" s="1"/>
  <c r="H48" i="1"/>
  <c r="H62" i="1" s="1"/>
  <c r="C16" i="8"/>
  <c r="C469" i="1"/>
  <c r="F8" i="6"/>
  <c r="I377" i="9"/>
  <c r="G122" i="9"/>
  <c r="I26" i="9"/>
  <c r="F90" i="9"/>
  <c r="C218" i="9"/>
  <c r="D366" i="9"/>
  <c r="CE64" i="1"/>
  <c r="F612" i="1" s="1"/>
  <c r="D368" i="9"/>
  <c r="C276" i="9"/>
  <c r="CE70" i="1"/>
  <c r="C458" i="1" s="1"/>
  <c r="CE76" i="1"/>
  <c r="CE77" i="1"/>
  <c r="G612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BZ48" i="1"/>
  <c r="BZ62" i="1"/>
  <c r="H332" i="9" s="1"/>
  <c r="G48" i="1"/>
  <c r="G62" i="1" s="1"/>
  <c r="G12" i="9" s="1"/>
  <c r="AC48" i="1"/>
  <c r="AC62" i="1" s="1"/>
  <c r="H108" i="9" s="1"/>
  <c r="AU48" i="1"/>
  <c r="AU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D172" i="9" s="1"/>
  <c r="BI48" i="1"/>
  <c r="BI62" i="1" s="1"/>
  <c r="C427" i="1"/>
  <c r="CD71" i="1"/>
  <c r="E373" i="9" s="1"/>
  <c r="BQ48" i="1"/>
  <c r="BQ62" i="1" s="1"/>
  <c r="F300" i="9" s="1"/>
  <c r="AK48" i="1"/>
  <c r="AK62" i="1" s="1"/>
  <c r="E48" i="1"/>
  <c r="E62" i="1" s="1"/>
  <c r="BM48" i="1"/>
  <c r="BM62" i="1" s="1"/>
  <c r="AW48" i="1"/>
  <c r="AW62" i="1" s="1"/>
  <c r="AG48" i="1"/>
  <c r="AG62" i="1" s="1"/>
  <c r="Y48" i="1"/>
  <c r="Y62" i="1" s="1"/>
  <c r="Q48" i="1"/>
  <c r="Q62" i="1" s="1"/>
  <c r="I48" i="1"/>
  <c r="I62" i="1" s="1"/>
  <c r="I12" i="9" s="1"/>
  <c r="BW48" i="1"/>
  <c r="BW62" i="1" s="1"/>
  <c r="BG48" i="1"/>
  <c r="BG62" i="1" s="1"/>
  <c r="AY48" i="1"/>
  <c r="AY62" i="1" s="1"/>
  <c r="AQ48" i="1"/>
  <c r="AQ62" i="1" s="1"/>
  <c r="AI48" i="1"/>
  <c r="AI62" i="1" s="1"/>
  <c r="S48" i="1"/>
  <c r="S62" i="1" s="1"/>
  <c r="K48" i="1"/>
  <c r="K62" i="1" s="1"/>
  <c r="C615" i="1"/>
  <c r="CB48" i="1"/>
  <c r="CB62" i="1" s="1"/>
  <c r="C364" i="9" s="1"/>
  <c r="I612" i="1"/>
  <c r="E372" i="9"/>
  <c r="I44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H140" i="9" s="1"/>
  <c r="AH48" i="1"/>
  <c r="AH62" i="1" s="1"/>
  <c r="AF48" i="1"/>
  <c r="AF62" i="1" s="1"/>
  <c r="D140" i="9" s="1"/>
  <c r="AD48" i="1"/>
  <c r="AD62" i="1" s="1"/>
  <c r="Z48" i="1"/>
  <c r="Z62" i="1" s="1"/>
  <c r="E108" i="9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I380" i="9"/>
  <c r="D612" i="1"/>
  <c r="CF76" i="1"/>
  <c r="V52" i="1" s="1"/>
  <c r="V67" i="1" s="1"/>
  <c r="F10" i="4"/>
  <c r="I372" i="9"/>
  <c r="E300" i="9"/>
  <c r="AS52" i="1"/>
  <c r="AS67" i="1" s="1"/>
  <c r="W52" i="1" l="1"/>
  <c r="W67" i="1" s="1"/>
  <c r="I366" i="9"/>
  <c r="AI52" i="1"/>
  <c r="AI67" i="1" s="1"/>
  <c r="C430" i="1"/>
  <c r="G10" i="4"/>
  <c r="BJ52" i="1"/>
  <c r="BJ67" i="1" s="1"/>
  <c r="BH52" i="1"/>
  <c r="BH67" i="1" s="1"/>
  <c r="D273" i="9" s="1"/>
  <c r="N52" i="1"/>
  <c r="N67" i="1" s="1"/>
  <c r="O52" i="1"/>
  <c r="O67" i="1" s="1"/>
  <c r="AN52" i="1"/>
  <c r="AN67" i="1" s="1"/>
  <c r="AZ52" i="1"/>
  <c r="AZ67" i="1" s="1"/>
  <c r="C241" i="9" s="1"/>
  <c r="BW52" i="1"/>
  <c r="BW67" i="1" s="1"/>
  <c r="I52" i="1"/>
  <c r="I67" i="1" s="1"/>
  <c r="C14" i="5"/>
  <c r="B440" i="1"/>
  <c r="C141" i="8"/>
  <c r="D368" i="1"/>
  <c r="C120" i="8" s="1"/>
  <c r="C448" i="1"/>
  <c r="D5" i="7"/>
  <c r="C473" i="1"/>
  <c r="C34" i="5"/>
  <c r="E10" i="4"/>
  <c r="D463" i="1"/>
  <c r="C415" i="1"/>
  <c r="B10" i="4"/>
  <c r="BP71" i="1"/>
  <c r="C561" i="1" s="1"/>
  <c r="C440" i="1"/>
  <c r="C432" i="1"/>
  <c r="I362" i="9"/>
  <c r="C429" i="1"/>
  <c r="I172" i="9"/>
  <c r="F332" i="9"/>
  <c r="E140" i="9"/>
  <c r="C44" i="9"/>
  <c r="AS71" i="1"/>
  <c r="H12" i="9"/>
  <c r="C209" i="9"/>
  <c r="E172" i="9"/>
  <c r="H268" i="9"/>
  <c r="BK72" i="10"/>
  <c r="E793" i="10"/>
  <c r="D76" i="9"/>
  <c r="C268" i="9"/>
  <c r="F76" i="9"/>
  <c r="I81" i="9"/>
  <c r="CA72" i="10"/>
  <c r="E809" i="10"/>
  <c r="H52" i="1"/>
  <c r="H67" i="1" s="1"/>
  <c r="BL52" i="1"/>
  <c r="BL67" i="1" s="1"/>
  <c r="K52" i="1"/>
  <c r="K67" i="1" s="1"/>
  <c r="K71" i="1" s="1"/>
  <c r="AT52" i="1"/>
  <c r="AT67" i="1" s="1"/>
  <c r="BT52" i="1"/>
  <c r="BT67" i="1" s="1"/>
  <c r="BT71" i="1" s="1"/>
  <c r="C640" i="1" s="1"/>
  <c r="AE52" i="1"/>
  <c r="AE67" i="1" s="1"/>
  <c r="C145" i="9" s="1"/>
  <c r="BI52" i="1"/>
  <c r="BI67" i="1" s="1"/>
  <c r="BI71" i="1" s="1"/>
  <c r="AD52" i="1"/>
  <c r="AD67" i="1" s="1"/>
  <c r="BO52" i="1"/>
  <c r="BO67" i="1" s="1"/>
  <c r="C52" i="1"/>
  <c r="C67" i="1" s="1"/>
  <c r="BC52" i="1"/>
  <c r="BC67" i="1" s="1"/>
  <c r="BC71" i="1" s="1"/>
  <c r="C633" i="1" s="1"/>
  <c r="AB52" i="1"/>
  <c r="AB67" i="1" s="1"/>
  <c r="G113" i="9" s="1"/>
  <c r="X52" i="1"/>
  <c r="X67" i="1" s="1"/>
  <c r="X71" i="1" s="1"/>
  <c r="BX52" i="1"/>
  <c r="BX67" i="1" s="1"/>
  <c r="BX71" i="1" s="1"/>
  <c r="AG52" i="1"/>
  <c r="AG67" i="1" s="1"/>
  <c r="E145" i="9" s="1"/>
  <c r="BP52" i="1"/>
  <c r="BP67" i="1" s="1"/>
  <c r="E52" i="1"/>
  <c r="E67" i="1" s="1"/>
  <c r="AJ52" i="1"/>
  <c r="AJ67" i="1" s="1"/>
  <c r="AJ71" i="1" s="1"/>
  <c r="AF52" i="1"/>
  <c r="AF67" i="1" s="1"/>
  <c r="AQ52" i="1"/>
  <c r="AQ67" i="1" s="1"/>
  <c r="BS52" i="1"/>
  <c r="BS67" i="1" s="1"/>
  <c r="H305" i="9" s="1"/>
  <c r="AP52" i="1"/>
  <c r="AP67" i="1" s="1"/>
  <c r="AO52" i="1"/>
  <c r="AO67" i="1" s="1"/>
  <c r="F177" i="9" s="1"/>
  <c r="S52" i="1"/>
  <c r="S67" i="1" s="1"/>
  <c r="S71" i="1" s="1"/>
  <c r="AL52" i="1"/>
  <c r="AL67" i="1" s="1"/>
  <c r="R52" i="1"/>
  <c r="R67" i="1" s="1"/>
  <c r="D81" i="9" s="1"/>
  <c r="Z52" i="1"/>
  <c r="Z67" i="1" s="1"/>
  <c r="Z71" i="1" s="1"/>
  <c r="CC52" i="1"/>
  <c r="CC67" i="1" s="1"/>
  <c r="AC52" i="1"/>
  <c r="AC67" i="1" s="1"/>
  <c r="BB52" i="1"/>
  <c r="BB67" i="1" s="1"/>
  <c r="BB71" i="1" s="1"/>
  <c r="L52" i="1"/>
  <c r="L67" i="1" s="1"/>
  <c r="AR52" i="1"/>
  <c r="AR67" i="1" s="1"/>
  <c r="AR71" i="1" s="1"/>
  <c r="C537" i="1" s="1"/>
  <c r="G537" i="1" s="1"/>
  <c r="BA52" i="1"/>
  <c r="BA67" i="1" s="1"/>
  <c r="D241" i="9" s="1"/>
  <c r="J52" i="1"/>
  <c r="J67" i="1" s="1"/>
  <c r="F204" i="9"/>
  <c r="B476" i="1"/>
  <c r="D277" i="1"/>
  <c r="C35" i="8" s="1"/>
  <c r="C33" i="8"/>
  <c r="E186" i="9"/>
  <c r="E72" i="10"/>
  <c r="B498" i="1" s="1"/>
  <c r="E735" i="10"/>
  <c r="R72" i="10"/>
  <c r="E748" i="10"/>
  <c r="AU72" i="10"/>
  <c r="E777" i="10"/>
  <c r="G145" i="9"/>
  <c r="BU52" i="1"/>
  <c r="BU67" i="1" s="1"/>
  <c r="C337" i="9" s="1"/>
  <c r="Y52" i="1"/>
  <c r="Y67" i="1" s="1"/>
  <c r="Y71" i="1" s="1"/>
  <c r="U52" i="1"/>
  <c r="U67" i="1" s="1"/>
  <c r="AU52" i="1"/>
  <c r="AU67" i="1" s="1"/>
  <c r="AU71" i="1" s="1"/>
  <c r="CA52" i="1"/>
  <c r="CA67" i="1" s="1"/>
  <c r="CA71" i="1" s="1"/>
  <c r="BZ52" i="1"/>
  <c r="BZ67" i="1" s="1"/>
  <c r="H337" i="9" s="1"/>
  <c r="C236" i="9"/>
  <c r="I332" i="9"/>
  <c r="I268" i="9"/>
  <c r="E268" i="9"/>
  <c r="CF77" i="1"/>
  <c r="I381" i="9"/>
  <c r="B465" i="1"/>
  <c r="C112" i="8"/>
  <c r="I154" i="9"/>
  <c r="I370" i="9"/>
  <c r="C434" i="1"/>
  <c r="BG52" i="1"/>
  <c r="BG67" i="1" s="1"/>
  <c r="BG71" i="1" s="1"/>
  <c r="AH52" i="1"/>
  <c r="AH67" i="1" s="1"/>
  <c r="F145" i="9" s="1"/>
  <c r="Q52" i="1"/>
  <c r="Q67" i="1" s="1"/>
  <c r="Q71" i="1" s="1"/>
  <c r="C85" i="9" s="1"/>
  <c r="P52" i="1"/>
  <c r="P67" i="1" s="1"/>
  <c r="P71" i="1" s="1"/>
  <c r="I53" i="9" s="1"/>
  <c r="BK52" i="1"/>
  <c r="BK67" i="1" s="1"/>
  <c r="AV52" i="1"/>
  <c r="AV67" i="1" s="1"/>
  <c r="AV71" i="1" s="1"/>
  <c r="D268" i="9"/>
  <c r="C76" i="9"/>
  <c r="I140" i="9"/>
  <c r="C417" i="1"/>
  <c r="B19" i="4"/>
  <c r="C90" i="9"/>
  <c r="F122" i="9"/>
  <c r="C431" i="10"/>
  <c r="I815" i="10"/>
  <c r="C457" i="10"/>
  <c r="M815" i="10"/>
  <c r="D44" i="9"/>
  <c r="G154" i="9"/>
  <c r="H814" i="10"/>
  <c r="I300" i="9"/>
  <c r="AF71" i="1"/>
  <c r="E76" i="9"/>
  <c r="I71" i="1"/>
  <c r="C140" i="9"/>
  <c r="C85" i="8"/>
  <c r="D330" i="1"/>
  <c r="C86" i="8" s="1"/>
  <c r="C122" i="9"/>
  <c r="E218" i="9"/>
  <c r="D276" i="10"/>
  <c r="B475" i="10"/>
  <c r="D218" i="9"/>
  <c r="D462" i="10"/>
  <c r="D464" i="10" s="1"/>
  <c r="D329" i="10"/>
  <c r="F814" i="10"/>
  <c r="T814" i="10"/>
  <c r="C500" i="10"/>
  <c r="B501" i="1"/>
  <c r="C672" i="10"/>
  <c r="AE72" i="10"/>
  <c r="E761" i="10"/>
  <c r="B536" i="1"/>
  <c r="C535" i="10"/>
  <c r="G535" i="10" s="1"/>
  <c r="C670" i="10"/>
  <c r="B499" i="1"/>
  <c r="C498" i="10"/>
  <c r="G498" i="10" s="1"/>
  <c r="C514" i="10"/>
  <c r="B515" i="1"/>
  <c r="X72" i="10"/>
  <c r="E754" i="10"/>
  <c r="B520" i="1"/>
  <c r="C691" i="10"/>
  <c r="G28" i="4"/>
  <c r="C154" i="9"/>
  <c r="D186" i="9"/>
  <c r="BK48" i="1"/>
  <c r="BK62" i="1" s="1"/>
  <c r="W48" i="1"/>
  <c r="W62" i="1" s="1"/>
  <c r="I76" i="9" s="1"/>
  <c r="AB48" i="1"/>
  <c r="AB62" i="1" s="1"/>
  <c r="D48" i="1"/>
  <c r="D62" i="1" s="1"/>
  <c r="D12" i="9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I729" i="10"/>
  <c r="C472" i="10"/>
  <c r="E218" i="10"/>
  <c r="C477" i="10" s="1"/>
  <c r="C496" i="10"/>
  <c r="G496" i="10" s="1"/>
  <c r="B497" i="1"/>
  <c r="C676" i="10"/>
  <c r="B505" i="1"/>
  <c r="B564" i="1"/>
  <c r="C563" i="10"/>
  <c r="CE76" i="10"/>
  <c r="K611" i="10" s="1"/>
  <c r="D291" i="10"/>
  <c r="D340" i="10" s="1"/>
  <c r="C480" i="10" s="1"/>
  <c r="C814" i="10"/>
  <c r="M814" i="10"/>
  <c r="G814" i="10"/>
  <c r="L814" i="10"/>
  <c r="Q814" i="10"/>
  <c r="D814" i="10"/>
  <c r="I814" i="10"/>
  <c r="O814" i="10"/>
  <c r="S814" i="10"/>
  <c r="AY48" i="10"/>
  <c r="AY62" i="10" s="1"/>
  <c r="BE48" i="10"/>
  <c r="BE62" i="10" s="1"/>
  <c r="BO48" i="10"/>
  <c r="BO62" i="10" s="1"/>
  <c r="F140" i="9"/>
  <c r="E305" i="9"/>
  <c r="I108" i="9"/>
  <c r="AD71" i="1"/>
  <c r="AT71" i="1"/>
  <c r="D204" i="9"/>
  <c r="BJ71" i="1"/>
  <c r="F268" i="9"/>
  <c r="G332" i="9"/>
  <c r="C300" i="9"/>
  <c r="V71" i="1"/>
  <c r="H76" i="9"/>
  <c r="G172" i="9"/>
  <c r="AP71" i="1"/>
  <c r="I236" i="9"/>
  <c r="D332" i="9"/>
  <c r="H204" i="9"/>
  <c r="I177" i="9"/>
  <c r="D369" i="9"/>
  <c r="G44" i="9"/>
  <c r="C172" i="9"/>
  <c r="AL71" i="1"/>
  <c r="E236" i="9"/>
  <c r="G300" i="9"/>
  <c r="F44" i="9"/>
  <c r="H44" i="9"/>
  <c r="O71" i="1"/>
  <c r="B446" i="1"/>
  <c r="D242" i="1"/>
  <c r="AW72" i="10"/>
  <c r="B542" i="1" s="1"/>
  <c r="E779" i="10"/>
  <c r="BM72" i="10"/>
  <c r="B558" i="1" s="1"/>
  <c r="E795" i="10"/>
  <c r="F12" i="9"/>
  <c r="H81" i="9"/>
  <c r="G140" i="9"/>
  <c r="AI71" i="1"/>
  <c r="E332" i="9"/>
  <c r="E12" i="9"/>
  <c r="E71" i="1"/>
  <c r="C418" i="1"/>
  <c r="D438" i="1"/>
  <c r="C108" i="9"/>
  <c r="F14" i="6"/>
  <c r="C471" i="1"/>
  <c r="F10" i="6"/>
  <c r="D26" i="9"/>
  <c r="CE75" i="1"/>
  <c r="CF77" i="10"/>
  <c r="CA52" i="10" s="1"/>
  <c r="CA67" i="10" s="1"/>
  <c r="J809" i="10" s="1"/>
  <c r="J52" i="10"/>
  <c r="J67" i="10" s="1"/>
  <c r="J740" i="10" s="1"/>
  <c r="Y52" i="10"/>
  <c r="Y67" i="10" s="1"/>
  <c r="J755" i="10" s="1"/>
  <c r="I52" i="10"/>
  <c r="I67" i="10" s="1"/>
  <c r="J739" i="10" s="1"/>
  <c r="BZ52" i="10"/>
  <c r="BZ67" i="10" s="1"/>
  <c r="J808" i="10" s="1"/>
  <c r="AT52" i="10"/>
  <c r="AT67" i="10" s="1"/>
  <c r="J776" i="10" s="1"/>
  <c r="P815" i="10"/>
  <c r="BV52" i="10"/>
  <c r="BV67" i="10" s="1"/>
  <c r="J804" i="10" s="1"/>
  <c r="AP52" i="10"/>
  <c r="AP67" i="10" s="1"/>
  <c r="J772" i="10" s="1"/>
  <c r="BX52" i="10"/>
  <c r="BX67" i="10" s="1"/>
  <c r="J806" i="10" s="1"/>
  <c r="BH52" i="10"/>
  <c r="BH67" i="10" s="1"/>
  <c r="J790" i="10" s="1"/>
  <c r="AR52" i="10"/>
  <c r="AR67" i="10" s="1"/>
  <c r="J774" i="10" s="1"/>
  <c r="AB52" i="10"/>
  <c r="AB67" i="10" s="1"/>
  <c r="J758" i="10" s="1"/>
  <c r="D611" i="10"/>
  <c r="E177" i="9"/>
  <c r="G49" i="9"/>
  <c r="H49" i="9"/>
  <c r="G204" i="9"/>
  <c r="D108" i="9"/>
  <c r="E204" i="9"/>
  <c r="F7" i="6"/>
  <c r="E204" i="1"/>
  <c r="C468" i="1"/>
  <c r="I383" i="9"/>
  <c r="D22" i="7"/>
  <c r="C40" i="5"/>
  <c r="N815" i="10"/>
  <c r="C420" i="1"/>
  <c r="B28" i="4"/>
  <c r="F186" i="9"/>
  <c r="AG72" i="10"/>
  <c r="B526" i="1" s="1"/>
  <c r="E763" i="10"/>
  <c r="C509" i="1"/>
  <c r="G509" i="1" s="1"/>
  <c r="I17" i="9"/>
  <c r="AC71" i="1"/>
  <c r="E17" i="9"/>
  <c r="F273" i="9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C623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E807" i="10"/>
  <c r="BY72" i="10"/>
  <c r="B570" i="1" s="1"/>
  <c r="D464" i="1"/>
  <c r="H154" i="9"/>
  <c r="I367" i="9"/>
  <c r="C72" i="10"/>
  <c r="B496" i="1" s="1"/>
  <c r="E733" i="10"/>
  <c r="E814" i="10" s="1"/>
  <c r="CE62" i="10"/>
  <c r="H71" i="1"/>
  <c r="D373" i="1"/>
  <c r="D434" i="1"/>
  <c r="D292" i="1"/>
  <c r="C58" i="9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AO72" i="10"/>
  <c r="B534" i="1" s="1"/>
  <c r="E771" i="10"/>
  <c r="BU72" i="10"/>
  <c r="B566" i="1" s="1"/>
  <c r="E803" i="10"/>
  <c r="G72" i="10"/>
  <c r="B500" i="1" s="1"/>
  <c r="E737" i="10"/>
  <c r="O72" i="10"/>
  <c r="B508" i="1" s="1"/>
  <c r="E745" i="10"/>
  <c r="C515" i="10"/>
  <c r="C687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5" i="10"/>
  <c r="C699" i="10"/>
  <c r="C703" i="10"/>
  <c r="C707" i="10"/>
  <c r="C539" i="10"/>
  <c r="G539" i="10" s="1"/>
  <c r="C547" i="10"/>
  <c r="C617" i="10"/>
  <c r="C634" i="10"/>
  <c r="C638" i="10"/>
  <c r="C642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465" i="1" l="1"/>
  <c r="E117" i="9"/>
  <c r="C691" i="1"/>
  <c r="C682" i="1"/>
  <c r="E337" i="9"/>
  <c r="BW71" i="1"/>
  <c r="C548" i="1"/>
  <c r="C510" i="1"/>
  <c r="G510" i="1" s="1"/>
  <c r="CE67" i="1"/>
  <c r="C433" i="1" s="1"/>
  <c r="N71" i="1"/>
  <c r="C507" i="1" s="1"/>
  <c r="G507" i="1" s="1"/>
  <c r="AH71" i="1"/>
  <c r="F245" i="9"/>
  <c r="F209" i="9"/>
  <c r="BZ71" i="1"/>
  <c r="C571" i="1" s="1"/>
  <c r="AZ71" i="1"/>
  <c r="C245" i="9" s="1"/>
  <c r="BH71" i="1"/>
  <c r="AN71" i="1"/>
  <c r="D117" i="9"/>
  <c r="C690" i="1"/>
  <c r="C518" i="1"/>
  <c r="G518" i="1" s="1"/>
  <c r="D53" i="9"/>
  <c r="C676" i="1"/>
  <c r="C504" i="1"/>
  <c r="G504" i="1" s="1"/>
  <c r="C530" i="1"/>
  <c r="G530" i="1" s="1"/>
  <c r="C702" i="1"/>
  <c r="I149" i="9"/>
  <c r="C512" i="1"/>
  <c r="G512" i="1" s="1"/>
  <c r="C684" i="1"/>
  <c r="E85" i="9"/>
  <c r="F21" i="9"/>
  <c r="C671" i="1"/>
  <c r="C624" i="1"/>
  <c r="C549" i="1"/>
  <c r="C552" i="1"/>
  <c r="C618" i="1"/>
  <c r="C277" i="9"/>
  <c r="C117" i="9"/>
  <c r="C517" i="1"/>
  <c r="G517" i="1" s="1"/>
  <c r="C689" i="1"/>
  <c r="C562" i="1"/>
  <c r="C681" i="1"/>
  <c r="J71" i="1"/>
  <c r="C503" i="1" s="1"/>
  <c r="G503" i="1" s="1"/>
  <c r="AE71" i="1"/>
  <c r="C540" i="1"/>
  <c r="G540" i="1" s="1"/>
  <c r="C712" i="1"/>
  <c r="E213" i="9"/>
  <c r="C621" i="1"/>
  <c r="BL71" i="1"/>
  <c r="AG71" i="1"/>
  <c r="C526" i="1" s="1"/>
  <c r="G526" i="1" s="1"/>
  <c r="E309" i="9"/>
  <c r="L71" i="1"/>
  <c r="R71" i="1"/>
  <c r="D85" i="9" s="1"/>
  <c r="F309" i="9"/>
  <c r="W71" i="1"/>
  <c r="I85" i="9" s="1"/>
  <c r="C565" i="1"/>
  <c r="I309" i="9"/>
  <c r="C17" i="9"/>
  <c r="E273" i="9"/>
  <c r="E49" i="9"/>
  <c r="C519" i="1"/>
  <c r="G519" i="1" s="1"/>
  <c r="D71" i="1"/>
  <c r="C497" i="1" s="1"/>
  <c r="G497" i="1" s="1"/>
  <c r="G245" i="9"/>
  <c r="C558" i="1"/>
  <c r="C569" i="1"/>
  <c r="F341" i="9"/>
  <c r="C644" i="1"/>
  <c r="C709" i="1"/>
  <c r="I181" i="9"/>
  <c r="C710" i="1"/>
  <c r="C213" i="9"/>
  <c r="CC71" i="1"/>
  <c r="C620" i="1" s="1"/>
  <c r="C538" i="1"/>
  <c r="G538" i="1" s="1"/>
  <c r="D364" i="9"/>
  <c r="C499" i="1"/>
  <c r="G499" i="1" s="1"/>
  <c r="E149" i="9"/>
  <c r="BE72" i="10"/>
  <c r="E787" i="10"/>
  <c r="D300" i="9"/>
  <c r="F515" i="1"/>
  <c r="H515" i="1"/>
  <c r="B524" i="1"/>
  <c r="F524" i="1" s="1"/>
  <c r="C523" i="10"/>
  <c r="C81" i="9"/>
  <c r="C553" i="1"/>
  <c r="C636" i="1"/>
  <c r="D277" i="9"/>
  <c r="C177" i="9"/>
  <c r="C113" i="9"/>
  <c r="BO71" i="1"/>
  <c r="C627" i="1" s="1"/>
  <c r="C464" i="10"/>
  <c r="D339" i="1"/>
  <c r="C482" i="1" s="1"/>
  <c r="CE52" i="1"/>
  <c r="C49" i="9"/>
  <c r="E781" i="10"/>
  <c r="AY72" i="10"/>
  <c r="F497" i="1"/>
  <c r="H497" i="1"/>
  <c r="G76" i="9"/>
  <c r="U71" i="1"/>
  <c r="G108" i="9"/>
  <c r="AB71" i="1"/>
  <c r="G514" i="10"/>
  <c r="H514" i="10"/>
  <c r="C674" i="1"/>
  <c r="C502" i="1"/>
  <c r="G502" i="1" s="1"/>
  <c r="I21" i="9"/>
  <c r="C525" i="1"/>
  <c r="G525" i="1" s="1"/>
  <c r="C697" i="1"/>
  <c r="D149" i="9"/>
  <c r="C532" i="1"/>
  <c r="G532" i="1" s="1"/>
  <c r="C704" i="1"/>
  <c r="D181" i="9"/>
  <c r="D113" i="9"/>
  <c r="F213" i="9"/>
  <c r="C541" i="1"/>
  <c r="C713" i="1"/>
  <c r="E81" i="9"/>
  <c r="H177" i="9"/>
  <c r="I113" i="9"/>
  <c r="D209" i="9"/>
  <c r="B572" i="1"/>
  <c r="C571" i="10"/>
  <c r="C557" i="1"/>
  <c r="H277" i="9"/>
  <c r="C637" i="1"/>
  <c r="B556" i="1"/>
  <c r="C555" i="10"/>
  <c r="BO72" i="10"/>
  <c r="E797" i="10"/>
  <c r="H505" i="1"/>
  <c r="F505" i="1"/>
  <c r="H236" i="9"/>
  <c r="BE71" i="1"/>
  <c r="H300" i="9"/>
  <c r="BS71" i="1"/>
  <c r="G268" i="9"/>
  <c r="BK71" i="1"/>
  <c r="C516" i="10"/>
  <c r="B517" i="1"/>
  <c r="C688" i="10"/>
  <c r="H499" i="1"/>
  <c r="F499" i="1"/>
  <c r="G500" i="10"/>
  <c r="H500" i="10"/>
  <c r="I49" i="9"/>
  <c r="C572" i="1"/>
  <c r="I341" i="9"/>
  <c r="C647" i="1"/>
  <c r="E209" i="9"/>
  <c r="E241" i="9"/>
  <c r="H145" i="9"/>
  <c r="F337" i="9"/>
  <c r="G177" i="9"/>
  <c r="C332" i="9"/>
  <c r="BU71" i="1"/>
  <c r="C646" i="1"/>
  <c r="H341" i="9"/>
  <c r="G213" i="9"/>
  <c r="C542" i="1"/>
  <c r="C631" i="1"/>
  <c r="G81" i="9"/>
  <c r="C682" i="10"/>
  <c r="B511" i="1"/>
  <c r="C510" i="10"/>
  <c r="H113" i="9"/>
  <c r="D305" i="9"/>
  <c r="H17" i="9"/>
  <c r="I277" i="9"/>
  <c r="I305" i="9"/>
  <c r="Q52" i="10"/>
  <c r="Q67" i="10" s="1"/>
  <c r="J747" i="10" s="1"/>
  <c r="H273" i="9"/>
  <c r="AA71" i="1"/>
  <c r="C520" i="1" s="1"/>
  <c r="G520" i="1" s="1"/>
  <c r="C62" i="1"/>
  <c r="CE48" i="1"/>
  <c r="F172" i="9"/>
  <c r="AO71" i="1"/>
  <c r="D236" i="9"/>
  <c r="BA71" i="1"/>
  <c r="H501" i="1"/>
  <c r="F501" i="1"/>
  <c r="G273" i="9"/>
  <c r="C273" i="9"/>
  <c r="C554" i="1"/>
  <c r="C634" i="1"/>
  <c r="E277" i="9"/>
  <c r="H149" i="9"/>
  <c r="C529" i="1"/>
  <c r="G529" i="1" s="1"/>
  <c r="C701" i="1"/>
  <c r="I337" i="9"/>
  <c r="B540" i="1"/>
  <c r="H540" i="1" s="1"/>
  <c r="C711" i="10"/>
  <c r="E113" i="9"/>
  <c r="D145" i="9"/>
  <c r="F241" i="9"/>
  <c r="D49" i="9"/>
  <c r="F85" i="9"/>
  <c r="C685" i="1"/>
  <c r="C513" i="1"/>
  <c r="G513" i="1" s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19" i="10"/>
  <c r="G519" i="10"/>
  <c r="G17" i="9"/>
  <c r="I273" i="9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C50" i="8"/>
  <c r="D309" i="9"/>
  <c r="C495" i="10"/>
  <c r="C667" i="10"/>
  <c r="H209" i="9"/>
  <c r="D337" i="9"/>
  <c r="F81" i="9"/>
  <c r="I209" i="9"/>
  <c r="I241" i="9"/>
  <c r="C522" i="1"/>
  <c r="G522" i="1" s="1"/>
  <c r="C694" i="1"/>
  <c r="H117" i="9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G149" i="9"/>
  <c r="C528" i="1"/>
  <c r="G528" i="1" s="1"/>
  <c r="C700" i="1"/>
  <c r="C637" i="10"/>
  <c r="C557" i="10"/>
  <c r="C616" i="1"/>
  <c r="C543" i="1"/>
  <c r="H213" i="9"/>
  <c r="C619" i="1"/>
  <c r="C559" i="1"/>
  <c r="C309" i="9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126" i="8"/>
  <c r="D391" i="1"/>
  <c r="C517" i="10"/>
  <c r="C689" i="10"/>
  <c r="F32" i="6"/>
  <c r="C478" i="1"/>
  <c r="C305" i="9"/>
  <c r="C536" i="1"/>
  <c r="G536" i="1" s="1"/>
  <c r="H181" i="9"/>
  <c r="C708" i="1"/>
  <c r="R52" i="10"/>
  <c r="R67" i="10" s="1"/>
  <c r="J748" i="10" s="1"/>
  <c r="AG52" i="10"/>
  <c r="AG67" i="10" s="1"/>
  <c r="J763" i="10" s="1"/>
  <c r="BM52" i="10"/>
  <c r="BM67" i="10" s="1"/>
  <c r="J795" i="10" s="1"/>
  <c r="C498" i="1"/>
  <c r="G498" i="1" s="1"/>
  <c r="E21" i="9"/>
  <c r="C670" i="1"/>
  <c r="I369" i="9"/>
  <c r="C687" i="1"/>
  <c r="C515" i="1"/>
  <c r="G515" i="1" s="1"/>
  <c r="H85" i="9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498" i="1"/>
  <c r="F498" i="1"/>
  <c r="C675" i="10"/>
  <c r="C503" i="10"/>
  <c r="G503" i="10" s="1"/>
  <c r="C681" i="10"/>
  <c r="C509" i="10"/>
  <c r="C501" i="1"/>
  <c r="G501" i="1" s="1"/>
  <c r="H21" i="9"/>
  <c r="C673" i="1"/>
  <c r="C633" i="10"/>
  <c r="C553" i="10"/>
  <c r="C521" i="10"/>
  <c r="C693" i="10"/>
  <c r="H241" i="9"/>
  <c r="I145" i="9"/>
  <c r="G209" i="9"/>
  <c r="G337" i="9"/>
  <c r="D177" i="9"/>
  <c r="C516" i="1"/>
  <c r="G516" i="1" s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D17" i="9"/>
  <c r="F305" i="9"/>
  <c r="AO52" i="10"/>
  <c r="AO67" i="10" s="1"/>
  <c r="J771" i="10" s="1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F532" i="1"/>
  <c r="H532" i="1"/>
  <c r="C506" i="10"/>
  <c r="G506" i="10" s="1"/>
  <c r="C678" i="10"/>
  <c r="C507" i="10"/>
  <c r="C679" i="10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G305" i="9"/>
  <c r="F113" i="9"/>
  <c r="F49" i="9"/>
  <c r="C369" i="9"/>
  <c r="F17" i="9"/>
  <c r="G241" i="9"/>
  <c r="I213" i="9"/>
  <c r="C625" i="1"/>
  <c r="C544" i="1"/>
  <c r="G544" i="1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568" i="1"/>
  <c r="C643" i="1"/>
  <c r="E341" i="9"/>
  <c r="C630" i="10"/>
  <c r="K643" i="10" s="1"/>
  <c r="C541" i="10"/>
  <c r="C506" i="1"/>
  <c r="G506" i="1" s="1"/>
  <c r="F53" i="9"/>
  <c r="C678" i="1"/>
  <c r="G53" i="9"/>
  <c r="C679" i="1"/>
  <c r="C555" i="1"/>
  <c r="C617" i="1"/>
  <c r="F277" i="9"/>
  <c r="C523" i="1"/>
  <c r="G523" i="1" s="1"/>
  <c r="C695" i="1"/>
  <c r="I117" i="9"/>
  <c r="H524" i="1" l="1"/>
  <c r="C511" i="1"/>
  <c r="G511" i="1" s="1"/>
  <c r="D21" i="9"/>
  <c r="C675" i="1"/>
  <c r="C102" i="8"/>
  <c r="C545" i="1"/>
  <c r="G545" i="1" s="1"/>
  <c r="E181" i="9"/>
  <c r="C533" i="1"/>
  <c r="G533" i="1" s="1"/>
  <c r="C705" i="1"/>
  <c r="C628" i="1"/>
  <c r="C53" i="9"/>
  <c r="C698" i="1"/>
  <c r="C677" i="1"/>
  <c r="C505" i="1"/>
  <c r="G505" i="1" s="1"/>
  <c r="E53" i="9"/>
  <c r="C524" i="1"/>
  <c r="G524" i="1" s="1"/>
  <c r="C696" i="1"/>
  <c r="C149" i="9"/>
  <c r="C683" i="1"/>
  <c r="C669" i="1"/>
  <c r="C688" i="1"/>
  <c r="D373" i="9"/>
  <c r="C574" i="1"/>
  <c r="C560" i="1"/>
  <c r="F511" i="1"/>
  <c r="H511" i="1"/>
  <c r="H245" i="9"/>
  <c r="C550" i="1"/>
  <c r="G550" i="1" s="1"/>
  <c r="C614" i="1"/>
  <c r="G523" i="10"/>
  <c r="H523" i="10"/>
  <c r="F117" i="9"/>
  <c r="C546" i="1"/>
  <c r="G546" i="1" s="1"/>
  <c r="D245" i="9"/>
  <c r="C630" i="1"/>
  <c r="G516" i="10"/>
  <c r="H516" i="10"/>
  <c r="C639" i="1"/>
  <c r="H309" i="9"/>
  <c r="C564" i="1"/>
  <c r="H517" i="1"/>
  <c r="F517" i="1"/>
  <c r="C692" i="1"/>
  <c r="C641" i="1"/>
  <c r="C566" i="1"/>
  <c r="C341" i="9"/>
  <c r="G277" i="9"/>
  <c r="C635" i="1"/>
  <c r="C556" i="1"/>
  <c r="B560" i="1"/>
  <c r="C626" i="10"/>
  <c r="C559" i="10"/>
  <c r="G85" i="9"/>
  <c r="C514" i="1"/>
  <c r="G514" i="1" s="1"/>
  <c r="C686" i="1"/>
  <c r="F181" i="9"/>
  <c r="C706" i="1"/>
  <c r="C534" i="1"/>
  <c r="G534" i="1" s="1"/>
  <c r="C71" i="1"/>
  <c r="CE62" i="1"/>
  <c r="C12" i="9"/>
  <c r="G510" i="10"/>
  <c r="H510" i="10"/>
  <c r="C521" i="1"/>
  <c r="G521" i="1" s="1"/>
  <c r="G117" i="9"/>
  <c r="C693" i="1"/>
  <c r="B544" i="1"/>
  <c r="C624" i="10"/>
  <c r="G624" i="10" s="1"/>
  <c r="C543" i="10"/>
  <c r="B550" i="1"/>
  <c r="C613" i="10"/>
  <c r="C549" i="10"/>
  <c r="F522" i="1"/>
  <c r="H522" i="1"/>
  <c r="F510" i="1"/>
  <c r="H510" i="1"/>
  <c r="F513" i="1"/>
  <c r="H513" i="1"/>
  <c r="C142" i="8"/>
  <c r="D39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F550" i="1" l="1"/>
  <c r="H550" i="1"/>
  <c r="C496" i="1"/>
  <c r="G496" i="1" s="1"/>
  <c r="C21" i="9"/>
  <c r="C668" i="1"/>
  <c r="H543" i="10"/>
  <c r="G543" i="10"/>
  <c r="G549" i="10"/>
  <c r="H549" i="10"/>
  <c r="G701" i="10"/>
  <c r="G690" i="10"/>
  <c r="G638" i="10"/>
  <c r="G702" i="10"/>
  <c r="G668" i="10"/>
  <c r="G686" i="10"/>
  <c r="G625" i="10"/>
  <c r="G693" i="10"/>
  <c r="G678" i="10"/>
  <c r="G634" i="10"/>
  <c r="G684" i="10"/>
  <c r="G646" i="10"/>
  <c r="G645" i="10"/>
  <c r="G642" i="10"/>
  <c r="G672" i="10"/>
  <c r="G681" i="10"/>
  <c r="G685" i="10"/>
  <c r="G632" i="10"/>
  <c r="G694" i="10"/>
  <c r="G630" i="10"/>
  <c r="G712" i="10"/>
  <c r="G687" i="10"/>
  <c r="G692" i="10"/>
  <c r="G699" i="10"/>
  <c r="G640" i="10"/>
  <c r="G628" i="10"/>
  <c r="G705" i="10"/>
  <c r="G643" i="10"/>
  <c r="G704" i="10"/>
  <c r="G696" i="10"/>
  <c r="G627" i="10"/>
  <c r="G691" i="10"/>
  <c r="G633" i="10"/>
  <c r="G669" i="10"/>
  <c r="G683" i="10"/>
  <c r="G700" i="10"/>
  <c r="G707" i="10"/>
  <c r="G706" i="10"/>
  <c r="G635" i="10"/>
  <c r="G698" i="10"/>
  <c r="G675" i="10"/>
  <c r="G697" i="10"/>
  <c r="G641" i="10"/>
  <c r="G695" i="10"/>
  <c r="G710" i="10"/>
  <c r="G676" i="10"/>
  <c r="G636" i="10"/>
  <c r="G682" i="10"/>
  <c r="G631" i="10"/>
  <c r="G667" i="10"/>
  <c r="G714" i="10" s="1"/>
  <c r="G679" i="10"/>
  <c r="G708" i="10"/>
  <c r="G637" i="10"/>
  <c r="G671" i="10"/>
  <c r="G677" i="10"/>
  <c r="G703" i="10"/>
  <c r="G670" i="10"/>
  <c r="G689" i="10"/>
  <c r="G639" i="10"/>
  <c r="G673" i="10"/>
  <c r="G688" i="10"/>
  <c r="G711" i="10"/>
  <c r="G674" i="10"/>
  <c r="G629" i="10"/>
  <c r="G644" i="10"/>
  <c r="G626" i="10"/>
  <c r="G680" i="10"/>
  <c r="G715" i="10"/>
  <c r="G709" i="10"/>
  <c r="C647" i="10"/>
  <c r="M715" i="10" s="1"/>
  <c r="Z815" i="10" s="1"/>
  <c r="D614" i="10"/>
  <c r="F544" i="1"/>
  <c r="H544" i="1"/>
  <c r="I364" i="9"/>
  <c r="C428" i="1"/>
  <c r="C441" i="1" s="1"/>
  <c r="CE71" i="1"/>
  <c r="C714" i="10"/>
  <c r="D615" i="1"/>
  <c r="C648" i="1"/>
  <c r="M716" i="1" s="1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C715" i="1" l="1"/>
  <c r="D706" i="10"/>
  <c r="M706" i="10" s="1"/>
  <c r="Z772" i="10" s="1"/>
  <c r="D667" i="10"/>
  <c r="M667" i="10" s="1"/>
  <c r="D634" i="10"/>
  <c r="D709" i="10"/>
  <c r="M709" i="10" s="1"/>
  <c r="Z775" i="10" s="1"/>
  <c r="D712" i="10"/>
  <c r="M712" i="10" s="1"/>
  <c r="Z778" i="10" s="1"/>
  <c r="D705" i="10"/>
  <c r="M705" i="10" s="1"/>
  <c r="Z771" i="10" s="1"/>
  <c r="D695" i="10"/>
  <c r="M695" i="10" s="1"/>
  <c r="Z761" i="10" s="1"/>
  <c r="D702" i="10"/>
  <c r="M702" i="10" s="1"/>
  <c r="Z768" i="10" s="1"/>
  <c r="D632" i="10"/>
  <c r="D626" i="10"/>
  <c r="D686" i="10"/>
  <c r="M686" i="10" s="1"/>
  <c r="Z752" i="10" s="1"/>
  <c r="D697" i="10"/>
  <c r="M697" i="10" s="1"/>
  <c r="Z763" i="10" s="1"/>
  <c r="D624" i="10"/>
  <c r="D616" i="10"/>
  <c r="D669" i="10"/>
  <c r="M669" i="10" s="1"/>
  <c r="Z735" i="10" s="1"/>
  <c r="D680" i="10"/>
  <c r="M680" i="10" s="1"/>
  <c r="Z746" i="10" s="1"/>
  <c r="D672" i="10"/>
  <c r="M672" i="10" s="1"/>
  <c r="Z738" i="10" s="1"/>
  <c r="D674" i="10"/>
  <c r="M674" i="10" s="1"/>
  <c r="Z740" i="10" s="1"/>
  <c r="D618" i="10"/>
  <c r="D631" i="10"/>
  <c r="D690" i="10"/>
  <c r="M690" i="10" s="1"/>
  <c r="Z756" i="10" s="1"/>
  <c r="D617" i="10"/>
  <c r="D708" i="10"/>
  <c r="M708" i="10" s="1"/>
  <c r="Z774" i="10" s="1"/>
  <c r="D687" i="10"/>
  <c r="M687" i="10" s="1"/>
  <c r="Z753" i="10" s="1"/>
  <c r="D685" i="10"/>
  <c r="M685" i="10" s="1"/>
  <c r="Z751" i="10" s="1"/>
  <c r="D681" i="10"/>
  <c r="M681" i="10" s="1"/>
  <c r="Z747" i="10" s="1"/>
  <c r="D676" i="10"/>
  <c r="M676" i="10" s="1"/>
  <c r="Z742" i="10" s="1"/>
  <c r="D699" i="10"/>
  <c r="M699" i="10" s="1"/>
  <c r="Z765" i="10" s="1"/>
  <c r="D677" i="10"/>
  <c r="M677" i="10" s="1"/>
  <c r="Z743" i="10" s="1"/>
  <c r="D641" i="10"/>
  <c r="D679" i="10"/>
  <c r="M679" i="10" s="1"/>
  <c r="Z745" i="10" s="1"/>
  <c r="D693" i="10"/>
  <c r="M693" i="10" s="1"/>
  <c r="Z759" i="10" s="1"/>
  <c r="D633" i="10"/>
  <c r="D701" i="10"/>
  <c r="M701" i="10" s="1"/>
  <c r="Z767" i="10" s="1"/>
  <c r="D620" i="10"/>
  <c r="D645" i="10"/>
  <c r="D710" i="10"/>
  <c r="M710" i="10" s="1"/>
  <c r="Z776" i="10" s="1"/>
  <c r="D694" i="10"/>
  <c r="M694" i="10" s="1"/>
  <c r="Z760" i="10" s="1"/>
  <c r="D671" i="10"/>
  <c r="M671" i="10" s="1"/>
  <c r="Z737" i="10" s="1"/>
  <c r="D711" i="10"/>
  <c r="M711" i="10" s="1"/>
  <c r="Z777" i="10" s="1"/>
  <c r="D700" i="10"/>
  <c r="M700" i="10" s="1"/>
  <c r="Z766" i="10" s="1"/>
  <c r="D692" i="10"/>
  <c r="M692" i="10" s="1"/>
  <c r="Z758" i="10" s="1"/>
  <c r="D678" i="10"/>
  <c r="M678" i="10" s="1"/>
  <c r="Z744" i="10" s="1"/>
  <c r="D715" i="10"/>
  <c r="D675" i="10"/>
  <c r="M675" i="10" s="1"/>
  <c r="Z741" i="10" s="1"/>
  <c r="D638" i="10"/>
  <c r="D691" i="10"/>
  <c r="M691" i="10" s="1"/>
  <c r="Z757" i="10" s="1"/>
  <c r="D627" i="10"/>
  <c r="D707" i="10"/>
  <c r="M707" i="10" s="1"/>
  <c r="Z773" i="10" s="1"/>
  <c r="D623" i="10"/>
  <c r="D615" i="10"/>
  <c r="D714" i="10" s="1"/>
  <c r="D670" i="10"/>
  <c r="M670" i="10" s="1"/>
  <c r="Z736" i="10" s="1"/>
  <c r="D635" i="10"/>
  <c r="D703" i="10"/>
  <c r="M703" i="10" s="1"/>
  <c r="Z769" i="10" s="1"/>
  <c r="D639" i="10"/>
  <c r="D646" i="10"/>
  <c r="D636" i="10"/>
  <c r="D622" i="10"/>
  <c r="D629" i="10"/>
  <c r="D689" i="10"/>
  <c r="M689" i="10" s="1"/>
  <c r="Z755" i="10" s="1"/>
  <c r="D683" i="10"/>
  <c r="M683" i="10" s="1"/>
  <c r="Z749" i="10" s="1"/>
  <c r="D642" i="10"/>
  <c r="D704" i="10"/>
  <c r="M704" i="10" s="1"/>
  <c r="Z770" i="10" s="1"/>
  <c r="D698" i="10"/>
  <c r="M698" i="10" s="1"/>
  <c r="Z764" i="10" s="1"/>
  <c r="D621" i="10"/>
  <c r="D630" i="10"/>
  <c r="D696" i="10"/>
  <c r="M696" i="10" s="1"/>
  <c r="Z762" i="10" s="1"/>
  <c r="D682" i="10"/>
  <c r="M682" i="10" s="1"/>
  <c r="Z748" i="10" s="1"/>
  <c r="D668" i="10"/>
  <c r="M668" i="10" s="1"/>
  <c r="Z734" i="10" s="1"/>
  <c r="D643" i="10"/>
  <c r="D640" i="10"/>
  <c r="D644" i="10"/>
  <c r="D673" i="10"/>
  <c r="M673" i="10" s="1"/>
  <c r="Z739" i="10" s="1"/>
  <c r="D688" i="10"/>
  <c r="M688" i="10" s="1"/>
  <c r="Z754" i="10" s="1"/>
  <c r="D684" i="10"/>
  <c r="M684" i="10" s="1"/>
  <c r="Z750" i="10" s="1"/>
  <c r="D637" i="10"/>
  <c r="D628" i="10"/>
  <c r="D625" i="10"/>
  <c r="D619" i="10"/>
  <c r="H714" i="10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17" i="1"/>
  <c r="D716" i="1"/>
  <c r="D690" i="1"/>
  <c r="D702" i="1"/>
  <c r="D698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6" i="1"/>
  <c r="D713" i="1"/>
  <c r="D647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42" i="1"/>
  <c r="D674" i="1"/>
  <c r="D685" i="1"/>
  <c r="D707" i="1"/>
  <c r="D694" i="1"/>
  <c r="D632" i="1"/>
  <c r="D697" i="1"/>
  <c r="D709" i="1"/>
  <c r="D637" i="1"/>
  <c r="D616" i="1"/>
  <c r="C716" i="1"/>
  <c r="I373" i="9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D715" i="1" l="1"/>
  <c r="E623" i="1"/>
  <c r="E612" i="1"/>
  <c r="M714" i="10"/>
  <c r="Z733" i="10"/>
  <c r="Z814" i="10" s="1"/>
  <c r="F714" i="10"/>
  <c r="E716" i="1" l="1"/>
  <c r="E690" i="1"/>
  <c r="E634" i="1"/>
  <c r="E674" i="1"/>
  <c r="E706" i="1"/>
  <c r="E631" i="1"/>
  <c r="E701" i="1"/>
  <c r="E624" i="1"/>
  <c r="E707" i="1"/>
  <c r="E710" i="1"/>
  <c r="E713" i="1"/>
  <c r="E671" i="1"/>
  <c r="E675" i="1"/>
  <c r="E687" i="1"/>
  <c r="E673" i="1"/>
  <c r="E628" i="1"/>
  <c r="E694" i="1"/>
  <c r="E668" i="1"/>
  <c r="E639" i="1"/>
  <c r="E625" i="1"/>
  <c r="E689" i="1"/>
  <c r="E676" i="1"/>
  <c r="E700" i="1"/>
  <c r="E645" i="1"/>
  <c r="E711" i="1"/>
  <c r="E627" i="1"/>
  <c r="E635" i="1"/>
  <c r="E641" i="1"/>
  <c r="E647" i="1"/>
  <c r="E683" i="1"/>
  <c r="E669" i="1"/>
  <c r="E702" i="1"/>
  <c r="E632" i="1"/>
  <c r="E633" i="1"/>
  <c r="E695" i="1"/>
  <c r="E692" i="1"/>
  <c r="E708" i="1"/>
  <c r="E682" i="1"/>
  <c r="E685" i="1"/>
  <c r="E638" i="1"/>
  <c r="E704" i="1"/>
  <c r="E678" i="1"/>
  <c r="E642" i="1"/>
  <c r="E712" i="1"/>
  <c r="E646" i="1"/>
  <c r="E626" i="1"/>
  <c r="E705" i="1"/>
  <c r="E688" i="1"/>
  <c r="E698" i="1"/>
  <c r="E693" i="1"/>
  <c r="E679" i="1"/>
  <c r="E629" i="1"/>
  <c r="E636" i="1"/>
  <c r="E670" i="1"/>
  <c r="E644" i="1"/>
  <c r="E672" i="1"/>
  <c r="E699" i="1"/>
  <c r="E637" i="1"/>
  <c r="E697" i="1"/>
  <c r="E630" i="1"/>
  <c r="E643" i="1"/>
  <c r="E640" i="1"/>
  <c r="E684" i="1"/>
  <c r="E696" i="1"/>
  <c r="E681" i="1"/>
  <c r="E686" i="1"/>
  <c r="E691" i="1"/>
  <c r="E680" i="1"/>
  <c r="E677" i="1"/>
  <c r="E709" i="1"/>
  <c r="E703" i="1"/>
  <c r="F624" i="1" l="1"/>
  <c r="E715" i="1"/>
  <c r="F638" i="1" l="1"/>
  <c r="F716" i="1"/>
  <c r="F679" i="1"/>
  <c r="F683" i="1"/>
  <c r="F641" i="1"/>
  <c r="F712" i="1"/>
  <c r="F709" i="1"/>
  <c r="F710" i="1"/>
  <c r="F630" i="1"/>
  <c r="F698" i="1"/>
  <c r="F695" i="1"/>
  <c r="F703" i="1"/>
  <c r="F627" i="1"/>
  <c r="F713" i="1"/>
  <c r="F680" i="1"/>
  <c r="F632" i="1"/>
  <c r="F647" i="1"/>
  <c r="F691" i="1"/>
  <c r="F639" i="1"/>
  <c r="F701" i="1"/>
  <c r="F708" i="1"/>
  <c r="F669" i="1"/>
  <c r="F675" i="1"/>
  <c r="F697" i="1"/>
  <c r="F711" i="1"/>
  <c r="F635" i="1"/>
  <c r="F678" i="1"/>
  <c r="F704" i="1"/>
  <c r="F690" i="1"/>
  <c r="F686" i="1"/>
  <c r="F626" i="1"/>
  <c r="F672" i="1"/>
  <c r="F633" i="1"/>
  <c r="F707" i="1"/>
  <c r="F625" i="1"/>
  <c r="F631" i="1"/>
  <c r="F671" i="1"/>
  <c r="F642" i="1"/>
  <c r="F694" i="1"/>
  <c r="F636" i="1"/>
  <c r="F637" i="1"/>
  <c r="F700" i="1"/>
  <c r="F681" i="1"/>
  <c r="F699" i="1"/>
  <c r="F670" i="1"/>
  <c r="F693" i="1"/>
  <c r="F668" i="1"/>
  <c r="F634" i="1"/>
  <c r="F646" i="1"/>
  <c r="F628" i="1"/>
  <c r="F629" i="1"/>
  <c r="F640" i="1"/>
  <c r="F702" i="1"/>
  <c r="F676" i="1"/>
  <c r="F688" i="1"/>
  <c r="F705" i="1"/>
  <c r="F685" i="1"/>
  <c r="F644" i="1"/>
  <c r="F673" i="1"/>
  <c r="F684" i="1"/>
  <c r="F689" i="1"/>
  <c r="F677" i="1"/>
  <c r="F682" i="1"/>
  <c r="F674" i="1"/>
  <c r="F687" i="1"/>
  <c r="F696" i="1"/>
  <c r="F643" i="1"/>
  <c r="F645" i="1"/>
  <c r="F692" i="1"/>
  <c r="F706" i="1"/>
  <c r="F715" i="1" l="1"/>
  <c r="G62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88" i="1"/>
  <c r="G642" i="1"/>
  <c r="G675" i="1"/>
  <c r="G690" i="1"/>
  <c r="G630" i="1"/>
  <c r="G635" i="1"/>
  <c r="G710" i="1"/>
  <c r="G673" i="1"/>
  <c r="G643" i="1"/>
  <c r="G636" i="1"/>
  <c r="G677" i="1"/>
  <c r="G708" i="1"/>
  <c r="G706" i="1"/>
  <c r="G679" i="1"/>
  <c r="G684" i="1"/>
  <c r="G638" i="1"/>
  <c r="G670" i="1"/>
  <c r="G678" i="1"/>
  <c r="G668" i="1"/>
  <c r="G693" i="1"/>
  <c r="G695" i="1"/>
  <c r="G685" i="1"/>
  <c r="G716" i="1"/>
  <c r="G692" i="1"/>
  <c r="G626" i="1"/>
  <c r="G689" i="1"/>
  <c r="G644" i="1"/>
  <c r="G637" i="1"/>
  <c r="G698" i="1"/>
  <c r="G631" i="1"/>
  <c r="G646" i="1"/>
  <c r="G633" i="1"/>
  <c r="G697" i="1"/>
  <c r="G683" i="1"/>
  <c r="G711" i="1"/>
  <c r="G669" i="1"/>
  <c r="G703" i="1"/>
  <c r="G634" i="1"/>
  <c r="G680" i="1"/>
  <c r="G691" i="1"/>
  <c r="G640" i="1"/>
  <c r="G627" i="1"/>
  <c r="G712" i="1"/>
  <c r="G704" i="1"/>
  <c r="G713" i="1"/>
  <c r="G701" i="1"/>
  <c r="G699" i="1"/>
  <c r="G647" i="1"/>
  <c r="G702" i="1"/>
  <c r="G645" i="1"/>
  <c r="G641" i="1"/>
  <c r="G715" i="1" l="1"/>
  <c r="H628" i="1"/>
  <c r="H684" i="1" l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81" i="1"/>
  <c r="H712" i="1"/>
  <c r="H688" i="1"/>
  <c r="H693" i="1"/>
  <c r="H707" i="1"/>
  <c r="H711" i="1"/>
  <c r="H716" i="1"/>
  <c r="H685" i="1"/>
  <c r="H713" i="1"/>
  <c r="H700" i="1"/>
  <c r="H689" i="1"/>
  <c r="H671" i="1"/>
  <c r="H678" i="1"/>
  <c r="H672" i="1"/>
  <c r="H697" i="1"/>
  <c r="H636" i="1"/>
  <c r="H632" i="1"/>
  <c r="H676" i="1"/>
  <c r="H631" i="1"/>
  <c r="H682" i="1"/>
  <c r="H638" i="1"/>
  <c r="H677" i="1"/>
  <c r="H696" i="1"/>
  <c r="H683" i="1"/>
  <c r="H708" i="1"/>
  <c r="H694" i="1"/>
  <c r="H687" i="1"/>
  <c r="H698" i="1"/>
  <c r="H668" i="1"/>
  <c r="H669" i="1"/>
  <c r="H641" i="1"/>
  <c r="H686" i="1"/>
  <c r="H675" i="1"/>
  <c r="H640" i="1"/>
  <c r="H642" i="1"/>
  <c r="H639" i="1"/>
  <c r="H680" i="1"/>
  <c r="H674" i="1"/>
  <c r="H634" i="1"/>
  <c r="H703" i="1"/>
  <c r="H679" i="1"/>
  <c r="H702" i="1"/>
  <c r="H647" i="1"/>
  <c r="H691" i="1"/>
  <c r="H630" i="1"/>
  <c r="H633" i="1"/>
  <c r="H692" i="1"/>
  <c r="H710" i="1"/>
  <c r="H646" i="1"/>
  <c r="H706" i="1"/>
  <c r="H715" i="1" l="1"/>
  <c r="I629" i="1"/>
  <c r="I636" i="1" l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696" i="1"/>
  <c r="I692" i="1"/>
  <c r="I675" i="1"/>
  <c r="I680" i="1"/>
  <c r="I676" i="1"/>
  <c r="I686" i="1"/>
  <c r="I713" i="1"/>
  <c r="I640" i="1"/>
  <c r="I631" i="1"/>
  <c r="I678" i="1"/>
  <c r="I630" i="1"/>
  <c r="I645" i="1"/>
  <c r="I670" i="1"/>
  <c r="I644" i="1"/>
  <c r="I691" i="1"/>
  <c r="I688" i="1"/>
  <c r="I672" i="1"/>
  <c r="I671" i="1"/>
  <c r="I706" i="1"/>
  <c r="I638" i="1"/>
  <c r="I668" i="1"/>
  <c r="I685" i="1"/>
  <c r="I642" i="1"/>
  <c r="I681" i="1"/>
  <c r="I695" i="1"/>
  <c r="I698" i="1"/>
  <c r="I701" i="1"/>
  <c r="I709" i="1"/>
  <c r="I707" i="1"/>
  <c r="I700" i="1"/>
  <c r="I647" i="1"/>
  <c r="I710" i="1"/>
  <c r="I693" i="1"/>
  <c r="I633" i="1"/>
  <c r="I703" i="1"/>
  <c r="I690" i="1"/>
  <c r="I711" i="1"/>
  <c r="I679" i="1"/>
  <c r="I635" i="1"/>
  <c r="I699" i="1"/>
  <c r="I687" i="1"/>
  <c r="I639" i="1"/>
  <c r="I634" i="1"/>
  <c r="I637" i="1"/>
  <c r="I682" i="1"/>
  <c r="I684" i="1"/>
  <c r="I643" i="1"/>
  <c r="I632" i="1"/>
  <c r="I715" i="1" l="1"/>
  <c r="J630" i="1"/>
  <c r="J694" i="1" l="1"/>
  <c r="J646" i="1"/>
  <c r="J687" i="1"/>
  <c r="J676" i="1"/>
  <c r="J695" i="1"/>
  <c r="J709" i="1"/>
  <c r="J638" i="1"/>
  <c r="J716" i="1"/>
  <c r="J637" i="1"/>
  <c r="J647" i="1"/>
  <c r="J686" i="1"/>
  <c r="J645" i="1"/>
  <c r="J690" i="1"/>
  <c r="J673" i="1"/>
  <c r="J631" i="1"/>
  <c r="J692" i="1"/>
  <c r="J643" i="1"/>
  <c r="J704" i="1"/>
  <c r="J682" i="1"/>
  <c r="J669" i="1"/>
  <c r="J699" i="1"/>
  <c r="J675" i="1"/>
  <c r="J632" i="1"/>
  <c r="J707" i="1"/>
  <c r="J672" i="1"/>
  <c r="J688" i="1"/>
  <c r="J710" i="1"/>
  <c r="J683" i="1"/>
  <c r="J713" i="1"/>
  <c r="J697" i="1"/>
  <c r="J671" i="1"/>
  <c r="J680" i="1"/>
  <c r="J639" i="1"/>
  <c r="J706" i="1"/>
  <c r="J685" i="1"/>
  <c r="J678" i="1"/>
  <c r="J636" i="1"/>
  <c r="J696" i="1"/>
  <c r="J670" i="1"/>
  <c r="J708" i="1"/>
  <c r="J640" i="1"/>
  <c r="J684" i="1"/>
  <c r="J641" i="1"/>
  <c r="J689" i="1"/>
  <c r="J681" i="1"/>
  <c r="J703" i="1"/>
  <c r="J712" i="1"/>
  <c r="J642" i="1"/>
  <c r="J693" i="1"/>
  <c r="J700" i="1"/>
  <c r="J644" i="1"/>
  <c r="J674" i="1"/>
  <c r="J698" i="1"/>
  <c r="J701" i="1"/>
  <c r="J691" i="1"/>
  <c r="J634" i="1"/>
  <c r="J668" i="1"/>
  <c r="J702" i="1"/>
  <c r="J711" i="1"/>
  <c r="J679" i="1"/>
  <c r="J635" i="1"/>
  <c r="J633" i="1"/>
  <c r="J677" i="1"/>
  <c r="J705" i="1"/>
  <c r="J715" i="1" l="1"/>
  <c r="L647" i="1"/>
  <c r="K644" i="1"/>
  <c r="K716" i="1" l="1"/>
  <c r="K670" i="1"/>
  <c r="K672" i="1"/>
  <c r="K679" i="1"/>
  <c r="K711" i="1"/>
  <c r="K703" i="1"/>
  <c r="K700" i="1"/>
  <c r="K713" i="1"/>
  <c r="K699" i="1"/>
  <c r="K708" i="1"/>
  <c r="K694" i="1"/>
  <c r="K681" i="1"/>
  <c r="K687" i="1"/>
  <c r="K686" i="1"/>
  <c r="K705" i="1"/>
  <c r="K689" i="1"/>
  <c r="K712" i="1"/>
  <c r="K697" i="1"/>
  <c r="K677" i="1"/>
  <c r="K692" i="1"/>
  <c r="K695" i="1"/>
  <c r="K688" i="1"/>
  <c r="K680" i="1"/>
  <c r="K701" i="1"/>
  <c r="K684" i="1"/>
  <c r="K707" i="1"/>
  <c r="K673" i="1"/>
  <c r="K669" i="1"/>
  <c r="K678" i="1"/>
  <c r="K671" i="1"/>
  <c r="K676" i="1"/>
  <c r="K710" i="1"/>
  <c r="K691" i="1"/>
  <c r="K698" i="1"/>
  <c r="K693" i="1"/>
  <c r="K704" i="1"/>
  <c r="K706" i="1"/>
  <c r="K674" i="1"/>
  <c r="K682" i="1"/>
  <c r="K702" i="1"/>
  <c r="K683" i="1"/>
  <c r="K690" i="1"/>
  <c r="K709" i="1"/>
  <c r="K668" i="1"/>
  <c r="K696" i="1"/>
  <c r="K685" i="1"/>
  <c r="K675" i="1"/>
  <c r="L672" i="1"/>
  <c r="M672" i="1" s="1"/>
  <c r="L685" i="1"/>
  <c r="L686" i="1"/>
  <c r="L701" i="1"/>
  <c r="L706" i="1"/>
  <c r="M706" i="1" s="1"/>
  <c r="L696" i="1"/>
  <c r="M696" i="1" s="1"/>
  <c r="L697" i="1"/>
  <c r="M697" i="1" s="1"/>
  <c r="L681" i="1"/>
  <c r="L687" i="1"/>
  <c r="M687" i="1" s="1"/>
  <c r="L671" i="1"/>
  <c r="L677" i="1"/>
  <c r="L708" i="1"/>
  <c r="M708" i="1" s="1"/>
  <c r="L704" i="1"/>
  <c r="M704" i="1" s="1"/>
  <c r="L710" i="1"/>
  <c r="L673" i="1"/>
  <c r="L694" i="1"/>
  <c r="M694" i="1" s="1"/>
  <c r="L691" i="1"/>
  <c r="M691" i="1" s="1"/>
  <c r="L674" i="1"/>
  <c r="L707" i="1"/>
  <c r="M707" i="1" s="1"/>
  <c r="L683" i="1"/>
  <c r="M683" i="1" s="1"/>
  <c r="L692" i="1"/>
  <c r="M692" i="1" s="1"/>
  <c r="L712" i="1"/>
  <c r="M712" i="1" s="1"/>
  <c r="L698" i="1"/>
  <c r="M698" i="1" s="1"/>
  <c r="L711" i="1"/>
  <c r="M711" i="1" s="1"/>
  <c r="L713" i="1"/>
  <c r="M713" i="1" s="1"/>
  <c r="L670" i="1"/>
  <c r="L703" i="1"/>
  <c r="L705" i="1"/>
  <c r="L716" i="1"/>
  <c r="L678" i="1"/>
  <c r="M678" i="1" s="1"/>
  <c r="L668" i="1"/>
  <c r="L690" i="1"/>
  <c r="M690" i="1" s="1"/>
  <c r="L676" i="1"/>
  <c r="M676" i="1" s="1"/>
  <c r="L695" i="1"/>
  <c r="L680" i="1"/>
  <c r="L700" i="1"/>
  <c r="L689" i="1"/>
  <c r="M689" i="1" s="1"/>
  <c r="L675" i="1"/>
  <c r="L702" i="1"/>
  <c r="L669" i="1"/>
  <c r="L699" i="1"/>
  <c r="M699" i="1" s="1"/>
  <c r="L679" i="1"/>
  <c r="L693" i="1"/>
  <c r="L709" i="1"/>
  <c r="M709" i="1" s="1"/>
  <c r="L684" i="1"/>
  <c r="M684" i="1" s="1"/>
  <c r="L688" i="1"/>
  <c r="L682" i="1"/>
  <c r="K715" i="1" l="1"/>
  <c r="M705" i="1"/>
  <c r="M703" i="1"/>
  <c r="M686" i="1"/>
  <c r="M700" i="1"/>
  <c r="G151" i="9" s="1"/>
  <c r="M695" i="1"/>
  <c r="I119" i="9" s="1"/>
  <c r="E87" i="9"/>
  <c r="C119" i="9"/>
  <c r="F215" i="9"/>
  <c r="E119" i="9"/>
  <c r="H87" i="9"/>
  <c r="G23" i="9"/>
  <c r="M669" i="1"/>
  <c r="F151" i="9"/>
  <c r="D55" i="9"/>
  <c r="F119" i="9"/>
  <c r="D183" i="9"/>
  <c r="F183" i="9"/>
  <c r="I183" i="9"/>
  <c r="D119" i="9"/>
  <c r="E183" i="9"/>
  <c r="D215" i="9"/>
  <c r="D87" i="9"/>
  <c r="H119" i="9"/>
  <c r="H183" i="9"/>
  <c r="M681" i="1"/>
  <c r="M701" i="1"/>
  <c r="M682" i="1"/>
  <c r="M693" i="1"/>
  <c r="M702" i="1"/>
  <c r="M680" i="1"/>
  <c r="L715" i="1"/>
  <c r="M668" i="1"/>
  <c r="C183" i="9"/>
  <c r="E151" i="9"/>
  <c r="G183" i="9"/>
  <c r="M673" i="1"/>
  <c r="M677" i="1"/>
  <c r="D151" i="9"/>
  <c r="G87" i="9"/>
  <c r="M688" i="1"/>
  <c r="M679" i="1"/>
  <c r="M675" i="1"/>
  <c r="F55" i="9"/>
  <c r="M670" i="1"/>
  <c r="E215" i="9"/>
  <c r="M674" i="1"/>
  <c r="M710" i="1"/>
  <c r="M671" i="1"/>
  <c r="C151" i="9"/>
  <c r="M685" i="1"/>
  <c r="I87" i="9" l="1"/>
  <c r="I55" i="9"/>
  <c r="E23" i="9"/>
  <c r="G119" i="9"/>
  <c r="C55" i="9"/>
  <c r="H23" i="9"/>
  <c r="C87" i="9"/>
  <c r="F23" i="9"/>
  <c r="I151" i="9"/>
  <c r="F87" i="9"/>
  <c r="C215" i="9"/>
  <c r="E55" i="9"/>
  <c r="M715" i="1"/>
  <c r="C23" i="9"/>
  <c r="I23" i="9"/>
  <c r="G55" i="9"/>
  <c r="H55" i="9"/>
  <c r="H151" i="9"/>
  <c r="D23" i="9"/>
</calcChain>
</file>

<file path=xl/sharedStrings.xml><?xml version="1.0" encoding="utf-8"?>
<sst xmlns="http://schemas.openxmlformats.org/spreadsheetml/2006/main" count="4676" uniqueCount="1280">
  <si>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</si>
  <si>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</si>
  <si>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</si>
  <si>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</si>
  <si>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</si>
  <si>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</si>
  <si>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</si>
  <si>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</si>
  <si>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</si>
  <si>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</si>
  <si>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</si>
  <si>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</si>
  <si>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</si>
  <si>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</si>
  <si>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</si>
  <si>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</si>
  <si>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</si>
  <si>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</si>
  <si>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</si>
  <si>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</si>
  <si>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</si>
  <si>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</si>
  <si>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</si>
  <si>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</si>
  <si>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</si>
  <si>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</si>
  <si>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</si>
  <si>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</si>
  <si>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</si>
  <si>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</si>
  <si>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</si>
  <si>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</si>
  <si>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</si>
  <si>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</si>
  <si>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</si>
  <si>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</si>
  <si>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</si>
  <si>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</si>
  <si>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</si>
  <si>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</si>
  <si>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</si>
  <si>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</si>
  <si>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</si>
  <si>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</si>
  <si>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</si>
  <si>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</si>
  <si>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</si>
  <si>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</si>
  <si>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</si>
  <si>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</si>
  <si>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</si>
  <si>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</si>
  <si>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</si>
  <si>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</si>
  <si>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</si>
  <si>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</si>
  <si>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</si>
  <si>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</si>
  <si>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</si>
  <si>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</si>
  <si>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</si>
  <si>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</si>
  <si>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</si>
  <si>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</si>
  <si>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</si>
  <si>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</si>
  <si>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</si>
  <si>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</si>
  <si>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</si>
  <si>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</si>
  <si>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</si>
  <si>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</si>
  <si>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</si>
  <si>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</si>
  <si>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</si>
  <si>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</si>
  <si>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</si>
  <si>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</si>
  <si>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</si>
  <si>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</si>
  <si>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</si>
  <si>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</si>
  <si>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</si>
  <si>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</si>
  <si>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</si>
  <si>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</si>
  <si>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</si>
  <si>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</si>
  <si>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</si>
  <si>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</si>
  <si>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</si>
  <si>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</si>
  <si>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</si>
  <si>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</si>
  <si>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</si>
  <si>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</si>
  <si>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</si>
  <si>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</si>
  <si>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</si>
  <si>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</si>
  <si>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</si>
  <si>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</si>
  <si>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</si>
  <si>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</si>
  <si>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</si>
  <si>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</si>
  <si>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</si>
  <si>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</si>
  <si>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</si>
  <si>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</si>
  <si>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</si>
  <si>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</si>
  <si>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</si>
  <si>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</si>
  <si>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</si>
  <si>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</si>
  <si>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</si>
  <si>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</si>
  <si>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</si>
  <si>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</si>
  <si>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</si>
  <si>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</si>
  <si>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</si>
  <si>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</si>
  <si>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</si>
  <si>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</si>
  <si>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</si>
  <si>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</si>
  <si>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</si>
  <si>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</si>
  <si>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</si>
  <si>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</si>
  <si>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</si>
  <si>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</si>
  <si>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</si>
  <si>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</si>
  <si>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</si>
  <si>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</si>
  <si>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</si>
  <si>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</si>
  <si>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</si>
  <si>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</si>
  <si>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</si>
  <si>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</si>
  <si>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</si>
  <si>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</si>
  <si>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</si>
  <si>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</si>
  <si>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</si>
  <si>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</si>
  <si>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</si>
  <si>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</si>
  <si>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</si>
  <si>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</si>
  <si>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</si>
  <si>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</si>
  <si>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</si>
  <si>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</si>
  <si>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</si>
  <si>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</si>
  <si>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</si>
  <si>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</si>
  <si>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</si>
  <si>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</si>
  <si>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</si>
  <si>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</si>
  <si>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</si>
  <si>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</si>
  <si>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</si>
  <si>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</si>
  <si>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</si>
  <si>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</si>
  <si>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</si>
  <si>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</si>
  <si>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</si>
  <si>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</si>
  <si>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</si>
  <si>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</si>
  <si>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</si>
  <si>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</si>
  <si>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</si>
  <si>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</si>
  <si>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</si>
  <si>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</si>
  <si>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</si>
  <si>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</si>
  <si>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</si>
  <si>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</si>
  <si>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</si>
  <si>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</si>
  <si>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</si>
  <si>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</si>
  <si>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</si>
  <si>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</si>
  <si>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</si>
  <si>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</si>
  <si>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</si>
  <si>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</si>
  <si>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</si>
  <si>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</si>
  <si>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</si>
  <si>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</si>
  <si>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</si>
  <si>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</si>
  <si>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</si>
  <si>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</si>
  <si>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</si>
  <si>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</si>
  <si>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</si>
  <si>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</si>
  <si>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</si>
  <si>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</si>
  <si>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</si>
  <si>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</si>
  <si>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</si>
  <si>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</si>
  <si>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</si>
  <si>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</si>
  <si>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</si>
  <si>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</si>
  <si>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</si>
  <si>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</si>
  <si>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</si>
  <si>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</si>
  <si>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</si>
  <si>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</si>
  <si>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</si>
  <si>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</si>
  <si>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</si>
  <si>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</si>
  <si>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</si>
  <si>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</si>
  <si>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</si>
  <si>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</si>
  <si>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</si>
  <si>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</si>
  <si>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</si>
  <si>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</si>
  <si>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</si>
  <si>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</si>
  <si>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</si>
  <si>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</si>
  <si>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</si>
  <si>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</si>
  <si>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</si>
  <si>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</si>
  <si>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</si>
  <si>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</si>
  <si>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</si>
  <si>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</si>
  <si>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</si>
  <si>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</si>
  <si>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</si>
  <si>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</si>
  <si>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</si>
  <si>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</si>
  <si>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</si>
  <si>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</si>
  <si>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</si>
  <si>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</si>
  <si>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</si>
  <si>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</si>
  <si>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</si>
  <si>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</si>
  <si>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</si>
  <si>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</si>
  <si>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</si>
  <si>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</si>
  <si>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</si>
  <si>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</si>
  <si>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</si>
  <si>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</si>
  <si>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</si>
  <si>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</si>
  <si>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</si>
  <si>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</si>
  <si>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</si>
  <si>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</si>
  <si>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</si>
  <si>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</si>
  <si>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</si>
  <si>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</si>
  <si>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</si>
  <si>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</si>
  <si>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</si>
  <si>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</si>
  <si>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</si>
  <si>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</si>
  <si>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</si>
  <si>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</si>
  <si>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</si>
  <si>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</si>
  <si>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</si>
  <si>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</si>
  <si>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</si>
  <si>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</si>
  <si>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</si>
  <si>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</si>
  <si>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</si>
  <si>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</si>
  <si>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</si>
  <si>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</si>
  <si>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</si>
  <si>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</si>
  <si>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</si>
  <si>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</si>
  <si>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</si>
  <si>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</si>
  <si>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</si>
  <si>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</si>
  <si>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</si>
  <si>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</si>
  <si>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</si>
  <si>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</si>
  <si>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</si>
  <si>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</si>
  <si>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</si>
  <si>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</si>
  <si>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</si>
  <si>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</si>
  <si>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</si>
  <si>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</si>
  <si>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</si>
  <si>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</si>
  <si>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</si>
  <si>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</si>
  <si>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</si>
  <si>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</si>
  <si>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</si>
  <si>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</si>
  <si>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</si>
  <si>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</si>
  <si>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</si>
  <si>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</si>
  <si>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</si>
  <si>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</si>
  <si>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</si>
  <si>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</si>
  <si>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</si>
  <si>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</si>
  <si>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</si>
  <si>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</si>
  <si>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</si>
  <si>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</si>
  <si>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</si>
  <si>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</si>
  <si>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</si>
  <si>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</si>
  <si>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</si>
  <si>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</si>
  <si>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</si>
  <si>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</si>
  <si>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</si>
  <si>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</si>
  <si>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</si>
  <si>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</si>
  <si>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</si>
  <si>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</si>
  <si>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</si>
  <si>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</si>
  <si>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</si>
  <si>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</si>
  <si>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</si>
  <si>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</si>
  <si>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</si>
  <si>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</si>
  <si>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</si>
  <si>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</si>
  <si>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</si>
  <si>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</si>
  <si>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</si>
  <si>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</si>
  <si>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</si>
  <si>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</si>
  <si>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</si>
  <si>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</si>
  <si>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</si>
  <si>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</si>
  <si>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</si>
  <si>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</si>
  <si>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</si>
  <si>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</si>
  <si>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</si>
  <si>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</si>
  <si>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</si>
  <si>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</si>
  <si>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</si>
  <si>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</si>
  <si>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</si>
  <si>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</si>
  <si>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</si>
  <si>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</si>
  <si>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</si>
  <si>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</si>
  <si>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</si>
  <si>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</si>
  <si>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</si>
  <si>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</si>
  <si>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</si>
  <si>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</si>
  <si>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</si>
  <si>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</si>
  <si>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</si>
  <si>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</si>
  <si>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</si>
  <si>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</si>
  <si>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</si>
  <si>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</si>
  <si>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</si>
  <si>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</si>
  <si>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</si>
  <si>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</si>
  <si>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</si>
  <si>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</si>
  <si>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</si>
  <si>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</si>
  <si>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</si>
  <si>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</si>
  <si>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</si>
  <si>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</si>
  <si>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</si>
  <si>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</si>
  <si>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</si>
  <si>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</si>
  <si>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</si>
  <si>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</si>
  <si>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</si>
  <si>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</si>
  <si>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</si>
  <si>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</si>
  <si>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</si>
  <si>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</si>
  <si>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</si>
  <si>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</si>
  <si>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</si>
  <si>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</si>
  <si>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</si>
  <si>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</si>
  <si>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</si>
  <si>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</si>
  <si>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</si>
  <si>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</si>
  <si>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</si>
  <si>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</si>
  <si>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</si>
  <si>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</si>
  <si>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</si>
  <si>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</si>
  <si>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</si>
  <si>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</si>
  <si>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</si>
  <si>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</si>
  <si>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</si>
  <si>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</si>
  <si>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</si>
  <si>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</si>
  <si>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</si>
  <si>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</si>
  <si>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</si>
  <si>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</si>
  <si>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</si>
  <si>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</si>
  <si>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</si>
  <si>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</si>
  <si>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</si>
  <si>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</si>
  <si>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</si>
  <si>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</si>
  <si>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</si>
  <si>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</si>
  <si>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</si>
  <si>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</si>
  <si>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</si>
  <si>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</si>
  <si>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</si>
  <si>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</si>
  <si>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</si>
  <si>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</si>
  <si>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</si>
  <si>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</si>
  <si>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</si>
  <si>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</si>
  <si>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</si>
  <si>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</si>
  <si>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</si>
  <si>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</si>
  <si>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</si>
  <si>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</si>
  <si>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</si>
  <si>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</si>
  <si>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</si>
  <si>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</si>
  <si>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</si>
  <si>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</si>
  <si>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</si>
  <si>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</si>
  <si>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</si>
  <si>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</si>
  <si>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</si>
  <si>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</si>
  <si>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</si>
  <si>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</si>
  <si>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</si>
  <si>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</si>
  <si>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</si>
  <si>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</si>
  <si>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</si>
  <si>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</si>
  <si>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</si>
  <si>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</si>
  <si>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</si>
  <si>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</si>
  <si>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</si>
  <si>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</si>
  <si>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</si>
  <si>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</si>
  <si>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</si>
  <si>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</si>
  <si>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</si>
  <si>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</si>
  <si>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</si>
  <si>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</si>
  <si>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</si>
  <si>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</si>
  <si>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</si>
  <si>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</si>
  <si>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</si>
  <si>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</si>
  <si>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</si>
  <si>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</si>
  <si>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</si>
  <si>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</si>
  <si>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</si>
  <si>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</si>
  <si>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</si>
  <si>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</si>
  <si>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</si>
  <si>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</si>
  <si>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</si>
  <si>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</si>
  <si>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</si>
  <si>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</si>
  <si>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</si>
  <si>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</si>
  <si>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</si>
  <si>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</si>
  <si>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</si>
  <si>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</si>
  <si>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</si>
  <si>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</si>
  <si>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</si>
  <si>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</si>
  <si>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</si>
  <si>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</si>
  <si>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</si>
  <si>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</si>
  <si>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</si>
  <si>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</si>
  <si>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</si>
  <si>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</si>
  <si>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</si>
  <si>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</si>
  <si>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</si>
  <si>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</si>
  <si>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</si>
  <si>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</si>
  <si>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</si>
  <si>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</si>
  <si>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</si>
  <si>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</si>
  <si>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</si>
  <si>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</si>
  <si>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</si>
  <si>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</si>
  <si>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</si>
  <si>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</si>
  <si>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</si>
  <si>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</si>
  <si>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</si>
  <si>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</si>
  <si>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</si>
  <si>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</si>
  <si>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</si>
  <si>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</si>
  <si>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</si>
  <si>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</si>
  <si>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</si>
  <si>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</si>
  <si>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</si>
  <si>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</si>
  <si>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</si>
  <si>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</si>
  <si>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</si>
  <si>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</si>
  <si>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</si>
  <si>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</si>
  <si>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</si>
  <si>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</si>
  <si>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</si>
  <si>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</si>
  <si>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</si>
  <si>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</si>
  <si>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</si>
  <si>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</si>
  <si>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</si>
  <si>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</si>
  <si>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</si>
  <si>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</si>
  <si>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</si>
  <si>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</si>
  <si>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</si>
  <si>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</si>
  <si>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</si>
  <si>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</si>
  <si>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</si>
  <si>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</si>
  <si>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</si>
  <si>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</si>
  <si>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</si>
  <si>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</si>
  <si>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</si>
  <si>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</si>
  <si>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</si>
  <si>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</si>
  <si>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</si>
  <si>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</si>
  <si>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</si>
  <si>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</si>
  <si>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</si>
  <si>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</si>
  <si>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</si>
  <si>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</si>
  <si>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</si>
  <si>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</si>
  <si>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</si>
  <si>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</si>
  <si>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</si>
  <si>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</si>
  <si>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</si>
  <si>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</si>
  <si>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</si>
  <si>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</si>
  <si>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</si>
  <si>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</si>
  <si>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</si>
  <si>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</si>
  <si>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</si>
  <si>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</si>
  <si>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</si>
  <si>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</si>
  <si>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</si>
  <si>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</si>
  <si>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</si>
  <si>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</si>
  <si>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</si>
  <si>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</si>
  <si>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</si>
  <si>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</si>
  <si>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</si>
  <si>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</si>
  <si>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</si>
  <si>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</si>
  <si>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</si>
  <si>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</si>
  <si>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</si>
  <si>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</si>
  <si>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</si>
  <si>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</si>
  <si>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</si>
  <si>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</si>
  <si>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</si>
  <si>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</si>
  <si>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</si>
  <si>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</si>
  <si>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</si>
  <si>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</si>
  <si>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</si>
  <si>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</si>
  <si>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</si>
  <si>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</si>
  <si>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</si>
  <si>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</si>
  <si>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</si>
  <si>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</si>
  <si>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</si>
  <si>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</si>
  <si>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</si>
  <si>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</si>
  <si>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</si>
  <si>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</si>
  <si>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</si>
  <si>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</si>
  <si>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</si>
  <si>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</si>
  <si>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</si>
  <si>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</si>
  <si>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</si>
  <si>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</si>
  <si>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</si>
  <si>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</si>
  <si>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</si>
  <si>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</si>
  <si>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</si>
  <si>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</si>
  <si>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</si>
  <si>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</si>
  <si>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</si>
  <si>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</si>
  <si>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</si>
  <si>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</si>
  <si>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</si>
  <si>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</si>
  <si>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</si>
  <si>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</si>
  <si>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</si>
  <si>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</si>
  <si>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</si>
  <si>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</si>
  <si>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</si>
  <si>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</si>
  <si>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</si>
  <si>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</si>
  <si>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</si>
  <si>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</si>
  <si>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</si>
  <si>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</si>
  <si>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</si>
  <si>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</si>
  <si>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</si>
  <si>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</si>
  <si>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</si>
  <si>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</si>
  <si>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</si>
  <si>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</si>
  <si>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</si>
  <si>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</si>
  <si>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</si>
  <si>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</si>
  <si>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</si>
  <si>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</si>
  <si>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</si>
  <si>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</si>
  <si>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</si>
  <si>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</si>
  <si>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</si>
  <si>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</si>
  <si>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</si>
  <si>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</si>
  <si>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</si>
  <si>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</si>
  <si>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</si>
  <si>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</si>
  <si>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</si>
  <si>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</si>
  <si>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</si>
  <si>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</si>
  <si>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</si>
  <si>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</si>
  <si>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</si>
  <si>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</si>
  <si>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</si>
  <si>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</si>
  <si>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</si>
  <si>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</si>
  <si>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</si>
  <si>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</si>
  <si>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</si>
  <si>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</si>
  <si>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</si>
  <si>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</si>
  <si>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</si>
  <si>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</si>
  <si>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</si>
  <si>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</si>
  <si>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</si>
  <si>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</si>
  <si>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</si>
  <si>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</si>
  <si>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</si>
  <si>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</si>
  <si>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</si>
  <si>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</si>
  <si>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</si>
  <si>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</si>
  <si>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</si>
  <si>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</si>
  <si>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</si>
  <si>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</si>
  <si>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</si>
  <si>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</si>
  <si>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</si>
  <si>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</si>
  <si>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</si>
  <si>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</si>
  <si>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</si>
  <si>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</si>
  <si>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</si>
  <si>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</si>
  <si>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</si>
  <si>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</si>
  <si>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</si>
  <si>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</si>
  <si>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</si>
  <si>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</si>
  <si>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</si>
  <si>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</si>
  <si>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</si>
  <si>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</si>
  <si>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</si>
  <si>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</si>
  <si>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</si>
  <si>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</si>
  <si>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</si>
  <si>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</si>
  <si>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</si>
  <si>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</si>
  <si>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</si>
  <si>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</si>
  <si>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</si>
  <si>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</si>
  <si>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</si>
  <si>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</si>
  <si>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</si>
  <si>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</si>
  <si>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</si>
  <si>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</si>
  <si>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</si>
  <si>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</si>
  <si>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</si>
  <si>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</si>
  <si>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</si>
  <si>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</si>
  <si>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</si>
  <si>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</si>
  <si>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</si>
  <si>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</si>
  <si>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</si>
  <si>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</si>
  <si>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</si>
  <si>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</si>
  <si>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</si>
  <si>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</si>
  <si>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</si>
  <si>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</si>
  <si>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</si>
  <si>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</si>
  <si>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</si>
  <si>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</si>
  <si>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</si>
  <si>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</si>
  <si>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</si>
  <si>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</si>
  <si>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</si>
  <si>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</si>
  <si>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</si>
  <si>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</si>
  <si>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</si>
  <si>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</si>
  <si>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</si>
  <si>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</si>
  <si>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</si>
  <si>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</si>
  <si>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</si>
  <si>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</si>
  <si>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</si>
  <si>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</si>
  <si>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</si>
  <si>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</si>
  <si>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</si>
  <si>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</si>
  <si>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</si>
  <si>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</si>
  <si>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</si>
  <si>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</si>
  <si>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</si>
  <si>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</si>
  <si>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</si>
  <si>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</si>
  <si>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</si>
  <si>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</si>
  <si>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</si>
  <si>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</si>
  <si>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</si>
  <si>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</si>
  <si>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</si>
  <si>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</si>
  <si>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</si>
  <si>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</si>
  <si>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</si>
  <si>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</si>
  <si>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</si>
  <si>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</si>
  <si>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</si>
  <si>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</si>
  <si>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</si>
  <si>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</si>
  <si>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</si>
  <si>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</si>
  <si>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</si>
  <si>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</si>
  <si>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</si>
  <si>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</si>
  <si>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</si>
  <si>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</si>
  <si>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</si>
  <si>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</si>
  <si>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</si>
  <si>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</si>
  <si>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</si>
  <si>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</si>
  <si>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</si>
  <si>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</si>
  <si>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</si>
  <si>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</si>
  <si>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</si>
  <si>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</si>
  <si>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</si>
  <si>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</si>
  <si>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</si>
  <si>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</si>
  <si>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</si>
  <si>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</si>
  <si>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</si>
  <si>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</si>
  <si>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</si>
  <si>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</si>
  <si>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</si>
  <si>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</si>
  <si>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</si>
  <si>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</si>
  <si>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</si>
  <si>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</si>
  <si>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</si>
  <si>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</si>
  <si>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</si>
  <si>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</si>
  <si>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</si>
  <si>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</si>
  <si>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</si>
  <si>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</si>
  <si>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</si>
  <si>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</si>
  <si>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</si>
  <si>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</si>
  <si>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</si>
  <si>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</si>
  <si>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</si>
  <si>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</si>
  <si>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</si>
  <si>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</si>
  <si>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</si>
  <si>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</si>
  <si>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</si>
  <si>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</si>
  <si>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</si>
  <si>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</si>
  <si>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</si>
  <si>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</si>
  <si>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</si>
  <si>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</si>
  <si>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</si>
  <si>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</si>
  <si>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</si>
  <si>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</si>
  <si>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</si>
  <si>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</si>
  <si>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</si>
  <si>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</si>
  <si>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</si>
  <si>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</si>
  <si>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</si>
  <si>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</si>
  <si>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</si>
  <si>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</si>
  <si>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</si>
  <si>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</si>
  <si>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</si>
  <si>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</si>
  <si>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</si>
  <si>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</si>
  <si>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</si>
  <si>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</si>
  <si>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</si>
  <si>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</si>
  <si>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</si>
  <si>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</si>
  <si>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</si>
  <si>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</si>
  <si>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</si>
  <si>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</si>
  <si>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</si>
  <si>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</si>
  <si>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</si>
  <si>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</si>
  <si>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</si>
  <si>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</si>
  <si>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</si>
  <si>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</si>
  <si>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</si>
  <si>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</si>
  <si>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</si>
  <si>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</si>
  <si>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</si>
  <si>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</si>
  <si>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</si>
  <si>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</si>
  <si>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</si>
  <si>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</si>
  <si>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</si>
  <si>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</si>
  <si>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</si>
  <si>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</si>
  <si>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</si>
  <si>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</si>
  <si>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</si>
  <si>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</si>
  <si>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</si>
  <si>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</si>
  <si>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</si>
  <si>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</si>
  <si>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</si>
  <si>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</si>
  <si>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</si>
  <si>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</si>
  <si>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</si>
  <si>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</si>
  <si>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</si>
  <si>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</si>
  <si>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</si>
  <si>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</si>
  <si>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</si>
  <si>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</si>
  <si>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</si>
  <si>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</si>
  <si>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</si>
  <si>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</si>
  <si>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</si>
  <si>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</si>
  <si>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</si>
  <si>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</si>
  <si>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</si>
  <si>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</si>
  <si>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</si>
  <si>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</si>
  <si>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</si>
  <si>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</si>
  <si>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</si>
  <si>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</si>
  <si>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</si>
  <si>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</si>
  <si>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</si>
  <si>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</si>
  <si>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</si>
  <si>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</si>
  <si>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</si>
  <si>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</si>
  <si>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</si>
  <si>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</si>
  <si>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</si>
  <si>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</si>
  <si>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</si>
  <si>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</si>
  <si>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</si>
  <si>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</si>
  <si>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</si>
  <si>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</si>
  <si>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</si>
  <si>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</si>
  <si>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</si>
  <si>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</si>
  <si>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</si>
  <si>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</si>
  <si>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</si>
  <si>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</si>
  <si>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</si>
  <si>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</si>
  <si>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</si>
  <si>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</si>
  <si>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</si>
  <si>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</si>
  <si>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</si>
  <si>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</si>
  <si>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</si>
  <si>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</si>
  <si>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</si>
  <si>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</si>
  <si>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</si>
  <si>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</si>
  <si>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</si>
  <si>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</si>
  <si>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</si>
  <si>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</si>
  <si>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</si>
  <si>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</si>
  <si>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</si>
  <si>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</si>
  <si>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</si>
  <si>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</si>
  <si>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</si>
  <si>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</si>
  <si>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</si>
  <si>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</si>
  <si>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</si>
  <si>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</si>
  <si>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</si>
  <si>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</si>
  <si>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</si>
  <si>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</si>
  <si>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</si>
  <si>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</si>
  <si>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</si>
  <si>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</si>
  <si>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</si>
  <si>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</si>
  <si>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</si>
  <si>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</si>
  <si>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</si>
  <si>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</si>
  <si>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</si>
  <si>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</si>
  <si>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</si>
  <si>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</si>
  <si>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</si>
  <si>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</si>
  <si>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</si>
  <si>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</si>
  <si>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</si>
  <si>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</si>
  <si>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</si>
  <si>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</si>
  <si>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</si>
  <si>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</si>
  <si>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</si>
  <si>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</si>
  <si>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</si>
  <si>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</si>
  <si>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</si>
  <si>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</si>
  <si>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</si>
  <si>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</si>
  <si>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</si>
  <si>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</si>
  <si>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</si>
  <si>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</si>
  <si>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</si>
  <si>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</si>
  <si>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</si>
  <si>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</si>
  <si>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</si>
  <si>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</si>
  <si>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</si>
  <si>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</si>
  <si>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</si>
  <si>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</si>
  <si>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</si>
  <si>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</si>
  <si>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</si>
  <si>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</si>
  <si>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</si>
  <si>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</si>
  <si>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</si>
  <si>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</si>
  <si>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</si>
  <si>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</si>
  <si>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</si>
  <si>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</si>
  <si>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</si>
  <si>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</si>
  <si>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</si>
  <si>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</si>
  <si>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</si>
  <si>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</si>
  <si>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</si>
  <si>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</si>
  <si>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</si>
  <si>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</si>
  <si>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</si>
  <si>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</si>
  <si>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</si>
  <si>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</si>
  <si>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</si>
  <si>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</si>
  <si>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</si>
  <si>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</si>
  <si>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</si>
  <si>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</si>
  <si>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</si>
  <si>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</si>
  <si>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</si>
  <si>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</si>
  <si>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</si>
  <si>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</si>
  <si>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</si>
  <si>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</si>
  <si>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</si>
  <si>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</si>
  <si>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</si>
  <si>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</si>
  <si>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</si>
  <si>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</si>
  <si>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</si>
  <si>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</si>
  <si>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</si>
  <si>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</si>
  <si>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</si>
  <si>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</si>
  <si>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</si>
  <si>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</si>
  <si>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</si>
  <si>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</si>
  <si>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</si>
  <si>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</si>
  <si>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</si>
  <si>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</si>
  <si>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</si>
  <si>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</si>
  <si>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</si>
  <si>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</si>
  <si>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</si>
  <si>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</si>
  <si>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</si>
  <si>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</si>
  <si>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</si>
  <si>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</si>
  <si>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</si>
  <si>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</si>
  <si>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</si>
  <si>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</si>
  <si>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</si>
  <si>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</si>
  <si>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</si>
  <si>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</si>
  <si>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</si>
  <si>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</si>
  <si>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</si>
  <si>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</si>
  <si>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</si>
  <si>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</si>
  <si>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</si>
  <si>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</si>
  <si>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</si>
  <si>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</si>
  <si>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</si>
  <si>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</si>
  <si>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</si>
  <si>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</si>
  <si>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</si>
  <si>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</si>
  <si>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</si>
  <si>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</si>
  <si>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</si>
  <si>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</si>
  <si>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</si>
  <si>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</si>
  <si>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</si>
  <si>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</si>
  <si>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</si>
  <si>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</si>
  <si>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</si>
  <si>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</si>
  <si>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</si>
  <si>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</si>
  <si>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</si>
  <si>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</si>
  <si>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</si>
  <si>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</si>
  <si>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</si>
  <si>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</si>
  <si>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</si>
  <si>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</si>
  <si>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</si>
  <si>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213</t>
  </si>
  <si>
    <t>12/31/2018</t>
  </si>
  <si>
    <t>CHI Franciscan Rehabilitation Hospital</t>
  </si>
  <si>
    <t>S Vassault St</t>
  </si>
  <si>
    <t>Tacoma, WA 98465</t>
  </si>
  <si>
    <t>Pierce</t>
  </si>
  <si>
    <t>Greg Jackson</t>
  </si>
  <si>
    <t>Karen Park</t>
  </si>
  <si>
    <t>2534443330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</si>
</sst>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0" transitionEvaluation="1" transitionEntry="1" codeName="Sheet1">
    <pageSetUpPr autoPageBreaks="0" fitToPage="1"/>
  </sheetPr>
  <dimension ref="A1:CF719"/>
  <sheetViews>
    <sheetView showGridLines="0" tabSelected="1" topLeftCell="A50" zoomScale="80" zoomScaleNormal="80" workbookViewId="0">
      <selection activeCell="C87" sqref="C8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676572</v>
      </c>
      <c r="C47" s="184"/>
      <c r="D47" s="184"/>
      <c r="E47" s="184"/>
      <c r="F47" s="184"/>
      <c r="G47" s="184">
        <v>676572</v>
      </c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676572</v>
      </c>
    </row>
    <row r="48" spans="1:83" ht="12.6" customHeight="1" x14ac:dyDescent="0.25">
      <c r="A48" s="175" t="s">
        <v>205</v>
      </c>
      <c r="B48" s="183">
        <f>B47/62203</f>
        <v>10.876838737681462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11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11</v>
      </c>
    </row>
    <row r="49" spans="1:84" ht="12.6" customHeight="1" x14ac:dyDescent="0.25">
      <c r="A49" s="175" t="s">
        <v>206</v>
      </c>
      <c r="B49" s="195">
        <f>B47+B48</f>
        <v>676582.87683873763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127057</v>
      </c>
      <c r="C51" s="184"/>
      <c r="D51" s="184"/>
      <c r="E51" s="184"/>
      <c r="F51" s="184"/>
      <c r="G51" s="184">
        <v>127057</v>
      </c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127057</v>
      </c>
    </row>
    <row r="52" spans="1:84" ht="12.6" customHeight="1" x14ac:dyDescent="0.25">
      <c r="A52" s="171" t="s">
        <v>208</v>
      </c>
      <c r="B52" s="184">
        <f>B51/62203</f>
        <v>2.0426185232223526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2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</v>
      </c>
    </row>
    <row r="53" spans="1:84" ht="12.6" customHeight="1" x14ac:dyDescent="0.25">
      <c r="A53" s="175" t="s">
        <v>206</v>
      </c>
      <c r="B53" s="195">
        <f>B51+B52</f>
        <v>127059.04261852322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>
        <v>3176</v>
      </c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224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>
        <v>9528</v>
      </c>
      <c r="AZ59" s="185"/>
      <c r="BA59" s="251"/>
      <c r="BB59" s="251"/>
      <c r="BC59" s="251"/>
      <c r="BD59" s="251"/>
      <c r="BE59" s="185">
        <f>G76</f>
        <v>62203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/>
      <c r="F60" s="223"/>
      <c r="G60" s="187">
        <v>83.46</v>
      </c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0" si="0">SUM(C60:CD60)</f>
        <v>83.46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>
        <v>3114581</v>
      </c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3114581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676583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676583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>
        <v>159315</v>
      </c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159315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>
        <f>111970+52178+49918+88751</f>
        <v>302817</v>
      </c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302817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>
        <v>180336</v>
      </c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180336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>
        <v>181492</v>
      </c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181492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127059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127059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>
        <f>312230+308186+647441+99943+66632+12933+194506+54720+11285+327402+156678+103995+216613</f>
        <v>2512564</v>
      </c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2512564</v>
      </c>
      <c r="CF69" s="255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7254747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0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8">
        <f>CD69-CD70</f>
        <v>0</v>
      </c>
      <c r="CE71" s="195">
        <f>SUM(CE61:CE69)-CE70</f>
        <v>7254747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>
        <f>3477898+1948074</f>
        <v>5425972</v>
      </c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5425972</v>
      </c>
      <c r="CF73" s="255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>
        <v>0</v>
      </c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0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5425972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5425972</v>
      </c>
      <c r="CF75" s="255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>
        <v>62203</v>
      </c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52" t="s">
        <v>221</v>
      </c>
      <c r="CE76" s="195">
        <f t="shared" si="8"/>
        <v>62203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>
        <v>9528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9528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>
        <f>2114.5+18.25+21.75</f>
        <v>2154.5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252" t="s">
        <v>221</v>
      </c>
      <c r="BA78" s="184"/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2154.5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>
        <v>1</v>
      </c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>
        <v>32.950000000000003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32.950000000000003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1272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5">
      <c r="A85" s="173" t="s">
        <v>1251</v>
      </c>
      <c r="B85" s="172"/>
      <c r="C85" s="274">
        <v>815</v>
      </c>
      <c r="D85" s="205" t="s">
        <v>1274</v>
      </c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815</v>
      </c>
      <c r="D86" s="205" t="s">
        <v>1274</v>
      </c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>
        <v>2534443320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 t="s">
        <v>1279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>
        <v>1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307</v>
      </c>
      <c r="D111" s="174">
        <v>3176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60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60</v>
      </c>
    </row>
    <row r="128" spans="1:5" ht="12.6" customHeight="1" x14ac:dyDescent="0.25">
      <c r="A128" s="173" t="s">
        <v>292</v>
      </c>
      <c r="B128" s="172" t="s">
        <v>256</v>
      </c>
      <c r="C128" s="189">
        <v>60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179</v>
      </c>
      <c r="C138" s="189">
        <v>2</v>
      </c>
      <c r="D138" s="174">
        <v>126</v>
      </c>
      <c r="E138" s="175">
        <f>SUM(B138:D138)</f>
        <v>307</v>
      </c>
    </row>
    <row r="139" spans="1:6" ht="12.6" customHeight="1" x14ac:dyDescent="0.25">
      <c r="A139" s="173" t="s">
        <v>215</v>
      </c>
      <c r="B139" s="174">
        <v>1923</v>
      </c>
      <c r="C139" s="189">
        <v>16</v>
      </c>
      <c r="D139" s="174">
        <v>1237</v>
      </c>
      <c r="E139" s="175">
        <f>SUM(B139:D139)</f>
        <v>3176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3477898</v>
      </c>
      <c r="C141" s="189">
        <v>19436</v>
      </c>
      <c r="D141" s="174">
        <v>1928638</v>
      </c>
      <c r="E141" s="175">
        <f>SUM(B141:D141)</f>
        <v>5425972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241993.26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37363.839999999997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230667.6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3411.77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12172.16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150963.6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676572.23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1656364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7500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1663864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20045+9260+5800+7710</f>
        <v>42815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42815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6035.46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321366.15000000002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327401.61000000004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501.31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501.31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0</v>
      </c>
      <c r="C200" s="189">
        <v>2200250</v>
      </c>
      <c r="D200" s="174"/>
      <c r="E200" s="175">
        <f t="shared" si="10"/>
        <v>2200250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0</v>
      </c>
      <c r="C204" s="191">
        <f>SUM(C195:C203)</f>
        <v>2200250</v>
      </c>
      <c r="D204" s="175">
        <f>SUM(D195:D203)</f>
        <v>0</v>
      </c>
      <c r="E204" s="175">
        <f>SUM(E195:E203)</f>
        <v>2200250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62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62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62"/>
    </row>
    <row r="213" spans="1:8" ht="12.6" customHeight="1" x14ac:dyDescent="0.25">
      <c r="A213" s="173" t="s">
        <v>337</v>
      </c>
      <c r="B213" s="174">
        <v>0</v>
      </c>
      <c r="C213" s="189">
        <v>127056.63</v>
      </c>
      <c r="D213" s="174"/>
      <c r="E213" s="175">
        <f t="shared" si="11"/>
        <v>127056.63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0</v>
      </c>
      <c r="C217" s="191">
        <f>SUM(C208:C216)</f>
        <v>127056.63</v>
      </c>
      <c r="D217" s="175">
        <f>SUM(D208:D216)</f>
        <v>0</v>
      </c>
      <c r="E217" s="175">
        <f>SUM(E208:E216)</f>
        <v>127056.63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1257</v>
      </c>
      <c r="C220" s="288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80597.5</v>
      </c>
      <c r="D221" s="172">
        <f>C221</f>
        <v>80597.5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4285391.95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840037.2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438404.15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5563833.3000000007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36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36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5644466.8000000007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1012086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2396946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87547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116299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251787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3864665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2200250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2200250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/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2200250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7245050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7245050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13309965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80802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1191743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1215746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22981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2511272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217333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217333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14205980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-3624618.78-1</f>
        <v>-3624619.78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13309965.220000001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13309965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f>7600776.51+4881616.81</f>
        <v>12482393.32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12482393.32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80598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f>4122878.53+2933542.72</f>
        <v>7056421.25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/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7137019.25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5345374.07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12828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12828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5358202.07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f>3114581+308186+647441</f>
        <v>4070208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312230+676572</f>
        <v>988802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159315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302817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180336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/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127057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1656364+7500</f>
        <v>1663864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156678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327402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934618</f>
        <v>934618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8911598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-3553395.9299999997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-3553395.9299999997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-3553395.9299999997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CHI Franciscan Rehabilitation Hospital   H-0     FYE 12/31/2018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307</v>
      </c>
      <c r="C414" s="194">
        <f>E138</f>
        <v>307</v>
      </c>
      <c r="D414" s="179"/>
    </row>
    <row r="415" spans="1:5" ht="12.6" customHeight="1" x14ac:dyDescent="0.25">
      <c r="A415" s="179" t="s">
        <v>464</v>
      </c>
      <c r="B415" s="179">
        <f>D111</f>
        <v>3176</v>
      </c>
      <c r="C415" s="179">
        <f>E139</f>
        <v>3176</v>
      </c>
      <c r="D415" s="194">
        <f>SUM(C59:H59)+N59</f>
        <v>3176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4070208</v>
      </c>
      <c r="C427" s="179">
        <f t="shared" ref="C427:C434" si="13">CE61</f>
        <v>3114581</v>
      </c>
      <c r="D427" s="179"/>
    </row>
    <row r="428" spans="1:7" ht="12.6" customHeight="1" x14ac:dyDescent="0.25">
      <c r="A428" s="179" t="s">
        <v>3</v>
      </c>
      <c r="B428" s="179">
        <f t="shared" si="12"/>
        <v>988802</v>
      </c>
      <c r="C428" s="179">
        <f t="shared" si="13"/>
        <v>676583</v>
      </c>
      <c r="D428" s="179">
        <f>D173</f>
        <v>676572.23</v>
      </c>
    </row>
    <row r="429" spans="1:7" ht="12.6" customHeight="1" x14ac:dyDescent="0.25">
      <c r="A429" s="179" t="s">
        <v>236</v>
      </c>
      <c r="B429" s="179">
        <f t="shared" si="12"/>
        <v>159315</v>
      </c>
      <c r="C429" s="179">
        <f t="shared" si="13"/>
        <v>159315</v>
      </c>
      <c r="D429" s="179"/>
    </row>
    <row r="430" spans="1:7" ht="12.6" customHeight="1" x14ac:dyDescent="0.25">
      <c r="A430" s="179" t="s">
        <v>237</v>
      </c>
      <c r="B430" s="179">
        <f t="shared" si="12"/>
        <v>302817</v>
      </c>
      <c r="C430" s="179">
        <f t="shared" si="13"/>
        <v>302817</v>
      </c>
      <c r="D430" s="179"/>
    </row>
    <row r="431" spans="1:7" ht="12.6" customHeight="1" x14ac:dyDescent="0.25">
      <c r="A431" s="179" t="s">
        <v>444</v>
      </c>
      <c r="B431" s="179">
        <f t="shared" si="12"/>
        <v>180336</v>
      </c>
      <c r="C431" s="179">
        <f t="shared" si="13"/>
        <v>180336</v>
      </c>
      <c r="D431" s="179"/>
    </row>
    <row r="432" spans="1:7" ht="12.6" customHeight="1" x14ac:dyDescent="0.25">
      <c r="A432" s="179" t="s">
        <v>445</v>
      </c>
      <c r="B432" s="179">
        <f t="shared" si="12"/>
        <v>0</v>
      </c>
      <c r="C432" s="179">
        <f t="shared" si="13"/>
        <v>181492</v>
      </c>
      <c r="D432" s="179"/>
    </row>
    <row r="433" spans="1:7" ht="12.6" customHeight="1" x14ac:dyDescent="0.25">
      <c r="A433" s="179" t="s">
        <v>6</v>
      </c>
      <c r="B433" s="179">
        <f t="shared" si="12"/>
        <v>127057</v>
      </c>
      <c r="C433" s="179">
        <f t="shared" si="13"/>
        <v>127059</v>
      </c>
      <c r="D433" s="179">
        <f>C217</f>
        <v>127056.63</v>
      </c>
    </row>
    <row r="434" spans="1:7" ht="12.6" customHeight="1" x14ac:dyDescent="0.25">
      <c r="A434" s="179" t="s">
        <v>474</v>
      </c>
      <c r="B434" s="179">
        <f t="shared" si="12"/>
        <v>1663864</v>
      </c>
      <c r="C434" s="179">
        <f t="shared" si="13"/>
        <v>0</v>
      </c>
      <c r="D434" s="179">
        <f>D177</f>
        <v>1663864</v>
      </c>
    </row>
    <row r="435" spans="1:7" ht="12.6" customHeight="1" x14ac:dyDescent="0.25">
      <c r="A435" s="179" t="s">
        <v>447</v>
      </c>
      <c r="B435" s="179">
        <f t="shared" si="12"/>
        <v>156678</v>
      </c>
      <c r="C435" s="179"/>
      <c r="D435" s="179">
        <f>D181</f>
        <v>42815</v>
      </c>
    </row>
    <row r="436" spans="1:7" ht="12.6" customHeight="1" x14ac:dyDescent="0.25">
      <c r="A436" s="179" t="s">
        <v>475</v>
      </c>
      <c r="B436" s="179">
        <f t="shared" si="12"/>
        <v>327402</v>
      </c>
      <c r="C436" s="179"/>
      <c r="D436" s="179">
        <f>D186</f>
        <v>327401.61000000004</v>
      </c>
    </row>
    <row r="437" spans="1:7" ht="12.6" customHeight="1" x14ac:dyDescent="0.25">
      <c r="A437" s="194" t="s">
        <v>449</v>
      </c>
      <c r="B437" s="194">
        <f t="shared" si="12"/>
        <v>501</v>
      </c>
      <c r="C437" s="194"/>
      <c r="D437" s="194">
        <f>D190</f>
        <v>501.31</v>
      </c>
    </row>
    <row r="438" spans="1:7" ht="12.6" customHeight="1" x14ac:dyDescent="0.25">
      <c r="A438" s="194" t="s">
        <v>476</v>
      </c>
      <c r="B438" s="194">
        <f>C386+C387+C388</f>
        <v>484581</v>
      </c>
      <c r="C438" s="194">
        <f>CD69</f>
        <v>0</v>
      </c>
      <c r="D438" s="194">
        <f>D181+D186+D190</f>
        <v>370717.92000000004</v>
      </c>
    </row>
    <row r="439" spans="1:7" ht="12.6" customHeight="1" x14ac:dyDescent="0.25">
      <c r="A439" s="179" t="s">
        <v>451</v>
      </c>
      <c r="B439" s="194">
        <f>C389</f>
        <v>934618</v>
      </c>
      <c r="C439" s="194">
        <f>SUM(C69:CC69)</f>
        <v>2512564</v>
      </c>
      <c r="D439" s="179"/>
    </row>
    <row r="440" spans="1:7" ht="12.6" customHeight="1" x14ac:dyDescent="0.25">
      <c r="A440" s="179" t="s">
        <v>477</v>
      </c>
      <c r="B440" s="194">
        <f>B438+B439</f>
        <v>1419199</v>
      </c>
      <c r="C440" s="194">
        <f>CE69</f>
        <v>2512564</v>
      </c>
      <c r="D440" s="179"/>
    </row>
    <row r="441" spans="1:7" ht="12.6" customHeight="1" x14ac:dyDescent="0.25">
      <c r="A441" s="179" t="s">
        <v>478</v>
      </c>
      <c r="B441" s="179">
        <f>D390</f>
        <v>8911598</v>
      </c>
      <c r="C441" s="179">
        <f>SUM(C427:C437)+C440</f>
        <v>7254747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80597.5</v>
      </c>
      <c r="C444" s="179">
        <f>C363</f>
        <v>80598</v>
      </c>
      <c r="D444" s="179"/>
    </row>
    <row r="445" spans="1:7" ht="12.6" customHeight="1" x14ac:dyDescent="0.25">
      <c r="A445" s="179" t="s">
        <v>343</v>
      </c>
      <c r="B445" s="179">
        <f>D229</f>
        <v>5563833.3000000007</v>
      </c>
      <c r="C445" s="179">
        <f>C364</f>
        <v>7056421.25</v>
      </c>
      <c r="D445" s="179"/>
    </row>
    <row r="446" spans="1:7" ht="12.6" customHeight="1" x14ac:dyDescent="0.25">
      <c r="A446" s="179" t="s">
        <v>351</v>
      </c>
      <c r="B446" s="179">
        <f>D236</f>
        <v>36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5644466.8000000007</v>
      </c>
      <c r="C448" s="179">
        <f>D367</f>
        <v>7137019.25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36</v>
      </c>
    </row>
    <row r="454" spans="1:7" ht="12.6" customHeight="1" x14ac:dyDescent="0.25">
      <c r="A454" s="179" t="s">
        <v>168</v>
      </c>
      <c r="B454" s="179">
        <f>C233</f>
        <v>36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12828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12482393.32</v>
      </c>
      <c r="C463" s="194">
        <f>CE73</f>
        <v>5425972</v>
      </c>
      <c r="D463" s="194">
        <f>E141+E147+E153</f>
        <v>5425972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12482393.32</v>
      </c>
      <c r="C465" s="194">
        <f>CE75</f>
        <v>5425972</v>
      </c>
      <c r="D465" s="194">
        <f>D463+D464</f>
        <v>5425972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2200250</v>
      </c>
      <c r="C473" s="179">
        <f>SUM(E200:E201)</f>
        <v>2200250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2200250</v>
      </c>
      <c r="C476" s="179">
        <f>E204</f>
        <v>2200250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127056.63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13309965</v>
      </c>
    </row>
    <row r="482" spans="1:12" ht="12.6" customHeight="1" x14ac:dyDescent="0.25">
      <c r="A482" s="180" t="s">
        <v>499</v>
      </c>
      <c r="C482" s="180">
        <f>D339</f>
        <v>13309965.220000001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213</v>
      </c>
      <c r="B493" s="264" t="str">
        <f>RIGHT('Prior Year'!C83,4)</f>
        <v>2017</v>
      </c>
      <c r="C493" s="264" t="str">
        <f>RIGHT(C82,4)</f>
        <v>2018</v>
      </c>
      <c r="D493" s="264" t="str">
        <f>RIGHT('Prior Year'!C83,4)</f>
        <v>2017</v>
      </c>
      <c r="E493" s="264" t="str">
        <f>RIGHT(C82,4)</f>
        <v>2018</v>
      </c>
      <c r="F493" s="264" t="str">
        <f>RIGHT('Prior Year'!C83,4)</f>
        <v>2017</v>
      </c>
      <c r="G493" s="264" t="str">
        <f>RIGHT(C82,4)</f>
        <v>2018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 t="e">
        <f>'Prior Year'!C72</f>
        <v>#DIV/0!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e">
        <f t="shared" ref="F496:G511" si="15">IF(B496=0,"",IF(D496=0,"",B496/D496))</f>
        <v>#DIV/0!</v>
      </c>
      <c r="G496" s="267" t="str">
        <f t="shared" si="15"/>
        <v/>
      </c>
      <c r="H496" s="268" t="e">
        <f>IF(B496=0,"",IF(C496=0,"",IF(D496=0,"",IF(E496=0,"",IF(G496/F496-1&lt;-0.25,G496/F496-1,IF(G496/F496-1&gt;0.25,G496/F496-1,""))))))</f>
        <v>#DIV/0!</v>
      </c>
      <c r="I496" s="270"/>
      <c r="K496" s="264"/>
      <c r="L496" s="264"/>
    </row>
    <row r="497" spans="1:12" ht="12.6" customHeight="1" x14ac:dyDescent="0.25">
      <c r="A497" s="180" t="s">
        <v>513</v>
      </c>
      <c r="B497" s="243" t="e">
        <f>'Prior Year'!D72</f>
        <v>#DIV/0!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e">
        <f t="shared" si="15"/>
        <v>#DIV/0!</v>
      </c>
      <c r="G497" s="266" t="str">
        <f t="shared" si="15"/>
        <v/>
      </c>
      <c r="H497" s="268" t="e">
        <f t="shared" ref="H497:H550" si="16">IF(B497=0,"",IF(C497=0,"",IF(D497=0,"",IF(E497=0,"",IF(G497/F497-1&lt;-0.25,G497/F497-1,IF(G497/F497-1&gt;0.25,G497/F497-1,""))))))</f>
        <v>#DIV/0!</v>
      </c>
      <c r="I497" s="270"/>
      <c r="K497" s="264"/>
      <c r="L497" s="264"/>
    </row>
    <row r="498" spans="1:12" ht="12.6" customHeight="1" x14ac:dyDescent="0.25">
      <c r="A498" s="180" t="s">
        <v>514</v>
      </c>
      <c r="B498" s="243" t="e">
        <f>'Prior Year'!E72</f>
        <v>#DIV/0!</v>
      </c>
      <c r="C498" s="243">
        <f>E71</f>
        <v>0</v>
      </c>
      <c r="D498" s="243">
        <f>'Prior Year'!E59</f>
        <v>0</v>
      </c>
      <c r="E498" s="180">
        <f>E59</f>
        <v>0</v>
      </c>
      <c r="F498" s="266" t="e">
        <f t="shared" si="15"/>
        <v>#DIV/0!</v>
      </c>
      <c r="G498" s="266" t="str">
        <f t="shared" si="15"/>
        <v/>
      </c>
      <c r="H498" s="268" t="e">
        <f t="shared" si="16"/>
        <v>#DIV/0!</v>
      </c>
      <c r="I498" s="270"/>
      <c r="K498" s="264"/>
      <c r="L498" s="264"/>
    </row>
    <row r="499" spans="1:12" ht="12.6" customHeight="1" x14ac:dyDescent="0.25">
      <c r="A499" s="180" t="s">
        <v>515</v>
      </c>
      <c r="B499" s="243" t="e">
        <f>'Prior Year'!F72</f>
        <v>#DIV/0!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e">
        <f t="shared" si="15"/>
        <v>#DIV/0!</v>
      </c>
      <c r="G499" s="266" t="str">
        <f t="shared" si="15"/>
        <v/>
      </c>
      <c r="H499" s="268" t="e">
        <f t="shared" si="16"/>
        <v>#DIV/0!</v>
      </c>
      <c r="I499" s="270"/>
      <c r="K499" s="264"/>
      <c r="L499" s="264"/>
    </row>
    <row r="500" spans="1:12" ht="12.6" customHeight="1" x14ac:dyDescent="0.25">
      <c r="A500" s="180" t="s">
        <v>516</v>
      </c>
      <c r="B500" s="243" t="e">
        <f>'Prior Year'!G72</f>
        <v>#DIV/0!</v>
      </c>
      <c r="C500" s="243">
        <f>G71</f>
        <v>7254747</v>
      </c>
      <c r="D500" s="243">
        <f>'Prior Year'!G59</f>
        <v>0</v>
      </c>
      <c r="E500" s="180">
        <f>G59</f>
        <v>3176</v>
      </c>
      <c r="F500" s="266" t="e">
        <f t="shared" si="15"/>
        <v>#DIV/0!</v>
      </c>
      <c r="G500" s="266">
        <f t="shared" si="15"/>
        <v>2284.2402392947101</v>
      </c>
      <c r="H500" s="268" t="e">
        <f t="shared" si="16"/>
        <v>#DIV/0!</v>
      </c>
      <c r="I500" s="270"/>
      <c r="K500" s="264"/>
      <c r="L500" s="264"/>
    </row>
    <row r="501" spans="1:12" ht="12.6" customHeight="1" x14ac:dyDescent="0.25">
      <c r="A501" s="180" t="s">
        <v>517</v>
      </c>
      <c r="B501" s="243" t="e">
        <f>'Prior Year'!H72</f>
        <v>#DIV/0!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e">
        <f t="shared" si="15"/>
        <v>#DIV/0!</v>
      </c>
      <c r="G501" s="266" t="str">
        <f t="shared" si="15"/>
        <v/>
      </c>
      <c r="H501" s="268" t="e">
        <f t="shared" si="16"/>
        <v>#DIV/0!</v>
      </c>
      <c r="I501" s="270"/>
      <c r="K501" s="264"/>
      <c r="L501" s="264"/>
    </row>
    <row r="502" spans="1:12" ht="12.6" customHeight="1" x14ac:dyDescent="0.25">
      <c r="A502" s="180" t="s">
        <v>518</v>
      </c>
      <c r="B502" s="243" t="e">
        <f>'Prior Year'!I72</f>
        <v>#DIV/0!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e">
        <f t="shared" si="15"/>
        <v>#DIV/0!</v>
      </c>
      <c r="G502" s="266" t="str">
        <f t="shared" si="15"/>
        <v/>
      </c>
      <c r="H502" s="268" t="e">
        <f t="shared" si="16"/>
        <v>#DIV/0!</v>
      </c>
      <c r="I502" s="270"/>
      <c r="K502" s="264"/>
      <c r="L502" s="264"/>
    </row>
    <row r="503" spans="1:12" ht="12.6" customHeight="1" x14ac:dyDescent="0.25">
      <c r="A503" s="180" t="s">
        <v>519</v>
      </c>
      <c r="B503" s="243" t="e">
        <f>'Prior Year'!J72</f>
        <v>#DIV/0!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e">
        <f t="shared" si="15"/>
        <v>#DIV/0!</v>
      </c>
      <c r="G503" s="266" t="str">
        <f t="shared" si="15"/>
        <v/>
      </c>
      <c r="H503" s="268" t="e">
        <f t="shared" si="16"/>
        <v>#DIV/0!</v>
      </c>
      <c r="I503" s="270"/>
      <c r="K503" s="264"/>
      <c r="L503" s="264"/>
    </row>
    <row r="504" spans="1:12" ht="12.6" customHeight="1" x14ac:dyDescent="0.25">
      <c r="A504" s="180" t="s">
        <v>520</v>
      </c>
      <c r="B504" s="243" t="e">
        <f>'Prior Year'!K72</f>
        <v>#DIV/0!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e">
        <f t="shared" si="15"/>
        <v>#DIV/0!</v>
      </c>
      <c r="G504" s="266" t="str">
        <f t="shared" si="15"/>
        <v/>
      </c>
      <c r="H504" s="268" t="e">
        <f t="shared" si="16"/>
        <v>#DIV/0!</v>
      </c>
      <c r="I504" s="270"/>
      <c r="K504" s="264"/>
      <c r="L504" s="264"/>
    </row>
    <row r="505" spans="1:12" ht="12.6" customHeight="1" x14ac:dyDescent="0.25">
      <c r="A505" s="180" t="s">
        <v>521</v>
      </c>
      <c r="B505" s="243" t="e">
        <f>'Prior Year'!L72</f>
        <v>#DIV/0!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e">
        <f t="shared" si="15"/>
        <v>#DIV/0!</v>
      </c>
      <c r="G505" s="266" t="str">
        <f t="shared" si="15"/>
        <v/>
      </c>
      <c r="H505" s="268" t="e">
        <f t="shared" si="16"/>
        <v>#DIV/0!</v>
      </c>
      <c r="I505" s="270"/>
      <c r="K505" s="264"/>
      <c r="L505" s="264"/>
    </row>
    <row r="506" spans="1:12" ht="12.6" customHeight="1" x14ac:dyDescent="0.25">
      <c r="A506" s="180" t="s">
        <v>522</v>
      </c>
      <c r="B506" s="243" t="e">
        <f>'Prior Year'!M72</f>
        <v>#DIV/0!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e">
        <f t="shared" si="15"/>
        <v>#DIV/0!</v>
      </c>
      <c r="G506" s="266" t="str">
        <f t="shared" si="15"/>
        <v/>
      </c>
      <c r="H506" s="268" t="e">
        <f t="shared" si="16"/>
        <v>#DIV/0!</v>
      </c>
      <c r="I506" s="270"/>
      <c r="K506" s="264"/>
      <c r="L506" s="264"/>
    </row>
    <row r="507" spans="1:12" ht="12.6" customHeight="1" x14ac:dyDescent="0.25">
      <c r="A507" s="180" t="s">
        <v>523</v>
      </c>
      <c r="B507" s="243" t="e">
        <f>'Prior Year'!N72</f>
        <v>#DIV/0!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e">
        <f t="shared" si="15"/>
        <v>#DIV/0!</v>
      </c>
      <c r="G507" s="266" t="str">
        <f t="shared" si="15"/>
        <v/>
      </c>
      <c r="H507" s="268" t="e">
        <f t="shared" si="16"/>
        <v>#DIV/0!</v>
      </c>
      <c r="I507" s="270"/>
      <c r="K507" s="264"/>
      <c r="L507" s="264"/>
    </row>
    <row r="508" spans="1:12" ht="12.6" customHeight="1" x14ac:dyDescent="0.25">
      <c r="A508" s="180" t="s">
        <v>524</v>
      </c>
      <c r="B508" s="243" t="e">
        <f>'Prior Year'!O72</f>
        <v>#DIV/0!</v>
      </c>
      <c r="C508" s="243">
        <f>O71</f>
        <v>0</v>
      </c>
      <c r="D508" s="243">
        <f>'Prior Year'!O59</f>
        <v>0</v>
      </c>
      <c r="E508" s="180">
        <f>O59</f>
        <v>0</v>
      </c>
      <c r="F508" s="266" t="e">
        <f t="shared" si="15"/>
        <v>#DIV/0!</v>
      </c>
      <c r="G508" s="266" t="str">
        <f t="shared" si="15"/>
        <v/>
      </c>
      <c r="H508" s="268" t="e">
        <f t="shared" si="16"/>
        <v>#DIV/0!</v>
      </c>
      <c r="I508" s="270"/>
      <c r="K508" s="264"/>
      <c r="L508" s="264"/>
    </row>
    <row r="509" spans="1:12" ht="12.6" customHeight="1" x14ac:dyDescent="0.25">
      <c r="A509" s="180" t="s">
        <v>525</v>
      </c>
      <c r="B509" s="243" t="e">
        <f>'Prior Year'!P72</f>
        <v>#DIV/0!</v>
      </c>
      <c r="C509" s="243">
        <f>P71</f>
        <v>0</v>
      </c>
      <c r="D509" s="243">
        <f>'Prior Year'!P59</f>
        <v>0</v>
      </c>
      <c r="E509" s="180">
        <f>P59</f>
        <v>0</v>
      </c>
      <c r="F509" s="266" t="e">
        <f t="shared" si="15"/>
        <v>#DIV/0!</v>
      </c>
      <c r="G509" s="266" t="str">
        <f t="shared" si="15"/>
        <v/>
      </c>
      <c r="H509" s="268" t="e">
        <f t="shared" si="16"/>
        <v>#DIV/0!</v>
      </c>
      <c r="I509" s="270"/>
      <c r="K509" s="264"/>
      <c r="L509" s="264"/>
    </row>
    <row r="510" spans="1:12" ht="12.6" customHeight="1" x14ac:dyDescent="0.25">
      <c r="A510" s="180" t="s">
        <v>526</v>
      </c>
      <c r="B510" s="243" t="e">
        <f>'Prior Year'!Q72</f>
        <v>#DIV/0!</v>
      </c>
      <c r="C510" s="243">
        <f>Q71</f>
        <v>0</v>
      </c>
      <c r="D510" s="243">
        <f>'Prior Year'!Q59</f>
        <v>0</v>
      </c>
      <c r="E510" s="180">
        <f>Q59</f>
        <v>0</v>
      </c>
      <c r="F510" s="266" t="e">
        <f t="shared" si="15"/>
        <v>#DIV/0!</v>
      </c>
      <c r="G510" s="266" t="str">
        <f t="shared" si="15"/>
        <v/>
      </c>
      <c r="H510" s="268" t="e">
        <f t="shared" si="16"/>
        <v>#DIV/0!</v>
      </c>
      <c r="I510" s="270"/>
      <c r="K510" s="264"/>
      <c r="L510" s="264"/>
    </row>
    <row r="511" spans="1:12" ht="12.6" customHeight="1" x14ac:dyDescent="0.25">
      <c r="A511" s="180" t="s">
        <v>527</v>
      </c>
      <c r="B511" s="243" t="e">
        <f>'Prior Year'!R72</f>
        <v>#DIV/0!</v>
      </c>
      <c r="C511" s="243">
        <f>R71</f>
        <v>0</v>
      </c>
      <c r="D511" s="243">
        <f>'Prior Year'!R59</f>
        <v>0</v>
      </c>
      <c r="E511" s="180">
        <f>R59</f>
        <v>0</v>
      </c>
      <c r="F511" s="266" t="e">
        <f t="shared" si="15"/>
        <v>#DIV/0!</v>
      </c>
      <c r="G511" s="266" t="str">
        <f t="shared" si="15"/>
        <v/>
      </c>
      <c r="H511" s="268" t="e">
        <f t="shared" si="16"/>
        <v>#DIV/0!</v>
      </c>
      <c r="I511" s="270"/>
      <c r="K511" s="264"/>
      <c r="L511" s="264"/>
    </row>
    <row r="512" spans="1:12" ht="12.6" customHeight="1" x14ac:dyDescent="0.25">
      <c r="A512" s="180" t="s">
        <v>528</v>
      </c>
      <c r="B512" s="243" t="e">
        <f>'Prior Year'!S72</f>
        <v>#DIV/0!</v>
      </c>
      <c r="C512" s="243">
        <f>S71</f>
        <v>0</v>
      </c>
      <c r="D512" s="181" t="s">
        <v>529</v>
      </c>
      <c r="E512" s="181" t="s">
        <v>529</v>
      </c>
      <c r="F512" s="266" t="e">
        <f t="shared" ref="F512:G527" si="17">IF(B512=0,"",IF(D512=0,"",B512/D512))</f>
        <v>#DIV/0!</v>
      </c>
      <c r="G512" s="266" t="str">
        <f t="shared" si="17"/>
        <v/>
      </c>
      <c r="H512" s="268" t="e">
        <f t="shared" si="16"/>
        <v>#DIV/0!</v>
      </c>
      <c r="I512" s="270"/>
      <c r="K512" s="264"/>
      <c r="L512" s="264"/>
    </row>
    <row r="513" spans="1:12" ht="12.6" customHeight="1" x14ac:dyDescent="0.25">
      <c r="A513" s="180" t="s">
        <v>1246</v>
      </c>
      <c r="B513" s="243" t="e">
        <f>'Prior Year'!T72</f>
        <v>#DIV/0!</v>
      </c>
      <c r="C513" s="243">
        <f>T71</f>
        <v>0</v>
      </c>
      <c r="D513" s="181" t="s">
        <v>529</v>
      </c>
      <c r="E513" s="181" t="s">
        <v>529</v>
      </c>
      <c r="F513" s="266" t="e">
        <f t="shared" si="17"/>
        <v>#DIV/0!</v>
      </c>
      <c r="G513" s="266" t="str">
        <f t="shared" si="17"/>
        <v/>
      </c>
      <c r="H513" s="268" t="e">
        <f t="shared" si="16"/>
        <v>#DIV/0!</v>
      </c>
      <c r="I513" s="270"/>
      <c r="K513" s="264"/>
      <c r="L513" s="264"/>
    </row>
    <row r="514" spans="1:12" ht="12.6" customHeight="1" x14ac:dyDescent="0.25">
      <c r="A514" s="180" t="s">
        <v>530</v>
      </c>
      <c r="B514" s="243" t="e">
        <f>'Prior Year'!U72</f>
        <v>#DIV/0!</v>
      </c>
      <c r="C514" s="243">
        <f>U71</f>
        <v>0</v>
      </c>
      <c r="D514" s="243">
        <f>'Prior Year'!U59</f>
        <v>0</v>
      </c>
      <c r="E514" s="180">
        <f>U59</f>
        <v>0</v>
      </c>
      <c r="F514" s="266" t="e">
        <f t="shared" si="17"/>
        <v>#DIV/0!</v>
      </c>
      <c r="G514" s="266" t="str">
        <f t="shared" si="17"/>
        <v/>
      </c>
      <c r="H514" s="268" t="e">
        <f t="shared" si="16"/>
        <v>#DIV/0!</v>
      </c>
      <c r="I514" s="270"/>
      <c r="K514" s="264"/>
      <c r="L514" s="264"/>
    </row>
    <row r="515" spans="1:12" ht="12.6" customHeight="1" x14ac:dyDescent="0.25">
      <c r="A515" s="180" t="s">
        <v>531</v>
      </c>
      <c r="B515" s="243" t="e">
        <f>'Prior Year'!V72</f>
        <v>#DIV/0!</v>
      </c>
      <c r="C515" s="243">
        <f>V71</f>
        <v>0</v>
      </c>
      <c r="D515" s="243">
        <f>'Prior Year'!V59</f>
        <v>0</v>
      </c>
      <c r="E515" s="180">
        <f>V59</f>
        <v>0</v>
      </c>
      <c r="F515" s="266" t="e">
        <f t="shared" si="17"/>
        <v>#DIV/0!</v>
      </c>
      <c r="G515" s="266" t="str">
        <f t="shared" si="17"/>
        <v/>
      </c>
      <c r="H515" s="268" t="e">
        <f t="shared" si="16"/>
        <v>#DIV/0!</v>
      </c>
      <c r="I515" s="270"/>
      <c r="K515" s="264"/>
      <c r="L515" s="264"/>
    </row>
    <row r="516" spans="1:12" ht="12.6" customHeight="1" x14ac:dyDescent="0.25">
      <c r="A516" s="180" t="s">
        <v>532</v>
      </c>
      <c r="B516" s="243" t="e">
        <f>'Prior Year'!W72</f>
        <v>#DIV/0!</v>
      </c>
      <c r="C516" s="243">
        <f>W71</f>
        <v>0</v>
      </c>
      <c r="D516" s="243">
        <f>'Prior Year'!W59</f>
        <v>0</v>
      </c>
      <c r="E516" s="180">
        <f>W59</f>
        <v>0</v>
      </c>
      <c r="F516" s="266" t="e">
        <f t="shared" si="17"/>
        <v>#DIV/0!</v>
      </c>
      <c r="G516" s="266" t="str">
        <f t="shared" si="17"/>
        <v/>
      </c>
      <c r="H516" s="268" t="e">
        <f t="shared" si="16"/>
        <v>#DIV/0!</v>
      </c>
      <c r="I516" s="270"/>
      <c r="K516" s="264"/>
      <c r="L516" s="264"/>
    </row>
    <row r="517" spans="1:12" ht="12.6" customHeight="1" x14ac:dyDescent="0.25">
      <c r="A517" s="180" t="s">
        <v>533</v>
      </c>
      <c r="B517" s="243" t="e">
        <f>'Prior Year'!X72</f>
        <v>#DIV/0!</v>
      </c>
      <c r="C517" s="243">
        <f>X71</f>
        <v>0</v>
      </c>
      <c r="D517" s="243">
        <f>'Prior Year'!X59</f>
        <v>0</v>
      </c>
      <c r="E517" s="180">
        <f>X59</f>
        <v>0</v>
      </c>
      <c r="F517" s="266" t="e">
        <f t="shared" si="17"/>
        <v>#DIV/0!</v>
      </c>
      <c r="G517" s="266" t="str">
        <f t="shared" si="17"/>
        <v/>
      </c>
      <c r="H517" s="268" t="e">
        <f t="shared" si="16"/>
        <v>#DIV/0!</v>
      </c>
      <c r="I517" s="270"/>
      <c r="K517" s="264"/>
      <c r="L517" s="264"/>
    </row>
    <row r="518" spans="1:12" ht="12.6" customHeight="1" x14ac:dyDescent="0.25">
      <c r="A518" s="180" t="s">
        <v>534</v>
      </c>
      <c r="B518" s="243" t="e">
        <f>'Prior Year'!Y72</f>
        <v>#DIV/0!</v>
      </c>
      <c r="C518" s="243">
        <f>Y71</f>
        <v>0</v>
      </c>
      <c r="D518" s="243">
        <f>'Prior Year'!Y59</f>
        <v>0</v>
      </c>
      <c r="E518" s="180">
        <f>Y59</f>
        <v>0</v>
      </c>
      <c r="F518" s="266" t="e">
        <f t="shared" si="17"/>
        <v>#DIV/0!</v>
      </c>
      <c r="G518" s="266" t="str">
        <f t="shared" si="17"/>
        <v/>
      </c>
      <c r="H518" s="268" t="e">
        <f t="shared" si="16"/>
        <v>#DIV/0!</v>
      </c>
      <c r="I518" s="270"/>
      <c r="K518" s="264"/>
      <c r="L518" s="264"/>
    </row>
    <row r="519" spans="1:12" ht="12.6" customHeight="1" x14ac:dyDescent="0.25">
      <c r="A519" s="180" t="s">
        <v>535</v>
      </c>
      <c r="B519" s="243" t="e">
        <f>'Prior Year'!Z72</f>
        <v>#DIV/0!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e">
        <f t="shared" si="17"/>
        <v>#DIV/0!</v>
      </c>
      <c r="G519" s="266" t="str">
        <f t="shared" si="17"/>
        <v/>
      </c>
      <c r="H519" s="268" t="e">
        <f t="shared" si="16"/>
        <v>#DIV/0!</v>
      </c>
      <c r="I519" s="270"/>
      <c r="K519" s="264"/>
      <c r="L519" s="264"/>
    </row>
    <row r="520" spans="1:12" ht="12.6" customHeight="1" x14ac:dyDescent="0.25">
      <c r="A520" s="180" t="s">
        <v>536</v>
      </c>
      <c r="B520" s="243" t="e">
        <f>'Prior Year'!AA72</f>
        <v>#DIV/0!</v>
      </c>
      <c r="C520" s="243">
        <f>AA71</f>
        <v>0</v>
      </c>
      <c r="D520" s="243">
        <f>'Prior Year'!AA59</f>
        <v>0</v>
      </c>
      <c r="E520" s="180">
        <f>AA59</f>
        <v>0</v>
      </c>
      <c r="F520" s="266" t="e">
        <f t="shared" si="17"/>
        <v>#DIV/0!</v>
      </c>
      <c r="G520" s="266" t="str">
        <f t="shared" si="17"/>
        <v/>
      </c>
      <c r="H520" s="268" t="e">
        <f t="shared" si="16"/>
        <v>#DIV/0!</v>
      </c>
      <c r="I520" s="270"/>
      <c r="K520" s="264"/>
      <c r="L520" s="264"/>
    </row>
    <row r="521" spans="1:12" ht="12.6" customHeight="1" x14ac:dyDescent="0.25">
      <c r="A521" s="180" t="s">
        <v>537</v>
      </c>
      <c r="B521" s="243" t="e">
        <f>'Prior Year'!AB72</f>
        <v>#DIV/0!</v>
      </c>
      <c r="C521" s="243">
        <f>AB71</f>
        <v>0</v>
      </c>
      <c r="D521" s="181" t="s">
        <v>529</v>
      </c>
      <c r="E521" s="181" t="s">
        <v>529</v>
      </c>
      <c r="F521" s="266" t="e">
        <f t="shared" si="17"/>
        <v>#DIV/0!</v>
      </c>
      <c r="G521" s="266" t="str">
        <f t="shared" si="17"/>
        <v/>
      </c>
      <c r="H521" s="268" t="e">
        <f t="shared" si="16"/>
        <v>#DIV/0!</v>
      </c>
      <c r="I521" s="270"/>
      <c r="K521" s="264"/>
      <c r="L521" s="264"/>
    </row>
    <row r="522" spans="1:12" ht="12.6" customHeight="1" x14ac:dyDescent="0.25">
      <c r="A522" s="180" t="s">
        <v>538</v>
      </c>
      <c r="B522" s="243" t="e">
        <f>'Prior Year'!AC72</f>
        <v>#DIV/0!</v>
      </c>
      <c r="C522" s="243">
        <f>AC71</f>
        <v>0</v>
      </c>
      <c r="D522" s="243">
        <f>'Prior Year'!AC59</f>
        <v>0</v>
      </c>
      <c r="E522" s="180">
        <f>AC59</f>
        <v>0</v>
      </c>
      <c r="F522" s="266" t="e">
        <f t="shared" si="17"/>
        <v>#DIV/0!</v>
      </c>
      <c r="G522" s="266" t="str">
        <f t="shared" si="17"/>
        <v/>
      </c>
      <c r="H522" s="268" t="e">
        <f t="shared" si="16"/>
        <v>#DIV/0!</v>
      </c>
      <c r="I522" s="270"/>
      <c r="K522" s="264"/>
      <c r="L522" s="264"/>
    </row>
    <row r="523" spans="1:12" ht="12.6" customHeight="1" x14ac:dyDescent="0.25">
      <c r="A523" s="180" t="s">
        <v>539</v>
      </c>
      <c r="B523" s="243" t="e">
        <f>'Prior Year'!AD72</f>
        <v>#DIV/0!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e">
        <f t="shared" si="17"/>
        <v>#DIV/0!</v>
      </c>
      <c r="G523" s="266" t="str">
        <f t="shared" si="17"/>
        <v/>
      </c>
      <c r="H523" s="268" t="e">
        <f t="shared" si="16"/>
        <v>#DIV/0!</v>
      </c>
      <c r="I523" s="270"/>
      <c r="K523" s="264"/>
      <c r="L523" s="264"/>
    </row>
    <row r="524" spans="1:12" ht="12.6" customHeight="1" x14ac:dyDescent="0.25">
      <c r="A524" s="180" t="s">
        <v>540</v>
      </c>
      <c r="B524" s="243" t="e">
        <f>'Prior Year'!AE72</f>
        <v>#DIV/0!</v>
      </c>
      <c r="C524" s="243">
        <f>AE71</f>
        <v>0</v>
      </c>
      <c r="D524" s="243">
        <f>'Prior Year'!AE59</f>
        <v>0</v>
      </c>
      <c r="E524" s="180">
        <f>AE59</f>
        <v>0</v>
      </c>
      <c r="F524" s="266" t="e">
        <f t="shared" si="17"/>
        <v>#DIV/0!</v>
      </c>
      <c r="G524" s="266" t="str">
        <f t="shared" si="17"/>
        <v/>
      </c>
      <c r="H524" s="268" t="e">
        <f t="shared" si="16"/>
        <v>#DIV/0!</v>
      </c>
      <c r="I524" s="270"/>
      <c r="K524" s="264"/>
      <c r="L524" s="264"/>
    </row>
    <row r="525" spans="1:12" ht="12.6" customHeight="1" x14ac:dyDescent="0.25">
      <c r="A525" s="180" t="s">
        <v>541</v>
      </c>
      <c r="B525" s="243" t="e">
        <f>'Prior Year'!AF72</f>
        <v>#DIV/0!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e">
        <f t="shared" si="17"/>
        <v>#DIV/0!</v>
      </c>
      <c r="G525" s="266" t="str">
        <f t="shared" si="17"/>
        <v/>
      </c>
      <c r="H525" s="268" t="e">
        <f t="shared" si="16"/>
        <v>#DIV/0!</v>
      </c>
      <c r="I525" s="270"/>
      <c r="K525" s="264"/>
      <c r="L525" s="264"/>
    </row>
    <row r="526" spans="1:12" ht="12.6" customHeight="1" x14ac:dyDescent="0.25">
      <c r="A526" s="180" t="s">
        <v>542</v>
      </c>
      <c r="B526" s="243" t="e">
        <f>'Prior Year'!AG72</f>
        <v>#DIV/0!</v>
      </c>
      <c r="C526" s="243">
        <f>AG71</f>
        <v>0</v>
      </c>
      <c r="D526" s="243">
        <f>'Prior Year'!AG59</f>
        <v>0</v>
      </c>
      <c r="E526" s="180">
        <f>AG59</f>
        <v>0</v>
      </c>
      <c r="F526" s="266" t="e">
        <f t="shared" si="17"/>
        <v>#DIV/0!</v>
      </c>
      <c r="G526" s="266" t="str">
        <f t="shared" si="17"/>
        <v/>
      </c>
      <c r="H526" s="268" t="e">
        <f t="shared" si="16"/>
        <v>#DIV/0!</v>
      </c>
      <c r="I526" s="270"/>
      <c r="K526" s="264"/>
      <c r="L526" s="264"/>
    </row>
    <row r="527" spans="1:12" ht="12.6" customHeight="1" x14ac:dyDescent="0.25">
      <c r="A527" s="180" t="s">
        <v>543</v>
      </c>
      <c r="B527" s="243" t="e">
        <f>'Prior Year'!AH72</f>
        <v>#DIV/0!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e">
        <f t="shared" si="17"/>
        <v>#DIV/0!</v>
      </c>
      <c r="G527" s="266" t="str">
        <f t="shared" si="17"/>
        <v/>
      </c>
      <c r="H527" s="268" t="e">
        <f t="shared" si="16"/>
        <v>#DIV/0!</v>
      </c>
      <c r="I527" s="270"/>
      <c r="K527" s="264"/>
      <c r="L527" s="264"/>
    </row>
    <row r="528" spans="1:12" ht="12.6" customHeight="1" x14ac:dyDescent="0.25">
      <c r="A528" s="180" t="s">
        <v>544</v>
      </c>
      <c r="B528" s="243" t="e">
        <f>'Prior Year'!AI72</f>
        <v>#DIV/0!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e">
        <f t="shared" ref="F528:G540" si="18">IF(B528=0,"",IF(D528=0,"",B528/D528))</f>
        <v>#DIV/0!</v>
      </c>
      <c r="G528" s="266" t="str">
        <f t="shared" si="18"/>
        <v/>
      </c>
      <c r="H528" s="268" t="e">
        <f t="shared" si="16"/>
        <v>#DIV/0!</v>
      </c>
      <c r="I528" s="270"/>
      <c r="K528" s="264"/>
      <c r="L528" s="264"/>
    </row>
    <row r="529" spans="1:12" ht="12.6" customHeight="1" x14ac:dyDescent="0.25">
      <c r="A529" s="180" t="s">
        <v>545</v>
      </c>
      <c r="B529" s="243" t="e">
        <f>'Prior Year'!AJ72</f>
        <v>#DIV/0!</v>
      </c>
      <c r="C529" s="243">
        <f>AJ71</f>
        <v>0</v>
      </c>
      <c r="D529" s="243">
        <f>'Prior Year'!AJ59</f>
        <v>0</v>
      </c>
      <c r="E529" s="180">
        <f>AJ59</f>
        <v>0</v>
      </c>
      <c r="F529" s="266" t="e">
        <f t="shared" si="18"/>
        <v>#DIV/0!</v>
      </c>
      <c r="G529" s="266" t="str">
        <f t="shared" si="18"/>
        <v/>
      </c>
      <c r="H529" s="268" t="e">
        <f t="shared" si="16"/>
        <v>#DIV/0!</v>
      </c>
      <c r="I529" s="270"/>
      <c r="K529" s="264"/>
      <c r="L529" s="264"/>
    </row>
    <row r="530" spans="1:12" ht="12.6" customHeight="1" x14ac:dyDescent="0.25">
      <c r="A530" s="180" t="s">
        <v>546</v>
      </c>
      <c r="B530" s="243" t="e">
        <f>'Prior Year'!AK72</f>
        <v>#DIV/0!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e">
        <f t="shared" si="18"/>
        <v>#DIV/0!</v>
      </c>
      <c r="G530" s="266" t="str">
        <f t="shared" si="18"/>
        <v/>
      </c>
      <c r="H530" s="268" t="e">
        <f t="shared" si="16"/>
        <v>#DIV/0!</v>
      </c>
      <c r="I530" s="270"/>
      <c r="K530" s="264"/>
      <c r="L530" s="264"/>
    </row>
    <row r="531" spans="1:12" ht="12.6" customHeight="1" x14ac:dyDescent="0.25">
      <c r="A531" s="180" t="s">
        <v>547</v>
      </c>
      <c r="B531" s="243" t="e">
        <f>'Prior Year'!AL72</f>
        <v>#DIV/0!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e">
        <f t="shared" si="18"/>
        <v>#DIV/0!</v>
      </c>
      <c r="G531" s="266" t="str">
        <f t="shared" si="18"/>
        <v/>
      </c>
      <c r="H531" s="268" t="e">
        <f t="shared" si="16"/>
        <v>#DIV/0!</v>
      </c>
      <c r="I531" s="270"/>
      <c r="K531" s="264"/>
      <c r="L531" s="264"/>
    </row>
    <row r="532" spans="1:12" ht="12.6" customHeight="1" x14ac:dyDescent="0.25">
      <c r="A532" s="180" t="s">
        <v>548</v>
      </c>
      <c r="B532" s="243" t="e">
        <f>'Prior Year'!AM72</f>
        <v>#DIV/0!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e">
        <f t="shared" si="18"/>
        <v>#DIV/0!</v>
      </c>
      <c r="G532" s="266" t="str">
        <f t="shared" si="18"/>
        <v/>
      </c>
      <c r="H532" s="268" t="e">
        <f t="shared" si="16"/>
        <v>#DIV/0!</v>
      </c>
      <c r="I532" s="270"/>
      <c r="K532" s="264"/>
      <c r="L532" s="264"/>
    </row>
    <row r="533" spans="1:12" ht="12.6" customHeight="1" x14ac:dyDescent="0.25">
      <c r="A533" s="180" t="s">
        <v>1247</v>
      </c>
      <c r="B533" s="243" t="e">
        <f>'Prior Year'!AN72</f>
        <v>#DIV/0!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e">
        <f t="shared" si="18"/>
        <v>#DIV/0!</v>
      </c>
      <c r="G533" s="266" t="str">
        <f t="shared" si="18"/>
        <v/>
      </c>
      <c r="H533" s="268" t="e">
        <f t="shared" si="16"/>
        <v>#DIV/0!</v>
      </c>
      <c r="I533" s="270"/>
      <c r="K533" s="264"/>
      <c r="L533" s="264"/>
    </row>
    <row r="534" spans="1:12" ht="12.6" customHeight="1" x14ac:dyDescent="0.25">
      <c r="A534" s="180" t="s">
        <v>549</v>
      </c>
      <c r="B534" s="243" t="e">
        <f>'Prior Year'!AO72</f>
        <v>#DIV/0!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e">
        <f t="shared" si="18"/>
        <v>#DIV/0!</v>
      </c>
      <c r="G534" s="266" t="str">
        <f t="shared" si="18"/>
        <v/>
      </c>
      <c r="H534" s="268" t="e">
        <f t="shared" si="16"/>
        <v>#DIV/0!</v>
      </c>
      <c r="I534" s="270"/>
      <c r="K534" s="264"/>
      <c r="L534" s="264"/>
    </row>
    <row r="535" spans="1:12" ht="12.6" customHeight="1" x14ac:dyDescent="0.25">
      <c r="A535" s="180" t="s">
        <v>550</v>
      </c>
      <c r="B535" s="243" t="e">
        <f>'Prior Year'!AP72</f>
        <v>#DIV/0!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e">
        <f t="shared" si="18"/>
        <v>#DIV/0!</v>
      </c>
      <c r="G535" s="266" t="str">
        <f t="shared" si="18"/>
        <v/>
      </c>
      <c r="H535" s="268" t="e">
        <f t="shared" si="16"/>
        <v>#DIV/0!</v>
      </c>
      <c r="I535" s="270"/>
      <c r="K535" s="264"/>
      <c r="L535" s="264"/>
    </row>
    <row r="536" spans="1:12" ht="12.6" customHeight="1" x14ac:dyDescent="0.25">
      <c r="A536" s="180" t="s">
        <v>551</v>
      </c>
      <c r="B536" s="243" t="e">
        <f>'Prior Year'!AQ72</f>
        <v>#DIV/0!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e">
        <f t="shared" si="18"/>
        <v>#DIV/0!</v>
      </c>
      <c r="G536" s="266" t="str">
        <f t="shared" si="18"/>
        <v/>
      </c>
      <c r="H536" s="268" t="e">
        <f t="shared" si="16"/>
        <v>#DIV/0!</v>
      </c>
      <c r="I536" s="270"/>
      <c r="K536" s="264"/>
      <c r="L536" s="264"/>
    </row>
    <row r="537" spans="1:12" ht="12.6" customHeight="1" x14ac:dyDescent="0.25">
      <c r="A537" s="180" t="s">
        <v>552</v>
      </c>
      <c r="B537" s="243" t="e">
        <f>'Prior Year'!AR72</f>
        <v>#DIV/0!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e">
        <f t="shared" si="18"/>
        <v>#DIV/0!</v>
      </c>
      <c r="G537" s="266" t="str">
        <f t="shared" si="18"/>
        <v/>
      </c>
      <c r="H537" s="268" t="e">
        <f t="shared" si="16"/>
        <v>#DIV/0!</v>
      </c>
      <c r="I537" s="270"/>
      <c r="K537" s="264"/>
      <c r="L537" s="264"/>
    </row>
    <row r="538" spans="1:12" ht="12.6" customHeight="1" x14ac:dyDescent="0.25">
      <c r="A538" s="180" t="s">
        <v>553</v>
      </c>
      <c r="B538" s="243" t="e">
        <f>'Prior Year'!AS72</f>
        <v>#DIV/0!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e">
        <f t="shared" si="18"/>
        <v>#DIV/0!</v>
      </c>
      <c r="G538" s="266" t="str">
        <f t="shared" si="18"/>
        <v/>
      </c>
      <c r="H538" s="268" t="e">
        <f t="shared" si="16"/>
        <v>#DIV/0!</v>
      </c>
      <c r="I538" s="270"/>
      <c r="K538" s="264"/>
      <c r="L538" s="264"/>
    </row>
    <row r="539" spans="1:12" ht="12.6" customHeight="1" x14ac:dyDescent="0.25">
      <c r="A539" s="180" t="s">
        <v>554</v>
      </c>
      <c r="B539" s="243" t="e">
        <f>'Prior Year'!AT72</f>
        <v>#DIV/0!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e">
        <f t="shared" si="18"/>
        <v>#DIV/0!</v>
      </c>
      <c r="G539" s="266" t="str">
        <f t="shared" si="18"/>
        <v/>
      </c>
      <c r="H539" s="268" t="e">
        <f t="shared" si="16"/>
        <v>#DIV/0!</v>
      </c>
      <c r="I539" s="270"/>
      <c r="K539" s="264"/>
      <c r="L539" s="264"/>
    </row>
    <row r="540" spans="1:12" ht="12.6" customHeight="1" x14ac:dyDescent="0.25">
      <c r="A540" s="180" t="s">
        <v>555</v>
      </c>
      <c r="B540" s="243" t="e">
        <f>'Prior Year'!AU72</f>
        <v>#DIV/0!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e">
        <f t="shared" si="18"/>
        <v>#DIV/0!</v>
      </c>
      <c r="G540" s="266" t="str">
        <f t="shared" si="18"/>
        <v/>
      </c>
      <c r="H540" s="268" t="e">
        <f t="shared" si="16"/>
        <v>#DIV/0!</v>
      </c>
      <c r="I540" s="270"/>
      <c r="K540" s="264"/>
      <c r="L540" s="264"/>
    </row>
    <row r="541" spans="1:12" ht="12.6" customHeight="1" x14ac:dyDescent="0.25">
      <c r="A541" s="180" t="s">
        <v>556</v>
      </c>
      <c r="B541" s="243" t="e">
        <f>'Prior Year'!AV72</f>
        <v>#DIV/0!</v>
      </c>
      <c r="C541" s="243">
        <f>AV71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 t="e">
        <f>'Prior Year'!AW72</f>
        <v>#DIV/0!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 t="e">
        <f>'Prior Year'!AX72</f>
        <v>#DIV/0!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 t="e">
        <f>'Prior Year'!AY72</f>
        <v>#DIV/0!</v>
      </c>
      <c r="C544" s="243">
        <f>AY71</f>
        <v>0</v>
      </c>
      <c r="D544" s="243">
        <f>'Prior Year'!AY59</f>
        <v>0</v>
      </c>
      <c r="E544" s="180">
        <f>AY59</f>
        <v>9528</v>
      </c>
      <c r="F544" s="266" t="e">
        <f t="shared" ref="F544:G550" si="19">IF(B544=0,"",IF(D544=0,"",B544/D544))</f>
        <v>#DIV/0!</v>
      </c>
      <c r="G544" s="266" t="str">
        <f t="shared" si="19"/>
        <v/>
      </c>
      <c r="H544" s="268" t="e">
        <f t="shared" si="16"/>
        <v>#DIV/0!</v>
      </c>
      <c r="I544" s="270"/>
      <c r="K544" s="264"/>
      <c r="L544" s="264"/>
    </row>
    <row r="545" spans="1:13" ht="12.6" customHeight="1" x14ac:dyDescent="0.25">
      <c r="A545" s="180" t="s">
        <v>559</v>
      </c>
      <c r="B545" s="243" t="e">
        <f>'Prior Year'!AZ72</f>
        <v>#DIV/0!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e">
        <f t="shared" si="19"/>
        <v>#DIV/0!</v>
      </c>
      <c r="G545" s="266" t="str">
        <f t="shared" si="19"/>
        <v/>
      </c>
      <c r="H545" s="268" t="e">
        <f t="shared" si="16"/>
        <v>#DIV/0!</v>
      </c>
      <c r="I545" s="270"/>
      <c r="K545" s="264"/>
      <c r="L545" s="264"/>
    </row>
    <row r="546" spans="1:13" ht="12.6" customHeight="1" x14ac:dyDescent="0.25">
      <c r="A546" s="180" t="s">
        <v>560</v>
      </c>
      <c r="B546" s="243" t="e">
        <f>'Prior Year'!BA72</f>
        <v>#DIV/0!</v>
      </c>
      <c r="C546" s="243">
        <f>BA71</f>
        <v>0</v>
      </c>
      <c r="D546" s="243">
        <f>'Prior Year'!BA59</f>
        <v>0</v>
      </c>
      <c r="E546" s="180">
        <f>BA59</f>
        <v>0</v>
      </c>
      <c r="F546" s="266" t="e">
        <f t="shared" si="19"/>
        <v>#DIV/0!</v>
      </c>
      <c r="G546" s="266" t="str">
        <f t="shared" si="19"/>
        <v/>
      </c>
      <c r="H546" s="268" t="e">
        <f t="shared" si="16"/>
        <v>#DIV/0!</v>
      </c>
      <c r="I546" s="270"/>
      <c r="K546" s="264"/>
      <c r="L546" s="264"/>
    </row>
    <row r="547" spans="1:13" ht="12.6" customHeight="1" x14ac:dyDescent="0.25">
      <c r="A547" s="180" t="s">
        <v>561</v>
      </c>
      <c r="B547" s="243" t="e">
        <f>'Prior Year'!BB72</f>
        <v>#DIV/0!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 t="e">
        <f>'Prior Year'!BC72</f>
        <v>#DIV/0!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 t="e">
        <f>'Prior Year'!BD72</f>
        <v>#DIV/0!</v>
      </c>
      <c r="C549" s="243">
        <f>BD71</f>
        <v>0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 t="e">
        <f>'Prior Year'!BE72</f>
        <v>#DIV/0!</v>
      </c>
      <c r="C550" s="243">
        <f>BE71</f>
        <v>0</v>
      </c>
      <c r="D550" s="243">
        <f>'Prior Year'!BE59</f>
        <v>0</v>
      </c>
      <c r="E550" s="180">
        <f>BE59</f>
        <v>62203</v>
      </c>
      <c r="F550" s="266" t="e">
        <f t="shared" si="19"/>
        <v>#DIV/0!</v>
      </c>
      <c r="G550" s="266" t="str">
        <f t="shared" si="19"/>
        <v/>
      </c>
      <c r="H550" s="268" t="e">
        <f t="shared" si="16"/>
        <v>#DIV/0!</v>
      </c>
      <c r="I550" s="270"/>
      <c r="K550" s="264"/>
      <c r="L550" s="264"/>
    </row>
    <row r="551" spans="1:13" ht="12.6" customHeight="1" x14ac:dyDescent="0.25">
      <c r="A551" s="180" t="s">
        <v>565</v>
      </c>
      <c r="B551" s="243" t="e">
        <f>'Prior Year'!BF72</f>
        <v>#DIV/0!</v>
      </c>
      <c r="C551" s="243">
        <f>BF71</f>
        <v>0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 t="e">
        <f>'Prior Year'!BG72</f>
        <v>#DIV/0!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 t="e">
        <f>'Prior Year'!BH72</f>
        <v>#DIV/0!</v>
      </c>
      <c r="C553" s="243">
        <f>BH71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 t="e">
        <f>'Prior Year'!BI72</f>
        <v>#DIV/0!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 t="e">
        <f>'Prior Year'!BJ72</f>
        <v>#DIV/0!</v>
      </c>
      <c r="C555" s="243">
        <f>BJ71</f>
        <v>0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 t="e">
        <f>'Prior Year'!BK72</f>
        <v>#DIV/0!</v>
      </c>
      <c r="C556" s="243">
        <f>BK71</f>
        <v>0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 t="e">
        <f>'Prior Year'!BL72</f>
        <v>#DIV/0!</v>
      </c>
      <c r="C557" s="243">
        <f>BL71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 t="e">
        <f>'Prior Year'!BM72</f>
        <v>#DIV/0!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 t="e">
        <f>'Prior Year'!BN72</f>
        <v>#DIV/0!</v>
      </c>
      <c r="C559" s="243">
        <f>BN71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 t="e">
        <f>'Prior Year'!BO72</f>
        <v>#DIV/0!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 t="e">
        <f>'Prior Year'!BP72</f>
        <v>#DIV/0!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 t="e">
        <f>'Prior Year'!BQ72</f>
        <v>#DIV/0!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 t="e">
        <f>'Prior Year'!BR72</f>
        <v>#DIV/0!</v>
      </c>
      <c r="C563" s="243">
        <f>BR71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 t="e">
        <f>'Prior Year'!BS72</f>
        <v>#DIV/0!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 t="e">
        <f>'Prior Year'!BT72</f>
        <v>#DIV/0!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 t="e">
        <f>'Prior Year'!BU72</f>
        <v>#DIV/0!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 t="e">
        <f>'Prior Year'!BV72</f>
        <v>#DIV/0!</v>
      </c>
      <c r="C567" s="243">
        <f>BV71</f>
        <v>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 t="e">
        <f>'Prior Year'!BW72</f>
        <v>#DIV/0!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 t="e">
        <f>'Prior Year'!BX72</f>
        <v>#DIV/0!</v>
      </c>
      <c r="C569" s="243">
        <f>BX71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 t="e">
        <f>'Prior Year'!BY72</f>
        <v>#DIV/0!</v>
      </c>
      <c r="C570" s="243">
        <f>BY71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 t="e">
        <f>'Prior Year'!BZ72</f>
        <v>#DIV/0!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 t="e">
        <f>'Prior Year'!CA72</f>
        <v>#DIV/0!</v>
      </c>
      <c r="C572" s="243">
        <f>CA71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 t="e">
        <f>'Prior Year'!CB72</f>
        <v>#DIV/0!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 t="e">
        <f>'Prior Year'!CC72</f>
        <v>#DIV/0!</v>
      </c>
      <c r="C574" s="243">
        <f>CC71</f>
        <v>0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62203</v>
      </c>
      <c r="E612" s="180">
        <f>SUM(C624:D647)+SUM(C668:D713)</f>
        <v>7254747</v>
      </c>
      <c r="F612" s="180">
        <f>CE64-(AX64+BD64+BE64+BG64+BJ64+BN64+BP64+BQ64+CB64+CC64+CD64)</f>
        <v>302817</v>
      </c>
      <c r="G612" s="180">
        <f>CE77-(AX77+AY77+BD77+BE77+BG77+BJ77+BN77+BP77+BQ77+CB77+CC77+CD77)</f>
        <v>9528</v>
      </c>
      <c r="H612" s="197">
        <f>CE60-(AX60+AY60+AZ60+BD60+BE60+BG60+BJ60+BN60+BO60+BP60+BQ60+BR60+CB60+CC60+CD60)</f>
        <v>83.46</v>
      </c>
      <c r="I612" s="180">
        <f>CE78-(AX78+AY78+AZ78+BD78+BE78+BF78+BG78+BJ78+BN78+BO78+BP78+BQ78+BR78+CB78+CC78+CD78)</f>
        <v>2154.5</v>
      </c>
      <c r="J612" s="180">
        <f>CE79-(AX79+AY79+AZ79+BA79+BD79+BE79+BF79+BG79+BJ79+BN79+BO79+BP79+BQ79+BR79+CB79+CC79+CD79)</f>
        <v>1</v>
      </c>
      <c r="K612" s="180">
        <f>CE75-(AW75+AX75+AY75+AZ75+BA75+BB75+BC75+BD75+BE75+BF75+BG75+BH75+BI75+BJ75+BK75+BL75+BM75+BN75+BO75+BP75+BQ75+BR75+BS75+BT75+BU75+BV75+BW75+BX75+CB75+CC75+CD75)</f>
        <v>5425972</v>
      </c>
      <c r="L612" s="197">
        <f>CE80-(AW80+AX80+AY80+AZ80+BA80+BB80+BC80+BD80+BE80+BF80+BG80+BH80+BI80+BJ80+BK80+BL80+BM80+BN80+BO80+BP80+BQ80+BR80+BS80+BT80+BU80+BV80+BW80+BX80+BY80+BZ80+CA80+CB80+CC80+CD80)</f>
        <v>32.950000000000003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0</v>
      </c>
      <c r="D615" s="269">
        <f>SUM(C614:C615)</f>
        <v>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0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0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0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0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7254747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0</v>
      </c>
      <c r="D693" s="180">
        <f>(D615/D612)*AB76</f>
        <v>0</v>
      </c>
      <c r="E693" s="180">
        <f>(E623/E612)*SUM(C693:D693)</f>
        <v>0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7254747</v>
      </c>
      <c r="D715" s="180">
        <f>SUM(D616:D647)+SUM(D668:D713)</f>
        <v>0</v>
      </c>
      <c r="E715" s="180">
        <f>SUM(E624:E647)+SUM(E668:E713)</f>
        <v>0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0</v>
      </c>
      <c r="L715" s="180">
        <f>SUM(L668:L713)</f>
        <v>0</v>
      </c>
      <c r="M715" s="180">
        <f>SUM(M668:M713)</f>
        <v>0</v>
      </c>
      <c r="N715" s="198" t="s">
        <v>742</v>
      </c>
    </row>
    <row r="716" spans="1:15" ht="12.6" customHeight="1" x14ac:dyDescent="0.25">
      <c r="C716" s="180">
        <f>CE71</f>
        <v>7254747</v>
      </c>
      <c r="D716" s="180">
        <f>D615</f>
        <v>0</v>
      </c>
      <c r="E716" s="180">
        <f>E623</f>
        <v>0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0</v>
      </c>
      <c r="L716" s="180">
        <f>L647</f>
        <v>0</v>
      </c>
      <c r="M716" s="180">
        <f>C648</f>
        <v>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1" transitionEvaluation="1" transitionEntry="1" codeName="Sheet10">
    <tabColor theme="0" tint="-0.499984740745262"/>
    <pageSetUpPr autoPageBreaks="0" fitToPage="1"/>
  </sheetPr>
  <dimension ref="A1:CF816"/>
  <sheetViews>
    <sheetView showGridLines="0" topLeftCell="A21" zoomScale="75" workbookViewId="0">
      <selection activeCell="C84" sqref="C8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/>
      <c r="C48" s="248" t="e">
        <f>ROUND(((B48/CE61)*C61),0)</f>
        <v>#DIV/0!</v>
      </c>
      <c r="D48" s="248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185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1" si="0">SUM(C60:CD60)</f>
        <v>0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0</v>
      </c>
      <c r="CF61" s="255"/>
    </row>
    <row r="62" spans="1:84" ht="12.6" customHeight="1" x14ac:dyDescent="0.2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2" t="s">
        <v>221</v>
      </c>
      <c r="CE62" s="195" t="e">
        <f t="shared" si="0"/>
        <v>#DIV/0!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0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0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0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0</v>
      </c>
      <c r="CF66" s="255"/>
    </row>
    <row r="67" spans="1:84" ht="12.6" customHeight="1" x14ac:dyDescent="0.2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2" t="s">
        <v>221</v>
      </c>
      <c r="CE67" s="195" t="e">
        <f t="shared" si="0"/>
        <v>#DIV/0!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" customHeight="1" x14ac:dyDescent="0.2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5"/>
    </row>
    <row r="72" spans="1:84" ht="12.6" customHeight="1" x14ac:dyDescent="0.2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8">
        <f>+CD69+CD70-CD71</f>
        <v>0</v>
      </c>
      <c r="CE72" s="195" t="e">
        <f>SUM(CE61:CE70)-CE71</f>
        <v>#DIV/0!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" customHeight="1" x14ac:dyDescent="0.2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0</v>
      </c>
      <c r="CF74" s="255"/>
    </row>
    <row r="75" spans="1:84" ht="12.6" customHeight="1" x14ac:dyDescent="0.2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0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0</v>
      </c>
      <c r="CF76" s="255"/>
    </row>
    <row r="77" spans="1:84" ht="12.6" customHeight="1" x14ac:dyDescent="0.2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2" t="s">
        <v>221</v>
      </c>
      <c r="CE77" s="195">
        <f t="shared" si="7"/>
        <v>0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0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184"/>
      <c r="BB79" s="184"/>
      <c r="BC79" s="184"/>
      <c r="BD79" s="252"/>
      <c r="BE79" s="252"/>
      <c r="BF79" s="252"/>
      <c r="BG79" s="252"/>
      <c r="BH79" s="184"/>
      <c r="BI79" s="184"/>
      <c r="BJ79" s="252"/>
      <c r="BK79" s="184"/>
      <c r="BL79" s="184"/>
      <c r="BM79" s="184"/>
      <c r="BN79" s="252"/>
      <c r="BO79" s="252"/>
      <c r="BP79" s="252"/>
      <c r="BQ79" s="252"/>
      <c r="BR79" s="252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0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9" t="s">
        <v>1270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27"/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27"/>
      <c r="D85" s="205"/>
      <c r="E85" s="204"/>
    </row>
    <row r="86" spans="1:84" ht="12.6" customHeight="1" x14ac:dyDescent="0.25">
      <c r="A86" s="173" t="s">
        <v>1251</v>
      </c>
      <c r="B86" s="172"/>
      <c r="C86" s="227"/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/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/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/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/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/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/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/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27"/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" customHeight="1" x14ac:dyDescent="0.25">
      <c r="A129" s="173" t="s">
        <v>292</v>
      </c>
      <c r="B129" s="172" t="s">
        <v>256</v>
      </c>
      <c r="C129" s="189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" customHeight="1" x14ac:dyDescent="0.2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/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/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/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/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" customHeight="1" x14ac:dyDescent="0.2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" customHeight="1" x14ac:dyDescent="0.2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" customHeight="1" x14ac:dyDescent="0.2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" customHeight="1" x14ac:dyDescent="0.2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2"/>
    </row>
    <row r="211" spans="1:8" ht="12.6" customHeight="1" x14ac:dyDescent="0.25">
      <c r="A211" s="173" t="s">
        <v>334</v>
      </c>
      <c r="B211" s="174"/>
      <c r="C211" s="189"/>
      <c r="D211" s="174"/>
      <c r="E211" s="175">
        <f t="shared" si="10"/>
        <v>0</v>
      </c>
      <c r="H211" s="262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" customHeight="1" x14ac:dyDescent="0.25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189"/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/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/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/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0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0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0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189"/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/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189"/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/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0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189"/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/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0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189"/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/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/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/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/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/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/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/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/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/>
      <c r="D386" s="175"/>
      <c r="E386" s="175"/>
    </row>
    <row r="387" spans="1:6" ht="12.6" customHeight="1" x14ac:dyDescent="0.25">
      <c r="A387" s="171" t="s">
        <v>450</v>
      </c>
      <c r="B387" s="172"/>
      <c r="C387" s="189"/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0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e">
        <f>C85&amp;"   "&amp;"H-"&amp;FIXED(C84,0,TRUE)&amp;"     FYE "&amp;C83</f>
        <v>#VALUE!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" customHeight="1" x14ac:dyDescent="0.2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" customHeight="1" x14ac:dyDescent="0.2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" customHeight="1" x14ac:dyDescent="0.2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" customHeight="1" x14ac:dyDescent="0.2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" customHeight="1" x14ac:dyDescent="0.2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" customHeight="1" x14ac:dyDescent="0.2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" customHeight="1" x14ac:dyDescent="0.2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" customHeight="1" x14ac:dyDescent="0.2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" customHeight="1" x14ac:dyDescent="0.2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" customHeight="1" x14ac:dyDescent="0.2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" customHeight="1" x14ac:dyDescent="0.2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" customHeight="1" x14ac:dyDescent="0.2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" customHeight="1" x14ac:dyDescent="0.25">
      <c r="A438" s="179" t="s">
        <v>1262</v>
      </c>
      <c r="B438" s="179">
        <f>C387</f>
        <v>0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" customHeight="1" x14ac:dyDescent="0.2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" customHeight="1" x14ac:dyDescent="0.2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" customHeight="1" x14ac:dyDescent="0.2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" customHeight="1" x14ac:dyDescent="0.2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" customHeight="1" x14ac:dyDescent="0.2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" customHeight="1" x14ac:dyDescent="0.2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" customHeight="1" x14ac:dyDescent="0.2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" customHeight="1" x14ac:dyDescent="0.2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0</v>
      </c>
    </row>
    <row r="481" spans="1:12" ht="12.6" customHeight="1" x14ac:dyDescent="0.25">
      <c r="A481" s="180" t="s">
        <v>499</v>
      </c>
      <c r="C481" s="180">
        <f>D338</f>
        <v>0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>
        <f>C85</f>
        <v>0</v>
      </c>
      <c r="B492" s="264" t="s">
        <v>1264</v>
      </c>
      <c r="C492" s="264" t="str">
        <f>RIGHT(C83,4)</f>
        <v>2017</v>
      </c>
      <c r="D492" s="264" t="s">
        <v>1264</v>
      </c>
      <c r="E492" s="264" t="str">
        <f>RIGHT(C83,4)</f>
        <v>2017</v>
      </c>
      <c r="F492" s="264" t="s">
        <v>1264</v>
      </c>
      <c r="G492" s="264" t="str">
        <f>RIGHT(C83,4)</f>
        <v>2017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 t="e">
        <f>C72</f>
        <v>#DIV/0!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e">
        <f t="shared" si="14"/>
        <v>#DIV/0!</v>
      </c>
      <c r="H495" s="268" t="e">
        <f>IF(B495=0,"",IF(C495=0,"",IF(D495=0,"",IF(E495=0,"",IF(G495/F495-1&lt;-0.25,G495/F495-1,IF(G495/F495-1&gt;0.25,G495/F495-1,""))))))</f>
        <v>#DIV/0!</v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 t="e">
        <f>D72</f>
        <v>#DIV/0!</v>
      </c>
      <c r="D496" s="243">
        <v>0</v>
      </c>
      <c r="E496" s="180">
        <f>D59</f>
        <v>0</v>
      </c>
      <c r="F496" s="266" t="str">
        <f t="shared" si="14"/>
        <v/>
      </c>
      <c r="G496" s="266" t="e">
        <f t="shared" si="14"/>
        <v>#DIV/0!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 t="e">
        <f>E72</f>
        <v>#DIV/0!</v>
      </c>
      <c r="D497" s="243">
        <v>48942</v>
      </c>
      <c r="E497" s="180">
        <f>E59</f>
        <v>0</v>
      </c>
      <c r="F497" s="266">
        <f t="shared" si="14"/>
        <v>853.76310735155903</v>
      </c>
      <c r="G497" s="266" t="e">
        <f t="shared" si="14"/>
        <v>#DIV/0!</v>
      </c>
      <c r="H497" s="268" t="e">
        <f t="shared" si="15"/>
        <v>#DIV/0!</v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 t="e">
        <f>F72</f>
        <v>#DIV/0!</v>
      </c>
      <c r="D498" s="243">
        <v>0</v>
      </c>
      <c r="E498" s="180">
        <f>F59</f>
        <v>0</v>
      </c>
      <c r="F498" s="266" t="str">
        <f t="shared" si="14"/>
        <v/>
      </c>
      <c r="G498" s="266" t="e">
        <f t="shared" si="14"/>
        <v>#DIV/0!</v>
      </c>
      <c r="H498" s="268" t="str">
        <f t="shared" si="15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 t="e">
        <f>G72</f>
        <v>#DIV/0!</v>
      </c>
      <c r="D499" s="243">
        <v>0</v>
      </c>
      <c r="E499" s="180">
        <f>G59</f>
        <v>0</v>
      </c>
      <c r="F499" s="266" t="str">
        <f t="shared" si="14"/>
        <v/>
      </c>
      <c r="G499" s="266" t="e">
        <f t="shared" si="14"/>
        <v>#DIV/0!</v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 t="e">
        <f>H72</f>
        <v>#DIV/0!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e">
        <f t="shared" si="14"/>
        <v>#DIV/0!</v>
      </c>
      <c r="H500" s="268" t="e">
        <f t="shared" si="15"/>
        <v>#DIV/0!</v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 t="e">
        <f>I72</f>
        <v>#DIV/0!</v>
      </c>
      <c r="D501" s="243">
        <v>0</v>
      </c>
      <c r="E501" s="180">
        <f>I59</f>
        <v>0</v>
      </c>
      <c r="F501" s="266" t="str">
        <f t="shared" si="14"/>
        <v/>
      </c>
      <c r="G501" s="266" t="e">
        <f t="shared" si="14"/>
        <v>#DIV/0!</v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 t="e">
        <f>J72</f>
        <v>#DIV/0!</v>
      </c>
      <c r="D502" s="243">
        <v>0</v>
      </c>
      <c r="E502" s="180">
        <f>J59</f>
        <v>0</v>
      </c>
      <c r="F502" s="266" t="str">
        <f t="shared" si="14"/>
        <v/>
      </c>
      <c r="G502" s="266" t="e">
        <f t="shared" si="14"/>
        <v>#DIV/0!</v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 t="e">
        <f>K72</f>
        <v>#DIV/0!</v>
      </c>
      <c r="D503" s="243">
        <v>0</v>
      </c>
      <c r="E503" s="180">
        <f>K59</f>
        <v>0</v>
      </c>
      <c r="F503" s="266" t="str">
        <f t="shared" si="14"/>
        <v/>
      </c>
      <c r="G503" s="266" t="e">
        <f t="shared" si="14"/>
        <v>#DIV/0!</v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 t="e">
        <f>L72</f>
        <v>#DIV/0!</v>
      </c>
      <c r="D504" s="243">
        <v>0</v>
      </c>
      <c r="E504" s="180">
        <f>L59</f>
        <v>0</v>
      </c>
      <c r="F504" s="266" t="str">
        <f t="shared" si="14"/>
        <v/>
      </c>
      <c r="G504" s="266" t="e">
        <f t="shared" si="14"/>
        <v>#DIV/0!</v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 t="e">
        <f>M72</f>
        <v>#DIV/0!</v>
      </c>
      <c r="D505" s="243">
        <v>0</v>
      </c>
      <c r="E505" s="180">
        <f>M59</f>
        <v>0</v>
      </c>
      <c r="F505" s="266" t="str">
        <f t="shared" si="14"/>
        <v/>
      </c>
      <c r="G505" s="266" t="e">
        <f t="shared" si="14"/>
        <v>#DIV/0!</v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 t="e">
        <f>N72</f>
        <v>#DIV/0!</v>
      </c>
      <c r="D506" s="243">
        <v>0</v>
      </c>
      <c r="E506" s="180">
        <f>N59</f>
        <v>0</v>
      </c>
      <c r="F506" s="266" t="str">
        <f t="shared" si="14"/>
        <v/>
      </c>
      <c r="G506" s="266" t="e">
        <f t="shared" si="14"/>
        <v>#DIV/0!</v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 t="e">
        <f>O72</f>
        <v>#DIV/0!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e">
        <f t="shared" si="14"/>
        <v>#DIV/0!</v>
      </c>
      <c r="H507" s="268" t="e">
        <f t="shared" si="15"/>
        <v>#DIV/0!</v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 t="e">
        <f>P72</f>
        <v>#DIV/0!</v>
      </c>
      <c r="D508" s="243">
        <v>1391652</v>
      </c>
      <c r="E508" s="180">
        <f>P59</f>
        <v>0</v>
      </c>
      <c r="F508" s="266">
        <f t="shared" si="14"/>
        <v>33.312853357017417</v>
      </c>
      <c r="G508" s="266" t="e">
        <f t="shared" si="14"/>
        <v>#DIV/0!</v>
      </c>
      <c r="H508" s="268" t="e">
        <f t="shared" si="15"/>
        <v>#DIV/0!</v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 t="e">
        <f>Q72</f>
        <v>#DIV/0!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e">
        <f t="shared" si="14"/>
        <v>#DIV/0!</v>
      </c>
      <c r="H509" s="268" t="e">
        <f t="shared" si="15"/>
        <v>#DIV/0!</v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 t="e">
        <f>R72</f>
        <v>#DIV/0!</v>
      </c>
      <c r="D510" s="243">
        <v>1385678</v>
      </c>
      <c r="E510" s="180">
        <f>R59</f>
        <v>0</v>
      </c>
      <c r="F510" s="266">
        <f t="shared" si="14"/>
        <v>1.4623029304066313</v>
      </c>
      <c r="G510" s="266" t="e">
        <f t="shared" si="14"/>
        <v>#DIV/0!</v>
      </c>
      <c r="H510" s="268" t="e">
        <f t="shared" si="15"/>
        <v>#DIV/0!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 t="e">
        <f>S72</f>
        <v>#DIV/0!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e">
        <f t="shared" si="16"/>
        <v>#DIV/0!</v>
      </c>
      <c r="H511" s="268" t="e">
        <f t="shared" si="15"/>
        <v>#DIV/0!</v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 t="e">
        <f>T72</f>
        <v>#DIV/0!</v>
      </c>
      <c r="D512" s="181" t="s">
        <v>529</v>
      </c>
      <c r="E512" s="181" t="s">
        <v>529</v>
      </c>
      <c r="F512" s="266" t="str">
        <f t="shared" si="16"/>
        <v/>
      </c>
      <c r="G512" s="266" t="e">
        <f t="shared" si="16"/>
        <v>#DIV/0!</v>
      </c>
      <c r="H512" s="268" t="e">
        <f t="shared" si="15"/>
        <v>#DIV/0!</v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 t="e">
        <f>U72</f>
        <v>#DIV/0!</v>
      </c>
      <c r="D513" s="243">
        <v>1204214</v>
      </c>
      <c r="E513" s="180">
        <f>U59</f>
        <v>0</v>
      </c>
      <c r="F513" s="266">
        <f t="shared" si="16"/>
        <v>12.466768365091255</v>
      </c>
      <c r="G513" s="266" t="e">
        <f t="shared" si="16"/>
        <v>#DIV/0!</v>
      </c>
      <c r="H513" s="268" t="e">
        <f t="shared" si="15"/>
        <v>#DIV/0!</v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 t="e">
        <f>V72</f>
        <v>#DIV/0!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e">
        <f t="shared" si="16"/>
        <v>#DIV/0!</v>
      </c>
      <c r="H514" s="268" t="e">
        <f t="shared" si="15"/>
        <v>#DIV/0!</v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 t="e">
        <f>W72</f>
        <v>#DIV/0!</v>
      </c>
      <c r="D515" s="243">
        <v>136581</v>
      </c>
      <c r="E515" s="180">
        <f>W59</f>
        <v>0</v>
      </c>
      <c r="F515" s="266">
        <f t="shared" si="16"/>
        <v>22.146887195144274</v>
      </c>
      <c r="G515" s="266" t="e">
        <f t="shared" si="16"/>
        <v>#DIV/0!</v>
      </c>
      <c r="H515" s="268" t="e">
        <f t="shared" si="15"/>
        <v>#DIV/0!</v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 t="e">
        <f>X72</f>
        <v>#DIV/0!</v>
      </c>
      <c r="D516" s="243">
        <v>138430</v>
      </c>
      <c r="E516" s="180">
        <f>X59</f>
        <v>0</v>
      </c>
      <c r="F516" s="266">
        <f t="shared" si="16"/>
        <v>16.979318066893015</v>
      </c>
      <c r="G516" s="266" t="e">
        <f t="shared" si="16"/>
        <v>#DIV/0!</v>
      </c>
      <c r="H516" s="268" t="e">
        <f t="shared" si="15"/>
        <v>#DIV/0!</v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 t="e">
        <f>Y72</f>
        <v>#DIV/0!</v>
      </c>
      <c r="D517" s="243">
        <v>146839</v>
      </c>
      <c r="E517" s="180">
        <f>Y59</f>
        <v>0</v>
      </c>
      <c r="F517" s="266">
        <f t="shared" si="16"/>
        <v>60.994640388452659</v>
      </c>
      <c r="G517" s="266" t="e">
        <f t="shared" si="16"/>
        <v>#DIV/0!</v>
      </c>
      <c r="H517" s="268" t="e">
        <f t="shared" si="15"/>
        <v>#DIV/0!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 t="e">
        <f>Z72</f>
        <v>#DIV/0!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e">
        <f t="shared" si="16"/>
        <v>#DIV/0!</v>
      </c>
      <c r="H518" s="268" t="e">
        <f t="shared" si="15"/>
        <v>#DIV/0!</v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 t="e">
        <f>AA72</f>
        <v>#DIV/0!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e">
        <f t="shared" si="16"/>
        <v>#DIV/0!</v>
      </c>
      <c r="H519" s="268" t="e">
        <f t="shared" si="15"/>
        <v>#DIV/0!</v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 t="e">
        <f>AB72</f>
        <v>#DIV/0!</v>
      </c>
      <c r="D520" s="181" t="s">
        <v>529</v>
      </c>
      <c r="E520" s="181" t="s">
        <v>529</v>
      </c>
      <c r="F520" s="266" t="str">
        <f t="shared" si="16"/>
        <v/>
      </c>
      <c r="G520" s="266" t="e">
        <f t="shared" si="16"/>
        <v>#DIV/0!</v>
      </c>
      <c r="H520" s="268" t="e">
        <f t="shared" si="15"/>
        <v>#DIV/0!</v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 t="e">
        <f>AC72</f>
        <v>#DIV/0!</v>
      </c>
      <c r="D521" s="243">
        <v>0</v>
      </c>
      <c r="E521" s="180">
        <f>AC59</f>
        <v>0</v>
      </c>
      <c r="F521" s="266" t="str">
        <f t="shared" si="16"/>
        <v/>
      </c>
      <c r="G521" s="266" t="e">
        <f t="shared" si="16"/>
        <v>#DIV/0!</v>
      </c>
      <c r="H521" s="268" t="e">
        <f t="shared" si="15"/>
        <v>#DIV/0!</v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 t="e">
        <f>AD72</f>
        <v>#DIV/0!</v>
      </c>
      <c r="D522" s="243">
        <v>0</v>
      </c>
      <c r="E522" s="180">
        <f>AD59</f>
        <v>0</v>
      </c>
      <c r="F522" s="266" t="str">
        <f t="shared" si="16"/>
        <v/>
      </c>
      <c r="G522" s="266" t="e">
        <f t="shared" si="16"/>
        <v>#DIV/0!</v>
      </c>
      <c r="H522" s="268" t="e">
        <f t="shared" si="15"/>
        <v>#DIV/0!</v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 t="e">
        <f>AE72</f>
        <v>#DIV/0!</v>
      </c>
      <c r="D523" s="243">
        <v>0</v>
      </c>
      <c r="E523" s="180">
        <f>AE59</f>
        <v>0</v>
      </c>
      <c r="F523" s="266" t="str">
        <f t="shared" si="16"/>
        <v/>
      </c>
      <c r="G523" s="266" t="e">
        <f t="shared" si="16"/>
        <v>#DIV/0!</v>
      </c>
      <c r="H523" s="268" t="e">
        <f t="shared" si="15"/>
        <v>#DIV/0!</v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 t="e">
        <f>AF72</f>
        <v>#DIV/0!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e">
        <f t="shared" si="16"/>
        <v>#DIV/0!</v>
      </c>
      <c r="H524" s="268" t="e">
        <f t="shared" si="15"/>
        <v>#DIV/0!</v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 t="e">
        <f>AG72</f>
        <v>#DIV/0!</v>
      </c>
      <c r="D525" s="243">
        <v>44098</v>
      </c>
      <c r="E525" s="180">
        <f>AG59</f>
        <v>0</v>
      </c>
      <c r="F525" s="266">
        <f t="shared" si="16"/>
        <v>268.5709102453626</v>
      </c>
      <c r="G525" s="266" t="e">
        <f t="shared" si="16"/>
        <v>#DIV/0!</v>
      </c>
      <c r="H525" s="268" t="e">
        <f t="shared" si="15"/>
        <v>#DIV/0!</v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 t="e">
        <f>AH72</f>
        <v>#DIV/0!</v>
      </c>
      <c r="D526" s="243">
        <v>0</v>
      </c>
      <c r="E526" s="180">
        <f>AH59</f>
        <v>0</v>
      </c>
      <c r="F526" s="266" t="str">
        <f t="shared" si="16"/>
        <v/>
      </c>
      <c r="G526" s="266" t="e">
        <f t="shared" si="16"/>
        <v>#DIV/0!</v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 t="e">
        <f>AI72</f>
        <v>#DIV/0!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e">
        <f t="shared" si="17"/>
        <v>#DIV/0!</v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 t="e">
        <f>AJ72</f>
        <v>#DIV/0!</v>
      </c>
      <c r="D528" s="243">
        <v>23069</v>
      </c>
      <c r="E528" s="180">
        <f>AJ59</f>
        <v>0</v>
      </c>
      <c r="F528" s="266">
        <f t="shared" si="17"/>
        <v>92.037452858814859</v>
      </c>
      <c r="G528" s="266" t="e">
        <f t="shared" si="17"/>
        <v>#DIV/0!</v>
      </c>
      <c r="H528" s="268" t="e">
        <f t="shared" si="15"/>
        <v>#DIV/0!</v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 t="e">
        <f>AK72</f>
        <v>#DIV/0!</v>
      </c>
      <c r="D529" s="243">
        <v>0</v>
      </c>
      <c r="E529" s="180">
        <f>AK59</f>
        <v>0</v>
      </c>
      <c r="F529" s="266" t="str">
        <f t="shared" si="17"/>
        <v/>
      </c>
      <c r="G529" s="266" t="e">
        <f t="shared" si="17"/>
        <v>#DIV/0!</v>
      </c>
      <c r="H529" s="268" t="e">
        <f t="shared" si="15"/>
        <v>#DIV/0!</v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 t="e">
        <f>AL72</f>
        <v>#DIV/0!</v>
      </c>
      <c r="D530" s="243">
        <v>0</v>
      </c>
      <c r="E530" s="180">
        <f>AL59</f>
        <v>0</v>
      </c>
      <c r="F530" s="266" t="str">
        <f t="shared" si="17"/>
        <v/>
      </c>
      <c r="G530" s="266" t="e">
        <f t="shared" si="17"/>
        <v>#DIV/0!</v>
      </c>
      <c r="H530" s="268" t="e">
        <f t="shared" si="15"/>
        <v>#DIV/0!</v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 t="e">
        <f>AM72</f>
        <v>#DIV/0!</v>
      </c>
      <c r="D531" s="243">
        <v>0</v>
      </c>
      <c r="E531" s="180">
        <f>AM59</f>
        <v>0</v>
      </c>
      <c r="F531" s="266" t="str">
        <f t="shared" si="17"/>
        <v/>
      </c>
      <c r="G531" s="266" t="e">
        <f t="shared" si="17"/>
        <v>#DIV/0!</v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 t="e">
        <f>AN72</f>
        <v>#DIV/0!</v>
      </c>
      <c r="D532" s="243">
        <v>0</v>
      </c>
      <c r="E532" s="180">
        <f>AN59</f>
        <v>0</v>
      </c>
      <c r="F532" s="266" t="str">
        <f t="shared" si="17"/>
        <v/>
      </c>
      <c r="G532" s="266" t="e">
        <f t="shared" si="17"/>
        <v>#DIV/0!</v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 t="e">
        <f>AO72</f>
        <v>#DIV/0!</v>
      </c>
      <c r="D533" s="243">
        <v>0</v>
      </c>
      <c r="E533" s="180">
        <f>AO59</f>
        <v>0</v>
      </c>
      <c r="F533" s="266" t="str">
        <f t="shared" si="17"/>
        <v/>
      </c>
      <c r="G533" s="266" t="e">
        <f t="shared" si="17"/>
        <v>#DIV/0!</v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 t="e">
        <f>AP72</f>
        <v>#DIV/0!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e">
        <f t="shared" si="17"/>
        <v>#DIV/0!</v>
      </c>
      <c r="H534" s="268" t="e">
        <f t="shared" si="15"/>
        <v>#DIV/0!</v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 t="e">
        <f>AQ72</f>
        <v>#DIV/0!</v>
      </c>
      <c r="D535" s="243">
        <v>0</v>
      </c>
      <c r="E535" s="180">
        <f>AQ59</f>
        <v>0</v>
      </c>
      <c r="F535" s="266" t="str">
        <f t="shared" si="17"/>
        <v/>
      </c>
      <c r="G535" s="266" t="e">
        <f t="shared" si="17"/>
        <v>#DIV/0!</v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 t="e">
        <f>AR72</f>
        <v>#DIV/0!</v>
      </c>
      <c r="D536" s="243">
        <v>0</v>
      </c>
      <c r="E536" s="180">
        <f>AR59</f>
        <v>0</v>
      </c>
      <c r="F536" s="266" t="str">
        <f t="shared" si="17"/>
        <v/>
      </c>
      <c r="G536" s="266" t="e">
        <f t="shared" si="17"/>
        <v>#DIV/0!</v>
      </c>
      <c r="H536" s="268" t="str">
        <f t="shared" si="15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 t="e">
        <f>AS72</f>
        <v>#DIV/0!</v>
      </c>
      <c r="D537" s="243">
        <v>0</v>
      </c>
      <c r="E537" s="180">
        <f>AS59</f>
        <v>0</v>
      </c>
      <c r="F537" s="266" t="str">
        <f t="shared" si="17"/>
        <v/>
      </c>
      <c r="G537" s="266" t="e">
        <f t="shared" si="17"/>
        <v>#DIV/0!</v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 t="e">
        <f>AT72</f>
        <v>#DIV/0!</v>
      </c>
      <c r="D538" s="243">
        <v>0</v>
      </c>
      <c r="E538" s="180">
        <f>AT59</f>
        <v>0</v>
      </c>
      <c r="F538" s="266" t="str">
        <f t="shared" si="17"/>
        <v/>
      </c>
      <c r="G538" s="266" t="e">
        <f t="shared" si="17"/>
        <v>#DIV/0!</v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 t="e">
        <f>AU72</f>
        <v>#DIV/0!</v>
      </c>
      <c r="D539" s="243">
        <v>0</v>
      </c>
      <c r="E539" s="180">
        <f>AU59</f>
        <v>0</v>
      </c>
      <c r="F539" s="266" t="str">
        <f t="shared" si="17"/>
        <v/>
      </c>
      <c r="G539" s="266" t="e">
        <f t="shared" si="17"/>
        <v>#DIV/0!</v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 t="e">
        <f>AV72</f>
        <v>#DIV/0!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 t="e">
        <f>AW72</f>
        <v>#DIV/0!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 t="e">
        <f>AX72</f>
        <v>#DIV/0!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 t="e">
        <f>AY72</f>
        <v>#DIV/0!</v>
      </c>
      <c r="D543" s="243">
        <v>285759</v>
      </c>
      <c r="E543" s="180">
        <f>AY59</f>
        <v>0</v>
      </c>
      <c r="F543" s="266">
        <f t="shared" ref="F543:G549" si="18">IF(B543=0,"",IF(D543=0,"",B543/D543))</f>
        <v>2.2626758912230236</v>
      </c>
      <c r="G543" s="266" t="e">
        <f t="shared" si="18"/>
        <v>#DIV/0!</v>
      </c>
      <c r="H543" s="268" t="e">
        <f t="shared" si="15"/>
        <v>#DIV/0!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 t="e">
        <f>AZ72</f>
        <v>#DIV/0!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e">
        <f t="shared" si="18"/>
        <v>#DIV/0!</v>
      </c>
      <c r="H544" s="268" t="e">
        <f t="shared" si="15"/>
        <v>#DIV/0!</v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 t="e">
        <f>BA72</f>
        <v>#DIV/0!</v>
      </c>
      <c r="D545" s="243">
        <v>0</v>
      </c>
      <c r="E545" s="180">
        <f>BA59</f>
        <v>0</v>
      </c>
      <c r="F545" s="266" t="str">
        <f t="shared" si="18"/>
        <v/>
      </c>
      <c r="G545" s="266" t="e">
        <f t="shared" si="18"/>
        <v>#DIV/0!</v>
      </c>
      <c r="H545" s="268" t="e">
        <f t="shared" si="15"/>
        <v>#DIV/0!</v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 t="e">
        <f>BB72</f>
        <v>#DIV/0!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 t="e">
        <f>BC72</f>
        <v>#DIV/0!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 t="e">
        <f>BD72</f>
        <v>#DIV/0!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 t="e">
        <f>BE72</f>
        <v>#DIV/0!</v>
      </c>
      <c r="D549" s="243">
        <v>564884</v>
      </c>
      <c r="E549" s="180">
        <f>BE59</f>
        <v>0</v>
      </c>
      <c r="F549" s="266">
        <f t="shared" si="18"/>
        <v>17.27373761692666</v>
      </c>
      <c r="G549" s="266" t="e">
        <f t="shared" si="18"/>
        <v>#DIV/0!</v>
      </c>
      <c r="H549" s="268" t="e">
        <f t="shared" si="15"/>
        <v>#DIV/0!</v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 t="e">
        <f>BF72</f>
        <v>#DIV/0!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 t="e">
        <f>BG72</f>
        <v>#DIV/0!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 t="e">
        <f>BH72</f>
        <v>#DIV/0!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 t="e">
        <f>BI72</f>
        <v>#DIV/0!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 t="e">
        <f>BJ72</f>
        <v>#DIV/0!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 t="e">
        <f>BK72</f>
        <v>#DIV/0!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 t="e">
        <f>BL72</f>
        <v>#DIV/0!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 t="e">
        <f>BM72</f>
        <v>#DIV/0!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 t="e">
        <f>BN72</f>
        <v>#DIV/0!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 t="e">
        <f>BO72</f>
        <v>#DIV/0!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 t="e">
        <f>BP72</f>
        <v>#DIV/0!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 t="e">
        <f>BQ72</f>
        <v>#DIV/0!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 t="e">
        <f>BR72</f>
        <v>#DIV/0!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 t="e">
        <f>BS72</f>
        <v>#DIV/0!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 t="e">
        <f>BT72</f>
        <v>#DIV/0!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 t="e">
        <f>BU72</f>
        <v>#DIV/0!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 t="e">
        <f>BV72</f>
        <v>#DIV/0!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 t="e">
        <f>BW72</f>
        <v>#DIV/0!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 t="e">
        <f>BX72</f>
        <v>#DIV/0!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 t="e">
        <f>BY72</f>
        <v>#DIV/0!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 t="e">
        <f>BZ72</f>
        <v>#DIV/0!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 t="e">
        <f>CA72</f>
        <v>#DIV/0!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 t="e">
        <f>CB72</f>
        <v>#DIV/0!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 t="e">
        <f>CC72</f>
        <v>#DIV/0!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9" t="e">
        <f>SUM(C613:C614)</f>
        <v>#DIV/0!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 t="e">
        <f>SUM(C613:C646)</f>
        <v>#DIV/0!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" customHeight="1" x14ac:dyDescent="0.2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2" t="e">
        <f>RIGHT(C84,3)&amp;"*"&amp;RIGHT(C83,4)&amp;"*"&amp;"A"</f>
        <v>#VALUE!</v>
      </c>
      <c r="B721" s="280">
        <f>ROUND(C166,0)</f>
        <v>0</v>
      </c>
      <c r="C721" s="280">
        <f>ROUND(C167,0)</f>
        <v>0</v>
      </c>
      <c r="D721" s="280">
        <f>ROUND(C168,0)</f>
        <v>0</v>
      </c>
      <c r="E721" s="280">
        <f>ROUND(C169,0)</f>
        <v>0</v>
      </c>
      <c r="F721" s="280">
        <f>ROUND(C170,0)</f>
        <v>0</v>
      </c>
      <c r="G721" s="280">
        <f>ROUND(C171,0)</f>
        <v>0</v>
      </c>
      <c r="H721" s="280">
        <f>ROUND(C172+C173,0)</f>
        <v>0</v>
      </c>
      <c r="I721" s="280">
        <f>ROUND(C176,0)</f>
        <v>0</v>
      </c>
      <c r="J721" s="280">
        <f>ROUND(C177,0)</f>
        <v>0</v>
      </c>
      <c r="K721" s="280">
        <f>ROUND(C180,0)</f>
        <v>0</v>
      </c>
      <c r="L721" s="280">
        <f>ROUND(C181,0)</f>
        <v>0</v>
      </c>
      <c r="M721" s="280">
        <f>ROUND(C184,0)</f>
        <v>0</v>
      </c>
      <c r="N721" s="280">
        <f>ROUND(C185,0)</f>
        <v>0</v>
      </c>
      <c r="O721" s="280">
        <f>ROUND(C186,0)</f>
        <v>0</v>
      </c>
      <c r="P721" s="280">
        <f>ROUND(C189,0)</f>
        <v>0</v>
      </c>
      <c r="Q721" s="280">
        <f>ROUND(C190,0)</f>
        <v>0</v>
      </c>
      <c r="R721" s="280">
        <f>ROUND(B196,0)</f>
        <v>0</v>
      </c>
      <c r="S721" s="280">
        <f>ROUND(C196,0)</f>
        <v>0</v>
      </c>
      <c r="T721" s="280">
        <f>ROUND(D196,0)</f>
        <v>0</v>
      </c>
      <c r="U721" s="280">
        <f>ROUND(B197,0)</f>
        <v>0</v>
      </c>
      <c r="V721" s="280">
        <f>ROUND(C197,0)</f>
        <v>0</v>
      </c>
      <c r="W721" s="280">
        <f>ROUND(D197,0)</f>
        <v>0</v>
      </c>
      <c r="X721" s="280">
        <f>ROUND(B198,0)</f>
        <v>0</v>
      </c>
      <c r="Y721" s="280">
        <f>ROUND(C198,0)</f>
        <v>0</v>
      </c>
      <c r="Z721" s="280">
        <f>ROUND(D198,0)</f>
        <v>0</v>
      </c>
      <c r="AA721" s="280">
        <f>ROUND(B199,0)</f>
        <v>0</v>
      </c>
      <c r="AB721" s="280">
        <f>ROUND(C199,0)</f>
        <v>0</v>
      </c>
      <c r="AC721" s="280">
        <f>ROUND(D199,0)</f>
        <v>0</v>
      </c>
      <c r="AD721" s="280">
        <f>ROUND(B200,0)</f>
        <v>0</v>
      </c>
      <c r="AE721" s="280">
        <f>ROUND(C200,0)</f>
        <v>0</v>
      </c>
      <c r="AF721" s="280">
        <f>ROUND(D200,0)</f>
        <v>0</v>
      </c>
      <c r="AG721" s="280">
        <f>ROUND(B201,0)</f>
        <v>0</v>
      </c>
      <c r="AH721" s="280">
        <f>ROUND(C201,0)</f>
        <v>0</v>
      </c>
      <c r="AI721" s="280">
        <f>ROUND(D201,0)</f>
        <v>0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0</v>
      </c>
      <c r="AN721" s="280">
        <f>ROUND(C203,0)</f>
        <v>0</v>
      </c>
      <c r="AO721" s="280">
        <f>ROUND(D203,0)</f>
        <v>0</v>
      </c>
      <c r="AP721" s="280">
        <f>ROUND(B204,0)</f>
        <v>0</v>
      </c>
      <c r="AQ721" s="280">
        <f>ROUND(C204,0)</f>
        <v>0</v>
      </c>
      <c r="AR721" s="280">
        <f>ROUND(D204,0)</f>
        <v>0</v>
      </c>
      <c r="AS721" s="280"/>
      <c r="AT721" s="280"/>
      <c r="AU721" s="280"/>
      <c r="AV721" s="280">
        <f>ROUND(B210,0)</f>
        <v>0</v>
      </c>
      <c r="AW721" s="280">
        <f>ROUND(C210,0)</f>
        <v>0</v>
      </c>
      <c r="AX721" s="280">
        <f>ROUND(D210,0)</f>
        <v>0</v>
      </c>
      <c r="AY721" s="280">
        <f>ROUND(B211,0)</f>
        <v>0</v>
      </c>
      <c r="AZ721" s="280">
        <f>ROUND(C211,0)</f>
        <v>0</v>
      </c>
      <c r="BA721" s="280">
        <f>ROUND(D211,0)</f>
        <v>0</v>
      </c>
      <c r="BB721" s="280">
        <f>ROUND(B212,0)</f>
        <v>0</v>
      </c>
      <c r="BC721" s="280">
        <f>ROUND(C212,0)</f>
        <v>0</v>
      </c>
      <c r="BD721" s="280">
        <f>ROUND(D212,0)</f>
        <v>0</v>
      </c>
      <c r="BE721" s="280">
        <f>ROUND(B213,0)</f>
        <v>0</v>
      </c>
      <c r="BF721" s="280">
        <f>ROUND(C213,0)</f>
        <v>0</v>
      </c>
      <c r="BG721" s="280">
        <f>ROUND(D213,0)</f>
        <v>0</v>
      </c>
      <c r="BH721" s="280">
        <f>ROUND(B214,0)</f>
        <v>0</v>
      </c>
      <c r="BI721" s="280">
        <f>ROUND(C214,0)</f>
        <v>0</v>
      </c>
      <c r="BJ721" s="280">
        <f>ROUND(D214,0)</f>
        <v>0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0</v>
      </c>
      <c r="BR721" s="280">
        <f>ROUND(C217,0)</f>
        <v>0</v>
      </c>
      <c r="BS721" s="280">
        <f>ROUND(D217,0)</f>
        <v>0</v>
      </c>
      <c r="BT721" s="280">
        <f>ROUND(C222,0)</f>
        <v>0</v>
      </c>
      <c r="BU721" s="280">
        <f>ROUND(C223,0)</f>
        <v>0</v>
      </c>
      <c r="BV721" s="280">
        <f>ROUND(C224,0)</f>
        <v>0</v>
      </c>
      <c r="BW721" s="280">
        <f>ROUND(C225,0)</f>
        <v>0</v>
      </c>
      <c r="BX721" s="280">
        <f>ROUND(C226,0)</f>
        <v>0</v>
      </c>
      <c r="BY721" s="280">
        <f>ROUND(C227,0)</f>
        <v>0</v>
      </c>
      <c r="BZ721" s="280">
        <f>ROUND(C230,0)</f>
        <v>0</v>
      </c>
      <c r="CA721" s="280">
        <f>ROUND(C232,0)</f>
        <v>0</v>
      </c>
      <c r="CB721" s="280">
        <f>ROUND(C233,0)</f>
        <v>0</v>
      </c>
      <c r="CC721" s="280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2" t="e">
        <f>RIGHT(C84,3)&amp;"*"&amp;RIGHT(C83,4)&amp;"*"&amp;"A"</f>
        <v>#VALUE!</v>
      </c>
      <c r="B725" s="280">
        <f>ROUND(C112,0)</f>
        <v>0</v>
      </c>
      <c r="C725" s="280">
        <f>ROUND(C113,0)</f>
        <v>0</v>
      </c>
      <c r="D725" s="280">
        <f>ROUND(C114,0)</f>
        <v>0</v>
      </c>
      <c r="E725" s="280">
        <f>ROUND(C115,0)</f>
        <v>0</v>
      </c>
      <c r="F725" s="280">
        <f>ROUND(D112,0)</f>
        <v>0</v>
      </c>
      <c r="G725" s="280">
        <f>ROUND(D113,0)</f>
        <v>0</v>
      </c>
      <c r="H725" s="280">
        <f>ROUND(D114,0)</f>
        <v>0</v>
      </c>
      <c r="I725" s="280">
        <f>ROUND(D115,0)</f>
        <v>0</v>
      </c>
      <c r="J725" s="280">
        <f>ROUND(C117,0)</f>
        <v>0</v>
      </c>
      <c r="K725" s="280">
        <f>ROUND(C118,0)</f>
        <v>0</v>
      </c>
      <c r="L725" s="280">
        <f>ROUND(C119,0)</f>
        <v>0</v>
      </c>
      <c r="M725" s="280">
        <f>ROUND(C120,0)</f>
        <v>0</v>
      </c>
      <c r="N725" s="280">
        <f>ROUND(C121,0)</f>
        <v>0</v>
      </c>
      <c r="O725" s="280">
        <f>ROUND(C122,0)</f>
        <v>0</v>
      </c>
      <c r="P725" s="280">
        <f>ROUND(C123,0)</f>
        <v>0</v>
      </c>
      <c r="Q725" s="280">
        <f>ROUND(C124,0)</f>
        <v>0</v>
      </c>
      <c r="R725" s="280">
        <f>ROUND(C125,0)</f>
        <v>0</v>
      </c>
      <c r="S725" s="280">
        <f>ROUND(C126,0)</f>
        <v>0</v>
      </c>
      <c r="T725" s="280"/>
      <c r="U725" s="280">
        <f>ROUND(C127,0)</f>
        <v>0</v>
      </c>
      <c r="V725" s="280">
        <f>ROUND(C129,0)</f>
        <v>0</v>
      </c>
      <c r="W725" s="280">
        <f>ROUND(C130,0)</f>
        <v>0</v>
      </c>
      <c r="X725" s="280">
        <f>ROUND(B139,0)</f>
        <v>0</v>
      </c>
      <c r="Y725" s="280">
        <f>ROUND(B140,0)</f>
        <v>0</v>
      </c>
      <c r="Z725" s="280">
        <f>ROUND(B141,0)</f>
        <v>0</v>
      </c>
      <c r="AA725" s="280">
        <f>ROUND(B142,0)</f>
        <v>0</v>
      </c>
      <c r="AB725" s="280">
        <f>ROUND(B143,0)</f>
        <v>0</v>
      </c>
      <c r="AC725" s="280">
        <f>ROUND(C139,0)</f>
        <v>0</v>
      </c>
      <c r="AD725" s="280">
        <f>ROUND(C140,0)</f>
        <v>0</v>
      </c>
      <c r="AE725" s="280">
        <f>ROUND(C141,0)</f>
        <v>0</v>
      </c>
      <c r="AF725" s="280">
        <f>ROUND(C142,0)</f>
        <v>0</v>
      </c>
      <c r="AG725" s="280">
        <f>ROUND(C143,0)</f>
        <v>0</v>
      </c>
      <c r="AH725" s="280">
        <f>ROUND(D139,0)</f>
        <v>0</v>
      </c>
      <c r="AI725" s="280">
        <f>ROUND(D140,0)</f>
        <v>0</v>
      </c>
      <c r="AJ725" s="280">
        <f>ROUND(D141,0)</f>
        <v>0</v>
      </c>
      <c r="AK725" s="280">
        <f>ROUND(D142,0)</f>
        <v>0</v>
      </c>
      <c r="AL725" s="280">
        <f>ROUND(D143,0)</f>
        <v>0</v>
      </c>
      <c r="AM725" s="280">
        <f>ROUND(B145,0)</f>
        <v>0</v>
      </c>
      <c r="AN725" s="280">
        <f>ROUND(B146,0)</f>
        <v>0</v>
      </c>
      <c r="AO725" s="280">
        <f>ROUND(B147,0)</f>
        <v>0</v>
      </c>
      <c r="AP725" s="280">
        <f>ROUND(B148,0)</f>
        <v>0</v>
      </c>
      <c r="AQ725" s="280">
        <f>ROUND(B149,0)</f>
        <v>0</v>
      </c>
      <c r="AR725" s="280">
        <f>ROUND(C145,0)</f>
        <v>0</v>
      </c>
      <c r="AS725" s="280">
        <f>ROUND(C146,0)</f>
        <v>0</v>
      </c>
      <c r="AT725" s="280">
        <f>ROUND(C147,0)</f>
        <v>0</v>
      </c>
      <c r="AU725" s="280">
        <f>ROUND(C148,0)</f>
        <v>0</v>
      </c>
      <c r="AV725" s="280">
        <f>ROUND(C149,0)</f>
        <v>0</v>
      </c>
      <c r="AW725" s="280">
        <f>ROUND(D145,0)</f>
        <v>0</v>
      </c>
      <c r="AX725" s="280">
        <f>ROUND(D146,0)</f>
        <v>0</v>
      </c>
      <c r="AY725" s="280">
        <f>ROUND(D147,0)</f>
        <v>0</v>
      </c>
      <c r="AZ725" s="280">
        <f>ROUND(D148,0)</f>
        <v>0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0</v>
      </c>
      <c r="BR725" s="280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2" t="e">
        <f>RIGHT(C84,3)&amp;"*"&amp;RIGHT(C83,4)&amp;"*"&amp;"A"</f>
        <v>#VALUE!</v>
      </c>
      <c r="B729" s="280">
        <f>ROUND(C249,0)</f>
        <v>0</v>
      </c>
      <c r="C729" s="280">
        <f>ROUND(C250,0)</f>
        <v>0</v>
      </c>
      <c r="D729" s="280">
        <f>ROUND(C251,0)</f>
        <v>0</v>
      </c>
      <c r="E729" s="280">
        <f>ROUND(C252,0)</f>
        <v>0</v>
      </c>
      <c r="F729" s="280">
        <f>ROUND(C253,0)</f>
        <v>0</v>
      </c>
      <c r="G729" s="280">
        <f>ROUND(C254,0)</f>
        <v>0</v>
      </c>
      <c r="H729" s="280">
        <f>ROUND(C255,0)</f>
        <v>0</v>
      </c>
      <c r="I729" s="280">
        <f>ROUND(C256,0)</f>
        <v>0</v>
      </c>
      <c r="J729" s="280">
        <f>ROUND(C257,0)</f>
        <v>0</v>
      </c>
      <c r="K729" s="280">
        <f>ROUND(C258,0)</f>
        <v>0</v>
      </c>
      <c r="L729" s="280">
        <f>ROUND(C261,0)</f>
        <v>0</v>
      </c>
      <c r="M729" s="280">
        <f>ROUND(C262,0)</f>
        <v>0</v>
      </c>
      <c r="N729" s="280">
        <f>ROUND(C263,0)</f>
        <v>0</v>
      </c>
      <c r="O729" s="280">
        <f>ROUND(C266,0)</f>
        <v>0</v>
      </c>
      <c r="P729" s="280">
        <f>ROUND(C267,0)</f>
        <v>0</v>
      </c>
      <c r="Q729" s="280">
        <f>ROUND(C268,0)</f>
        <v>0</v>
      </c>
      <c r="R729" s="280">
        <f>ROUND(C269,0)</f>
        <v>0</v>
      </c>
      <c r="S729" s="280">
        <f>ROUND(C270,0)</f>
        <v>0</v>
      </c>
      <c r="T729" s="280">
        <f>ROUND(C271,0)</f>
        <v>0</v>
      </c>
      <c r="U729" s="280">
        <f>ROUND(C272,0)</f>
        <v>0</v>
      </c>
      <c r="V729" s="280">
        <f>ROUND(C273,0)</f>
        <v>0</v>
      </c>
      <c r="W729" s="280">
        <f>ROUND(C274,0)</f>
        <v>0</v>
      </c>
      <c r="X729" s="280">
        <f>ROUND(C275,0)</f>
        <v>0</v>
      </c>
      <c r="Y729" s="280">
        <f>ROUND(C278,0)</f>
        <v>0</v>
      </c>
      <c r="Z729" s="280">
        <f>ROUND(C279,0)</f>
        <v>0</v>
      </c>
      <c r="AA729" s="280">
        <f>ROUND(C280,0)</f>
        <v>0</v>
      </c>
      <c r="AB729" s="280">
        <f>ROUND(C281,0)</f>
        <v>0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0</v>
      </c>
      <c r="AI729" s="280">
        <f>ROUND(C305,0)</f>
        <v>0</v>
      </c>
      <c r="AJ729" s="280">
        <f>ROUND(C306,0)</f>
        <v>0</v>
      </c>
      <c r="AK729" s="280">
        <f>ROUND(C307,0)</f>
        <v>0</v>
      </c>
      <c r="AL729" s="280">
        <f>ROUND(C308,0)</f>
        <v>0</v>
      </c>
      <c r="AM729" s="280">
        <f>ROUND(C309,0)</f>
        <v>0</v>
      </c>
      <c r="AN729" s="280">
        <f>ROUND(C310,0)</f>
        <v>0</v>
      </c>
      <c r="AO729" s="280">
        <f>ROUND(C311,0)</f>
        <v>0</v>
      </c>
      <c r="AP729" s="280">
        <f>ROUND(C312,0)</f>
        <v>0</v>
      </c>
      <c r="AQ729" s="280">
        <f>ROUND(C315,0)</f>
        <v>0</v>
      </c>
      <c r="AR729" s="280">
        <f>ROUND(C316,0)</f>
        <v>0</v>
      </c>
      <c r="AS729" s="280">
        <f>ROUND(C317,0)</f>
        <v>0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0</v>
      </c>
      <c r="AX729" s="280">
        <f>ROUND(C324,0)</f>
        <v>0</v>
      </c>
      <c r="AY729" s="280">
        <f>ROUND(C325,0)</f>
        <v>0</v>
      </c>
      <c r="AZ729" s="280">
        <f>ROUND(C326,0)</f>
        <v>0</v>
      </c>
      <c r="BA729" s="280">
        <f>ROUND(C327,0)</f>
        <v>0</v>
      </c>
      <c r="BB729" s="280">
        <f>ROUND(C331,0)</f>
        <v>0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0</v>
      </c>
      <c r="BJ729" s="280">
        <f>ROUND(C358,0)</f>
        <v>0</v>
      </c>
      <c r="BK729" s="280">
        <f>ROUND(C359,0)</f>
        <v>0</v>
      </c>
      <c r="BL729" s="280">
        <f>ROUND(C362,0)</f>
        <v>0</v>
      </c>
      <c r="BM729" s="280">
        <f>ROUND(C363,0)</f>
        <v>0</v>
      </c>
      <c r="BN729" s="280">
        <f>ROUND(C364,0)</f>
        <v>0</v>
      </c>
      <c r="BO729" s="280">
        <f>ROUND(C368,0)</f>
        <v>0</v>
      </c>
      <c r="BP729" s="280">
        <f>ROUND(C369,0)</f>
        <v>0</v>
      </c>
      <c r="BQ729" s="280">
        <f>ROUND(C376,0)</f>
        <v>0</v>
      </c>
      <c r="BR729" s="280">
        <f>ROUND(C377,0)</f>
        <v>0</v>
      </c>
      <c r="BS729" s="280">
        <f>ROUND(C378,0)</f>
        <v>0</v>
      </c>
      <c r="BT729" s="280">
        <f>ROUND(C379,0)</f>
        <v>0</v>
      </c>
      <c r="BU729" s="280">
        <f>ROUND(C380,0)</f>
        <v>0</v>
      </c>
      <c r="BV729" s="280">
        <f>ROUND(C381,0)</f>
        <v>0</v>
      </c>
      <c r="BW729" s="280">
        <f>ROUND(C382,0)</f>
        <v>0</v>
      </c>
      <c r="BX729" s="280">
        <f>ROUND(C383,0)</f>
        <v>0</v>
      </c>
      <c r="BY729" s="280">
        <f>ROUND(C384,0)</f>
        <v>0</v>
      </c>
      <c r="BZ729" s="280">
        <f>ROUND(C385,0)</f>
        <v>0</v>
      </c>
      <c r="CA729" s="280">
        <f>ROUND(C386,0)</f>
        <v>0</v>
      </c>
      <c r="CB729" s="280">
        <f>ROUND(C387,0)</f>
        <v>0</v>
      </c>
      <c r="CC729" s="280">
        <f>ROUND(C388,0)</f>
        <v>0</v>
      </c>
      <c r="CD729" s="280">
        <f>ROUND(C391,0)</f>
        <v>0</v>
      </c>
      <c r="CE729" s="280">
        <f>ROUND(C393,0)</f>
        <v>0</v>
      </c>
      <c r="CF729" s="28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e">
        <f>RIGHT($C$84,3)&amp;"*"&amp;RIGHT($C$83,4)&amp;"*"&amp;C$55&amp;"*"&amp;"A"</f>
        <v>#VALUE!</v>
      </c>
      <c r="B733" s="280">
        <f>ROUND(C59,0)</f>
        <v>0</v>
      </c>
      <c r="C733" s="283">
        <f>ROUND(C60,2)</f>
        <v>0</v>
      </c>
      <c r="D733" s="280">
        <f>ROUND(C61,0)</f>
        <v>0</v>
      </c>
      <c r="E733" s="280" t="e">
        <f>ROUND(C62,0)</f>
        <v>#DIV/0!</v>
      </c>
      <c r="F733" s="280">
        <f>ROUND(C63,0)</f>
        <v>0</v>
      </c>
      <c r="G733" s="280">
        <f>ROUND(C64,0)</f>
        <v>0</v>
      </c>
      <c r="H733" s="280">
        <f>ROUND(C65,0)</f>
        <v>0</v>
      </c>
      <c r="I733" s="280">
        <f>ROUND(C66,0)</f>
        <v>0</v>
      </c>
      <c r="J733" s="280" t="e">
        <f>ROUND(C67,0)</f>
        <v>#DIV/0!</v>
      </c>
      <c r="K733" s="280">
        <f>ROUND(C68,0)</f>
        <v>0</v>
      </c>
      <c r="L733" s="280">
        <f>ROUND(C70,0)</f>
        <v>0</v>
      </c>
      <c r="M733" s="280">
        <f>ROUND(C71,0)</f>
        <v>0</v>
      </c>
      <c r="N733" s="280">
        <f>ROUND(C76,0)</f>
        <v>0</v>
      </c>
      <c r="O733" s="280">
        <f>ROUND(C74,0)</f>
        <v>0</v>
      </c>
      <c r="P733" s="280">
        <f>IF(C77&gt;0,ROUND(C77,0),0)</f>
        <v>0</v>
      </c>
      <c r="Q733" s="280">
        <f>IF(C78&gt;0,ROUND(C78,0),0)</f>
        <v>0</v>
      </c>
      <c r="R733" s="280">
        <f>IF(C79&gt;0,ROUND(C79,0),0)</f>
        <v>0</v>
      </c>
      <c r="S733" s="280">
        <f>IF(C80&gt;0,ROUND(C80,0),0)</f>
        <v>0</v>
      </c>
      <c r="T733" s="283">
        <f>IF(C81&gt;0,ROUND(C81,2),0)</f>
        <v>0</v>
      </c>
      <c r="U733" s="280"/>
      <c r="X733" s="280"/>
      <c r="Y733" s="280"/>
      <c r="Z733" s="280" t="e">
        <f>IF(M667&lt;&gt;0,ROUND(M667,0),0)</f>
        <v>#DIV/0!</v>
      </c>
    </row>
    <row r="734" spans="1:84" ht="12.6" customHeight="1" x14ac:dyDescent="0.25">
      <c r="A734" s="209" t="e">
        <f>RIGHT($C$84,3)&amp;"*"&amp;RIGHT($C$83,4)&amp;"*"&amp;D$55&amp;"*"&amp;"A"</f>
        <v>#VALUE!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 t="e">
        <f>ROUND(D62,0)</f>
        <v>#DIV/0!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 t="e">
        <f>ROUND(D67,0)</f>
        <v>#DIV/0!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 t="e">
        <f t="shared" ref="Z734:Z778" si="20">IF(M668&lt;&gt;0,ROUND(M668,0),0)</f>
        <v>#DIV/0!</v>
      </c>
    </row>
    <row r="735" spans="1:84" ht="12.6" customHeight="1" x14ac:dyDescent="0.25">
      <c r="A735" s="209" t="e">
        <f>RIGHT($C$84,3)&amp;"*"&amp;RIGHT($C$83,4)&amp;"*"&amp;E$55&amp;"*"&amp;"A"</f>
        <v>#VALUE!</v>
      </c>
      <c r="B735" s="280">
        <f>ROUND(E59,0)</f>
        <v>0</v>
      </c>
      <c r="C735" s="283">
        <f>ROUND(E60,2)</f>
        <v>0</v>
      </c>
      <c r="D735" s="280">
        <f>ROUND(E61,0)</f>
        <v>0</v>
      </c>
      <c r="E735" s="280" t="e">
        <f>ROUND(E62,0)</f>
        <v>#DIV/0!</v>
      </c>
      <c r="F735" s="280">
        <f>ROUND(E63,0)</f>
        <v>0</v>
      </c>
      <c r="G735" s="280">
        <f>ROUND(E64,0)</f>
        <v>0</v>
      </c>
      <c r="H735" s="280">
        <f>ROUND(E65,0)</f>
        <v>0</v>
      </c>
      <c r="I735" s="280">
        <f>ROUND(E66,0)</f>
        <v>0</v>
      </c>
      <c r="J735" s="280" t="e">
        <f>ROUND(E67,0)</f>
        <v>#DIV/0!</v>
      </c>
      <c r="K735" s="280">
        <f>ROUND(E68,0)</f>
        <v>0</v>
      </c>
      <c r="L735" s="280">
        <f>ROUND(E70,0)</f>
        <v>0</v>
      </c>
      <c r="M735" s="280">
        <f>ROUND(E71,0)</f>
        <v>0</v>
      </c>
      <c r="N735" s="280">
        <f>ROUND(E76,0)</f>
        <v>0</v>
      </c>
      <c r="O735" s="280">
        <f>ROUND(E74,0)</f>
        <v>0</v>
      </c>
      <c r="P735" s="280">
        <f>IF(E77&gt;0,ROUND(E77,0),0)</f>
        <v>0</v>
      </c>
      <c r="Q735" s="280">
        <f>IF(E78&gt;0,ROUND(E78,0),0)</f>
        <v>0</v>
      </c>
      <c r="R735" s="280">
        <f>IF(E79&gt;0,ROUND(E79,0),0)</f>
        <v>0</v>
      </c>
      <c r="S735" s="280">
        <f>IF(E80&gt;0,ROUND(E80,0),0)</f>
        <v>0</v>
      </c>
      <c r="T735" s="283">
        <f>IF(E81&gt;0,ROUND(E81,2),0)</f>
        <v>0</v>
      </c>
      <c r="U735" s="280"/>
      <c r="X735" s="280"/>
      <c r="Y735" s="280"/>
      <c r="Z735" s="280" t="e">
        <f t="shared" si="20"/>
        <v>#DIV/0!</v>
      </c>
    </row>
    <row r="736" spans="1:84" ht="12.6" customHeight="1" x14ac:dyDescent="0.25">
      <c r="A736" s="209" t="e">
        <f>RIGHT($C$84,3)&amp;"*"&amp;RIGHT($C$83,4)&amp;"*"&amp;F$55&amp;"*"&amp;"A"</f>
        <v>#VALUE!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 t="e">
        <f>ROUND(F62,0)</f>
        <v>#DIV/0!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 t="e">
        <f>ROUND(F67,0)</f>
        <v>#DIV/0!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 t="e">
        <f t="shared" si="20"/>
        <v>#DIV/0!</v>
      </c>
    </row>
    <row r="737" spans="1:26" ht="12.6" customHeight="1" x14ac:dyDescent="0.25">
      <c r="A737" s="209" t="e">
        <f>RIGHT($C$84,3)&amp;"*"&amp;RIGHT($C$83,4)&amp;"*"&amp;G$55&amp;"*"&amp;"A"</f>
        <v>#VALUE!</v>
      </c>
      <c r="B737" s="280">
        <f>ROUND(G59,0)</f>
        <v>0</v>
      </c>
      <c r="C737" s="283">
        <f>ROUND(G60,2)</f>
        <v>0</v>
      </c>
      <c r="D737" s="280">
        <f>ROUND(G61,0)</f>
        <v>0</v>
      </c>
      <c r="E737" s="280" t="e">
        <f>ROUND(G62,0)</f>
        <v>#DIV/0!</v>
      </c>
      <c r="F737" s="280">
        <f>ROUND(G63,0)</f>
        <v>0</v>
      </c>
      <c r="G737" s="280">
        <f>ROUND(G64,0)</f>
        <v>0</v>
      </c>
      <c r="H737" s="280">
        <f>ROUND(G65,0)</f>
        <v>0</v>
      </c>
      <c r="I737" s="280">
        <f>ROUND(G66,0)</f>
        <v>0</v>
      </c>
      <c r="J737" s="280" t="e">
        <f>ROUND(G67,0)</f>
        <v>#DIV/0!</v>
      </c>
      <c r="K737" s="280">
        <f>ROUND(G68,0)</f>
        <v>0</v>
      </c>
      <c r="L737" s="280">
        <f>ROUND(G70,0)</f>
        <v>0</v>
      </c>
      <c r="M737" s="280">
        <f>ROUND(G71,0)</f>
        <v>0</v>
      </c>
      <c r="N737" s="280">
        <f>ROUND(G76,0)</f>
        <v>0</v>
      </c>
      <c r="O737" s="280">
        <f>ROUND(G74,0)</f>
        <v>0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 t="e">
        <f t="shared" si="20"/>
        <v>#DIV/0!</v>
      </c>
    </row>
    <row r="738" spans="1:26" ht="12.6" customHeight="1" x14ac:dyDescent="0.25">
      <c r="A738" s="209" t="e">
        <f>RIGHT($C$84,3)&amp;"*"&amp;RIGHT($C$83,4)&amp;"*"&amp;H$55&amp;"*"&amp;"A"</f>
        <v>#VALUE!</v>
      </c>
      <c r="B738" s="280">
        <f>ROUND(H59,0)</f>
        <v>0</v>
      </c>
      <c r="C738" s="283">
        <f>ROUND(H60,2)</f>
        <v>0</v>
      </c>
      <c r="D738" s="280">
        <f>ROUND(H61,0)</f>
        <v>0</v>
      </c>
      <c r="E738" s="280" t="e">
        <f>ROUND(H62,0)</f>
        <v>#DIV/0!</v>
      </c>
      <c r="F738" s="280">
        <f>ROUND(H63,0)</f>
        <v>0</v>
      </c>
      <c r="G738" s="280">
        <f>ROUND(H64,0)</f>
        <v>0</v>
      </c>
      <c r="H738" s="280">
        <f>ROUND(H65,0)</f>
        <v>0</v>
      </c>
      <c r="I738" s="280">
        <f>ROUND(H66,0)</f>
        <v>0</v>
      </c>
      <c r="J738" s="280" t="e">
        <f>ROUND(H67,0)</f>
        <v>#DIV/0!</v>
      </c>
      <c r="K738" s="280">
        <f>ROUND(H68,0)</f>
        <v>0</v>
      </c>
      <c r="L738" s="280">
        <f>ROUND(H70,0)</f>
        <v>0</v>
      </c>
      <c r="M738" s="280">
        <f>ROUND(H71,0)</f>
        <v>0</v>
      </c>
      <c r="N738" s="280">
        <f>ROUND(H76,0)</f>
        <v>0</v>
      </c>
      <c r="O738" s="280">
        <f>ROUND(H74,0)</f>
        <v>0</v>
      </c>
      <c r="P738" s="280">
        <f>IF(H77&gt;0,ROUND(H77,0),0)</f>
        <v>0</v>
      </c>
      <c r="Q738" s="280">
        <f>IF(H78&gt;0,ROUND(H78,0),0)</f>
        <v>0</v>
      </c>
      <c r="R738" s="280">
        <f>IF(H79&gt;0,ROUND(H79,0),0)</f>
        <v>0</v>
      </c>
      <c r="S738" s="280">
        <f>IF(H80&gt;0,ROUND(H80,0),0)</f>
        <v>0</v>
      </c>
      <c r="T738" s="283">
        <f>IF(H81&gt;0,ROUND(H81,2),0)</f>
        <v>0</v>
      </c>
      <c r="U738" s="280"/>
      <c r="X738" s="280"/>
      <c r="Y738" s="280"/>
      <c r="Z738" s="280" t="e">
        <f t="shared" si="20"/>
        <v>#DIV/0!</v>
      </c>
    </row>
    <row r="739" spans="1:26" ht="12.6" customHeight="1" x14ac:dyDescent="0.25">
      <c r="A739" s="209" t="e">
        <f>RIGHT($C$84,3)&amp;"*"&amp;RIGHT($C$83,4)&amp;"*"&amp;I$55&amp;"*"&amp;"A"</f>
        <v>#VALUE!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 t="e">
        <f>ROUND(I62,0)</f>
        <v>#DIV/0!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 t="e">
        <f>ROUND(I67,0)</f>
        <v>#DIV/0!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 t="e">
        <f t="shared" si="20"/>
        <v>#DIV/0!</v>
      </c>
    </row>
    <row r="740" spans="1:26" ht="12.6" customHeight="1" x14ac:dyDescent="0.25">
      <c r="A740" s="209" t="e">
        <f>RIGHT($C$84,3)&amp;"*"&amp;RIGHT($C$83,4)&amp;"*"&amp;J$55&amp;"*"&amp;"A"</f>
        <v>#VALUE!</v>
      </c>
      <c r="B740" s="280">
        <f>ROUND(J59,0)</f>
        <v>0</v>
      </c>
      <c r="C740" s="283">
        <f>ROUND(J60,2)</f>
        <v>0</v>
      </c>
      <c r="D740" s="280">
        <f>ROUND(J61,0)</f>
        <v>0</v>
      </c>
      <c r="E740" s="280" t="e">
        <f>ROUND(J62,0)</f>
        <v>#DIV/0!</v>
      </c>
      <c r="F740" s="280">
        <f>ROUND(J63,0)</f>
        <v>0</v>
      </c>
      <c r="G740" s="280">
        <f>ROUND(J64,0)</f>
        <v>0</v>
      </c>
      <c r="H740" s="280">
        <f>ROUND(J65,0)</f>
        <v>0</v>
      </c>
      <c r="I740" s="280">
        <f>ROUND(J66,0)</f>
        <v>0</v>
      </c>
      <c r="J740" s="280" t="e">
        <f>ROUND(J67,0)</f>
        <v>#DIV/0!</v>
      </c>
      <c r="K740" s="280">
        <f>ROUND(J68,0)</f>
        <v>0</v>
      </c>
      <c r="L740" s="280">
        <f>ROUND(J70,0)</f>
        <v>0</v>
      </c>
      <c r="M740" s="280">
        <f>ROUND(J71,0)</f>
        <v>0</v>
      </c>
      <c r="N740" s="280">
        <f>ROUND(J76,0)</f>
        <v>0</v>
      </c>
      <c r="O740" s="280">
        <f>ROUND(J74,0)</f>
        <v>0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 t="e">
        <f t="shared" si="20"/>
        <v>#DIV/0!</v>
      </c>
    </row>
    <row r="741" spans="1:26" ht="12.6" customHeight="1" x14ac:dyDescent="0.25">
      <c r="A741" s="209" t="e">
        <f>RIGHT($C$84,3)&amp;"*"&amp;RIGHT($C$83,4)&amp;"*"&amp;K$55&amp;"*"&amp;"A"</f>
        <v>#VALUE!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 t="e">
        <f>ROUND(K62,0)</f>
        <v>#DIV/0!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 t="e">
        <f>ROUND(K67,0)</f>
        <v>#DIV/0!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 t="e">
        <f t="shared" si="20"/>
        <v>#DIV/0!</v>
      </c>
    </row>
    <row r="742" spans="1:26" ht="12.6" customHeight="1" x14ac:dyDescent="0.25">
      <c r="A742" s="209" t="e">
        <f>RIGHT($C$84,3)&amp;"*"&amp;RIGHT($C$83,4)&amp;"*"&amp;L$55&amp;"*"&amp;"A"</f>
        <v>#VALUE!</v>
      </c>
      <c r="B742" s="280">
        <f>ROUND(L59,0)</f>
        <v>0</v>
      </c>
      <c r="C742" s="283">
        <f>ROUND(L60,2)</f>
        <v>0</v>
      </c>
      <c r="D742" s="280">
        <f>ROUND(L61,0)</f>
        <v>0</v>
      </c>
      <c r="E742" s="280" t="e">
        <f>ROUND(L62,0)</f>
        <v>#DIV/0!</v>
      </c>
      <c r="F742" s="280">
        <f>ROUND(L63,0)</f>
        <v>0</v>
      </c>
      <c r="G742" s="280">
        <f>ROUND(L64,0)</f>
        <v>0</v>
      </c>
      <c r="H742" s="280">
        <f>ROUND(L65,0)</f>
        <v>0</v>
      </c>
      <c r="I742" s="280">
        <f>ROUND(L66,0)</f>
        <v>0</v>
      </c>
      <c r="J742" s="280" t="e">
        <f>ROUND(L67,0)</f>
        <v>#DIV/0!</v>
      </c>
      <c r="K742" s="280">
        <f>ROUND(L68,0)</f>
        <v>0</v>
      </c>
      <c r="L742" s="280">
        <f>ROUND(L70,0)</f>
        <v>0</v>
      </c>
      <c r="M742" s="280">
        <f>ROUND(L71,0)</f>
        <v>0</v>
      </c>
      <c r="N742" s="280">
        <f>ROUND(L76,0)</f>
        <v>0</v>
      </c>
      <c r="O742" s="280">
        <f>ROUND(L74,0)</f>
        <v>0</v>
      </c>
      <c r="P742" s="280">
        <f>IF(L77&gt;0,ROUND(L77,0),0)</f>
        <v>0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0</v>
      </c>
      <c r="U742" s="280"/>
      <c r="X742" s="280"/>
      <c r="Y742" s="280"/>
      <c r="Z742" s="280" t="e">
        <f t="shared" si="20"/>
        <v>#DIV/0!</v>
      </c>
    </row>
    <row r="743" spans="1:26" ht="12.6" customHeight="1" x14ac:dyDescent="0.25">
      <c r="A743" s="209" t="e">
        <f>RIGHT($C$84,3)&amp;"*"&amp;RIGHT($C$83,4)&amp;"*"&amp;M$55&amp;"*"&amp;"A"</f>
        <v>#VALUE!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 t="e">
        <f>ROUND(M62,0)</f>
        <v>#DIV/0!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 t="e">
        <f>ROUND(M67,0)</f>
        <v>#DIV/0!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 t="e">
        <f t="shared" si="20"/>
        <v>#DIV/0!</v>
      </c>
    </row>
    <row r="744" spans="1:26" ht="12.6" customHeight="1" x14ac:dyDescent="0.25">
      <c r="A744" s="209" t="e">
        <f>RIGHT($C$84,3)&amp;"*"&amp;RIGHT($C$83,4)&amp;"*"&amp;N$55&amp;"*"&amp;"A"</f>
        <v>#VALUE!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 t="e">
        <f>ROUND(N62,0)</f>
        <v>#DIV/0!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 t="e">
        <f>ROUND(N67,0)</f>
        <v>#DIV/0!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 t="e">
        <f t="shared" si="20"/>
        <v>#DIV/0!</v>
      </c>
    </row>
    <row r="745" spans="1:26" ht="12.6" customHeight="1" x14ac:dyDescent="0.25">
      <c r="A745" s="209" t="e">
        <f>RIGHT($C$84,3)&amp;"*"&amp;RIGHT($C$83,4)&amp;"*"&amp;O$55&amp;"*"&amp;"A"</f>
        <v>#VALUE!</v>
      </c>
      <c r="B745" s="280">
        <f>ROUND(O59,0)</f>
        <v>0</v>
      </c>
      <c r="C745" s="283">
        <f>ROUND(O60,2)</f>
        <v>0</v>
      </c>
      <c r="D745" s="280">
        <f>ROUND(O61,0)</f>
        <v>0</v>
      </c>
      <c r="E745" s="280" t="e">
        <f>ROUND(O62,0)</f>
        <v>#DIV/0!</v>
      </c>
      <c r="F745" s="280">
        <f>ROUND(O63,0)</f>
        <v>0</v>
      </c>
      <c r="G745" s="280">
        <f>ROUND(O64,0)</f>
        <v>0</v>
      </c>
      <c r="H745" s="280">
        <f>ROUND(O65,0)</f>
        <v>0</v>
      </c>
      <c r="I745" s="280">
        <f>ROUND(O66,0)</f>
        <v>0</v>
      </c>
      <c r="J745" s="280" t="e">
        <f>ROUND(O67,0)</f>
        <v>#DIV/0!</v>
      </c>
      <c r="K745" s="280">
        <f>ROUND(O68,0)</f>
        <v>0</v>
      </c>
      <c r="L745" s="280">
        <f>ROUND(O70,0)</f>
        <v>0</v>
      </c>
      <c r="M745" s="280">
        <f>ROUND(O71,0)</f>
        <v>0</v>
      </c>
      <c r="N745" s="280">
        <f>ROUND(O76,0)</f>
        <v>0</v>
      </c>
      <c r="O745" s="280">
        <f>ROUND(O74,0)</f>
        <v>0</v>
      </c>
      <c r="P745" s="280">
        <f>IF(O77&gt;0,ROUND(O77,0),0)</f>
        <v>0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0</v>
      </c>
      <c r="T745" s="283">
        <f>IF(O81&gt;0,ROUND(O81,2),0)</f>
        <v>0</v>
      </c>
      <c r="U745" s="280"/>
      <c r="X745" s="280"/>
      <c r="Y745" s="280"/>
      <c r="Z745" s="280" t="e">
        <f t="shared" si="20"/>
        <v>#DIV/0!</v>
      </c>
    </row>
    <row r="746" spans="1:26" ht="12.6" customHeight="1" x14ac:dyDescent="0.25">
      <c r="A746" s="209" t="e">
        <f>RIGHT($C$84,3)&amp;"*"&amp;RIGHT($C$83,4)&amp;"*"&amp;P$55&amp;"*"&amp;"A"</f>
        <v>#VALUE!</v>
      </c>
      <c r="B746" s="280">
        <f>ROUND(P59,0)</f>
        <v>0</v>
      </c>
      <c r="C746" s="283">
        <f>ROUND(P60,2)</f>
        <v>0</v>
      </c>
      <c r="D746" s="280">
        <f>ROUND(P61,0)</f>
        <v>0</v>
      </c>
      <c r="E746" s="280" t="e">
        <f>ROUND(P62,0)</f>
        <v>#DIV/0!</v>
      </c>
      <c r="F746" s="280">
        <f>ROUND(P63,0)</f>
        <v>0</v>
      </c>
      <c r="G746" s="280">
        <f>ROUND(P64,0)</f>
        <v>0</v>
      </c>
      <c r="H746" s="280">
        <f>ROUND(P65,0)</f>
        <v>0</v>
      </c>
      <c r="I746" s="280">
        <f>ROUND(P66,0)</f>
        <v>0</v>
      </c>
      <c r="J746" s="280" t="e">
        <f>ROUND(P67,0)</f>
        <v>#DIV/0!</v>
      </c>
      <c r="K746" s="280">
        <f>ROUND(P68,0)</f>
        <v>0</v>
      </c>
      <c r="L746" s="280">
        <f>ROUND(P70,0)</f>
        <v>0</v>
      </c>
      <c r="M746" s="280">
        <f>ROUND(P71,0)</f>
        <v>0</v>
      </c>
      <c r="N746" s="280">
        <f>ROUND(P76,0)</f>
        <v>0</v>
      </c>
      <c r="O746" s="280">
        <f>ROUND(P74,0)</f>
        <v>0</v>
      </c>
      <c r="P746" s="280">
        <f>IF(P77&gt;0,ROUND(P77,0),0)</f>
        <v>0</v>
      </c>
      <c r="Q746" s="280">
        <f>IF(P78&gt;0,ROUND(P78,0),0)</f>
        <v>0</v>
      </c>
      <c r="R746" s="280">
        <f>IF(P79&gt;0,ROUND(P79,0),0)</f>
        <v>0</v>
      </c>
      <c r="S746" s="280">
        <f>IF(P80&gt;0,ROUND(P80,0),0)</f>
        <v>0</v>
      </c>
      <c r="T746" s="283">
        <f>IF(P81&gt;0,ROUND(P81,2),0)</f>
        <v>0</v>
      </c>
      <c r="U746" s="280"/>
      <c r="X746" s="280"/>
      <c r="Y746" s="280"/>
      <c r="Z746" s="280" t="e">
        <f t="shared" si="20"/>
        <v>#DIV/0!</v>
      </c>
    </row>
    <row r="747" spans="1:26" ht="12.6" customHeight="1" x14ac:dyDescent="0.25">
      <c r="A747" s="209" t="e">
        <f>RIGHT($C$84,3)&amp;"*"&amp;RIGHT($C$83,4)&amp;"*"&amp;Q$55&amp;"*"&amp;"A"</f>
        <v>#VALUE!</v>
      </c>
      <c r="B747" s="280">
        <f>ROUND(Q59,0)</f>
        <v>0</v>
      </c>
      <c r="C747" s="283">
        <f>ROUND(Q60,2)</f>
        <v>0</v>
      </c>
      <c r="D747" s="280">
        <f>ROUND(Q61,0)</f>
        <v>0</v>
      </c>
      <c r="E747" s="280" t="e">
        <f>ROUND(Q62,0)</f>
        <v>#DIV/0!</v>
      </c>
      <c r="F747" s="280">
        <f>ROUND(Q63,0)</f>
        <v>0</v>
      </c>
      <c r="G747" s="280">
        <f>ROUND(Q64,0)</f>
        <v>0</v>
      </c>
      <c r="H747" s="280">
        <f>ROUND(Q65,0)</f>
        <v>0</v>
      </c>
      <c r="I747" s="280">
        <f>ROUND(Q66,0)</f>
        <v>0</v>
      </c>
      <c r="J747" s="280" t="e">
        <f>ROUND(Q67,0)</f>
        <v>#DIV/0!</v>
      </c>
      <c r="K747" s="280">
        <f>ROUND(Q68,0)</f>
        <v>0</v>
      </c>
      <c r="L747" s="280">
        <f>ROUND(Q70,0)</f>
        <v>0</v>
      </c>
      <c r="M747" s="280">
        <f>ROUND(Q71,0)</f>
        <v>0</v>
      </c>
      <c r="N747" s="280">
        <f>ROUND(Q76,0)</f>
        <v>0</v>
      </c>
      <c r="O747" s="280">
        <f>ROUND(Q74,0)</f>
        <v>0</v>
      </c>
      <c r="P747" s="280">
        <f>IF(Q77&gt;0,ROUND(Q77,0),0)</f>
        <v>0</v>
      </c>
      <c r="Q747" s="280">
        <f>IF(Q78&gt;0,ROUND(Q78,0),0)</f>
        <v>0</v>
      </c>
      <c r="R747" s="280">
        <f>IF(Q79&gt;0,ROUND(Q79,0),0)</f>
        <v>0</v>
      </c>
      <c r="S747" s="280">
        <f>IF(Q80&gt;0,ROUND(Q80,0),0)</f>
        <v>0</v>
      </c>
      <c r="T747" s="283">
        <f>IF(Q81&gt;0,ROUND(Q81,2),0)</f>
        <v>0</v>
      </c>
      <c r="U747" s="280"/>
      <c r="X747" s="280"/>
      <c r="Y747" s="280"/>
      <c r="Z747" s="280" t="e">
        <f t="shared" si="20"/>
        <v>#DIV/0!</v>
      </c>
    </row>
    <row r="748" spans="1:26" ht="12.6" customHeight="1" x14ac:dyDescent="0.25">
      <c r="A748" s="209" t="e">
        <f>RIGHT($C$84,3)&amp;"*"&amp;RIGHT($C$83,4)&amp;"*"&amp;R$55&amp;"*"&amp;"A"</f>
        <v>#VALUE!</v>
      </c>
      <c r="B748" s="280">
        <f>ROUND(R59,0)</f>
        <v>0</v>
      </c>
      <c r="C748" s="283">
        <f>ROUND(R60,2)</f>
        <v>0</v>
      </c>
      <c r="D748" s="280">
        <f>ROUND(R61,0)</f>
        <v>0</v>
      </c>
      <c r="E748" s="280" t="e">
        <f>ROUND(R62,0)</f>
        <v>#DIV/0!</v>
      </c>
      <c r="F748" s="280">
        <f>ROUND(R63,0)</f>
        <v>0</v>
      </c>
      <c r="G748" s="280">
        <f>ROUND(R64,0)</f>
        <v>0</v>
      </c>
      <c r="H748" s="280">
        <f>ROUND(R65,0)</f>
        <v>0</v>
      </c>
      <c r="I748" s="280">
        <f>ROUND(R66,0)</f>
        <v>0</v>
      </c>
      <c r="J748" s="280" t="e">
        <f>ROUND(R67,0)</f>
        <v>#DIV/0!</v>
      </c>
      <c r="K748" s="280">
        <f>ROUND(R68,0)</f>
        <v>0</v>
      </c>
      <c r="L748" s="280">
        <f>ROUND(R70,0)</f>
        <v>0</v>
      </c>
      <c r="M748" s="280">
        <f>ROUND(R71,0)</f>
        <v>0</v>
      </c>
      <c r="N748" s="280">
        <f>ROUND(R76,0)</f>
        <v>0</v>
      </c>
      <c r="O748" s="280">
        <f>ROUND(R74,0)</f>
        <v>0</v>
      </c>
      <c r="P748" s="280">
        <f>IF(R77&gt;0,ROUND(R77,0),0)</f>
        <v>0</v>
      </c>
      <c r="Q748" s="280">
        <f>IF(R78&gt;0,ROUND(R78,0),0)</f>
        <v>0</v>
      </c>
      <c r="R748" s="280">
        <f>IF(R79&gt;0,ROUND(R79,0),0)</f>
        <v>0</v>
      </c>
      <c r="S748" s="280">
        <f>IF(R80&gt;0,ROUND(R80,0),0)</f>
        <v>0</v>
      </c>
      <c r="T748" s="283">
        <f>IF(R81&gt;0,ROUND(R81,2),0)</f>
        <v>0</v>
      </c>
      <c r="U748" s="280"/>
      <c r="X748" s="280"/>
      <c r="Y748" s="280"/>
      <c r="Z748" s="280" t="e">
        <f t="shared" si="20"/>
        <v>#DIV/0!</v>
      </c>
    </row>
    <row r="749" spans="1:26" ht="12.6" customHeight="1" x14ac:dyDescent="0.25">
      <c r="A749" s="209" t="e">
        <f>RIGHT($C$84,3)&amp;"*"&amp;RIGHT($C$83,4)&amp;"*"&amp;S$55&amp;"*"&amp;"A"</f>
        <v>#VALUE!</v>
      </c>
      <c r="B749" s="280"/>
      <c r="C749" s="283">
        <f>ROUND(S60,2)</f>
        <v>0</v>
      </c>
      <c r="D749" s="280">
        <f>ROUND(S61,0)</f>
        <v>0</v>
      </c>
      <c r="E749" s="280" t="e">
        <f>ROUND(S62,0)</f>
        <v>#DIV/0!</v>
      </c>
      <c r="F749" s="280">
        <f>ROUND(S63,0)</f>
        <v>0</v>
      </c>
      <c r="G749" s="280">
        <f>ROUND(S64,0)</f>
        <v>0</v>
      </c>
      <c r="H749" s="280">
        <f>ROUND(S65,0)</f>
        <v>0</v>
      </c>
      <c r="I749" s="280">
        <f>ROUND(S66,0)</f>
        <v>0</v>
      </c>
      <c r="J749" s="280" t="e">
        <f>ROUND(S67,0)</f>
        <v>#DIV/0!</v>
      </c>
      <c r="K749" s="280">
        <f>ROUND(S68,0)</f>
        <v>0</v>
      </c>
      <c r="L749" s="280">
        <f>ROUND(S70,0)</f>
        <v>0</v>
      </c>
      <c r="M749" s="280">
        <f>ROUND(S71,0)</f>
        <v>0</v>
      </c>
      <c r="N749" s="280">
        <f>ROUND(S76,0)</f>
        <v>0</v>
      </c>
      <c r="O749" s="280">
        <f>ROUND(S74,0)</f>
        <v>0</v>
      </c>
      <c r="P749" s="280">
        <f>IF(S77&gt;0,ROUND(S77,0),0)</f>
        <v>0</v>
      </c>
      <c r="Q749" s="280">
        <f>IF(S78&gt;0,ROUND(S78,0),0)</f>
        <v>0</v>
      </c>
      <c r="R749" s="280">
        <f>IF(S79&gt;0,ROUND(S79,0),0)</f>
        <v>0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 t="e">
        <f t="shared" si="20"/>
        <v>#DIV/0!</v>
      </c>
    </row>
    <row r="750" spans="1:26" ht="12.6" customHeight="1" x14ac:dyDescent="0.25">
      <c r="A750" s="209" t="e">
        <f>RIGHT($C$84,3)&amp;"*"&amp;RIGHT($C$83,4)&amp;"*"&amp;T$55&amp;"*"&amp;"A"</f>
        <v>#VALUE!</v>
      </c>
      <c r="B750" s="280"/>
      <c r="C750" s="283">
        <f>ROUND(T60,2)</f>
        <v>0</v>
      </c>
      <c r="D750" s="280">
        <f>ROUND(T61,0)</f>
        <v>0</v>
      </c>
      <c r="E750" s="280" t="e">
        <f>ROUND(T62,0)</f>
        <v>#DIV/0!</v>
      </c>
      <c r="F750" s="280">
        <f>ROUND(T63,0)</f>
        <v>0</v>
      </c>
      <c r="G750" s="280">
        <f>ROUND(T64,0)</f>
        <v>0</v>
      </c>
      <c r="H750" s="280">
        <f>ROUND(T65,0)</f>
        <v>0</v>
      </c>
      <c r="I750" s="280">
        <f>ROUND(T66,0)</f>
        <v>0</v>
      </c>
      <c r="J750" s="280" t="e">
        <f>ROUND(T67,0)</f>
        <v>#DIV/0!</v>
      </c>
      <c r="K750" s="280">
        <f>ROUND(T68,0)</f>
        <v>0</v>
      </c>
      <c r="L750" s="280">
        <f>ROUND(T70,0)</f>
        <v>0</v>
      </c>
      <c r="M750" s="280">
        <f>ROUND(T71,0)</f>
        <v>0</v>
      </c>
      <c r="N750" s="280">
        <f>ROUND(T76,0)</f>
        <v>0</v>
      </c>
      <c r="O750" s="280">
        <f>ROUND(T74,0)</f>
        <v>0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 t="e">
        <f t="shared" si="20"/>
        <v>#DIV/0!</v>
      </c>
    </row>
    <row r="751" spans="1:26" ht="12.6" customHeight="1" x14ac:dyDescent="0.25">
      <c r="A751" s="209" t="e">
        <f>RIGHT($C$84,3)&amp;"*"&amp;RIGHT($C$83,4)&amp;"*"&amp;U$55&amp;"*"&amp;"A"</f>
        <v>#VALUE!</v>
      </c>
      <c r="B751" s="280">
        <f>ROUND(U59,0)</f>
        <v>0</v>
      </c>
      <c r="C751" s="283">
        <f>ROUND(U60,2)</f>
        <v>0</v>
      </c>
      <c r="D751" s="280">
        <f>ROUND(U61,0)</f>
        <v>0</v>
      </c>
      <c r="E751" s="280" t="e">
        <f>ROUND(U62,0)</f>
        <v>#DIV/0!</v>
      </c>
      <c r="F751" s="280">
        <f>ROUND(U63,0)</f>
        <v>0</v>
      </c>
      <c r="G751" s="280">
        <f>ROUND(U64,0)</f>
        <v>0</v>
      </c>
      <c r="H751" s="280">
        <f>ROUND(U65,0)</f>
        <v>0</v>
      </c>
      <c r="I751" s="280">
        <f>ROUND(U66,0)</f>
        <v>0</v>
      </c>
      <c r="J751" s="280" t="e">
        <f>ROUND(U67,0)</f>
        <v>#DIV/0!</v>
      </c>
      <c r="K751" s="280">
        <f>ROUND(U68,0)</f>
        <v>0</v>
      </c>
      <c r="L751" s="280">
        <f>ROUND(U70,0)</f>
        <v>0</v>
      </c>
      <c r="M751" s="280">
        <f>ROUND(U71,0)</f>
        <v>0</v>
      </c>
      <c r="N751" s="280">
        <f>ROUND(U76,0)</f>
        <v>0</v>
      </c>
      <c r="O751" s="280">
        <f>ROUND(U74,0)</f>
        <v>0</v>
      </c>
      <c r="P751" s="280">
        <f>IF(U77&gt;0,ROUND(U77,0),0)</f>
        <v>0</v>
      </c>
      <c r="Q751" s="280">
        <f>IF(U78&gt;0,ROUND(U78,0),0)</f>
        <v>0</v>
      </c>
      <c r="R751" s="280">
        <f>IF(U79&gt;0,ROUND(U79,0),0)</f>
        <v>0</v>
      </c>
      <c r="S751" s="280">
        <f>IF(U80&gt;0,ROUND(U80,0),0)</f>
        <v>0</v>
      </c>
      <c r="T751" s="283">
        <f>IF(U81&gt;0,ROUND(U81,2),0)</f>
        <v>0</v>
      </c>
      <c r="U751" s="280"/>
      <c r="X751" s="280"/>
      <c r="Y751" s="280"/>
      <c r="Z751" s="280" t="e">
        <f t="shared" si="20"/>
        <v>#DIV/0!</v>
      </c>
    </row>
    <row r="752" spans="1:26" ht="12.6" customHeight="1" x14ac:dyDescent="0.25">
      <c r="A752" s="209" t="e">
        <f>RIGHT($C$84,3)&amp;"*"&amp;RIGHT($C$83,4)&amp;"*"&amp;V$55&amp;"*"&amp;"A"</f>
        <v>#VALUE!</v>
      </c>
      <c r="B752" s="280">
        <f>ROUND(V59,0)</f>
        <v>0</v>
      </c>
      <c r="C752" s="283">
        <f>ROUND(V60,2)</f>
        <v>0</v>
      </c>
      <c r="D752" s="280">
        <f>ROUND(V61,0)</f>
        <v>0</v>
      </c>
      <c r="E752" s="280" t="e">
        <f>ROUND(V62,0)</f>
        <v>#DIV/0!</v>
      </c>
      <c r="F752" s="280">
        <f>ROUND(V63,0)</f>
        <v>0</v>
      </c>
      <c r="G752" s="280">
        <f>ROUND(V64,0)</f>
        <v>0</v>
      </c>
      <c r="H752" s="280">
        <f>ROUND(V65,0)</f>
        <v>0</v>
      </c>
      <c r="I752" s="280">
        <f>ROUND(V66,0)</f>
        <v>0</v>
      </c>
      <c r="J752" s="280" t="e">
        <f>ROUND(V67,0)</f>
        <v>#DIV/0!</v>
      </c>
      <c r="K752" s="280">
        <f>ROUND(V68,0)</f>
        <v>0</v>
      </c>
      <c r="L752" s="280">
        <f>ROUND(V70,0)</f>
        <v>0</v>
      </c>
      <c r="M752" s="280">
        <f>ROUND(V71,0)</f>
        <v>0</v>
      </c>
      <c r="N752" s="280">
        <f>ROUND(V76,0)</f>
        <v>0</v>
      </c>
      <c r="O752" s="280">
        <f>ROUND(V74,0)</f>
        <v>0</v>
      </c>
      <c r="P752" s="280">
        <f>IF(V77&gt;0,ROUND(V77,0),0)</f>
        <v>0</v>
      </c>
      <c r="Q752" s="280">
        <f>IF(V78&gt;0,ROUND(V78,0),0)</f>
        <v>0</v>
      </c>
      <c r="R752" s="280">
        <f>IF(V79&gt;0,ROUND(V79,0),0)</f>
        <v>0</v>
      </c>
      <c r="S752" s="280">
        <f>IF(V80&gt;0,ROUND(V80,0),0)</f>
        <v>0</v>
      </c>
      <c r="T752" s="283">
        <f>IF(V81&gt;0,ROUND(V81,2),0)</f>
        <v>0</v>
      </c>
      <c r="U752" s="280"/>
      <c r="X752" s="280"/>
      <c r="Y752" s="280"/>
      <c r="Z752" s="280" t="e">
        <f t="shared" si="20"/>
        <v>#DIV/0!</v>
      </c>
    </row>
    <row r="753" spans="1:26" ht="12.6" customHeight="1" x14ac:dyDescent="0.25">
      <c r="A753" s="209" t="e">
        <f>RIGHT($C$84,3)&amp;"*"&amp;RIGHT($C$83,4)&amp;"*"&amp;W$55&amp;"*"&amp;"A"</f>
        <v>#VALUE!</v>
      </c>
      <c r="B753" s="280">
        <f>ROUND(W59,0)</f>
        <v>0</v>
      </c>
      <c r="C753" s="283">
        <f>ROUND(W60,2)</f>
        <v>0</v>
      </c>
      <c r="D753" s="280">
        <f>ROUND(W61,0)</f>
        <v>0</v>
      </c>
      <c r="E753" s="280" t="e">
        <f>ROUND(W62,0)</f>
        <v>#DIV/0!</v>
      </c>
      <c r="F753" s="280">
        <f>ROUND(W63,0)</f>
        <v>0</v>
      </c>
      <c r="G753" s="280">
        <f>ROUND(W64,0)</f>
        <v>0</v>
      </c>
      <c r="H753" s="280">
        <f>ROUND(W65,0)</f>
        <v>0</v>
      </c>
      <c r="I753" s="280">
        <f>ROUND(W66,0)</f>
        <v>0</v>
      </c>
      <c r="J753" s="280" t="e">
        <f>ROUND(W67,0)</f>
        <v>#DIV/0!</v>
      </c>
      <c r="K753" s="280">
        <f>ROUND(W68,0)</f>
        <v>0</v>
      </c>
      <c r="L753" s="280">
        <f>ROUND(W70,0)</f>
        <v>0</v>
      </c>
      <c r="M753" s="280">
        <f>ROUND(W71,0)</f>
        <v>0</v>
      </c>
      <c r="N753" s="280">
        <f>ROUND(W76,0)</f>
        <v>0</v>
      </c>
      <c r="O753" s="280">
        <f>ROUND(W74,0)</f>
        <v>0</v>
      </c>
      <c r="P753" s="280">
        <f>IF(W77&gt;0,ROUND(W77,0),0)</f>
        <v>0</v>
      </c>
      <c r="Q753" s="280">
        <f>IF(W78&gt;0,ROUND(W78,0),0)</f>
        <v>0</v>
      </c>
      <c r="R753" s="280">
        <f>IF(W79&gt;0,ROUND(W79,0),0)</f>
        <v>0</v>
      </c>
      <c r="S753" s="280">
        <f>IF(W80&gt;0,ROUND(W80,0),0)</f>
        <v>0</v>
      </c>
      <c r="T753" s="283">
        <f>IF(W81&gt;0,ROUND(W81,2),0)</f>
        <v>0</v>
      </c>
      <c r="U753" s="280"/>
      <c r="X753" s="280"/>
      <c r="Y753" s="280"/>
      <c r="Z753" s="280" t="e">
        <f t="shared" si="20"/>
        <v>#DIV/0!</v>
      </c>
    </row>
    <row r="754" spans="1:26" ht="12.6" customHeight="1" x14ac:dyDescent="0.25">
      <c r="A754" s="209" t="e">
        <f>RIGHT($C$84,3)&amp;"*"&amp;RIGHT($C$83,4)&amp;"*"&amp;X$55&amp;"*"&amp;"A"</f>
        <v>#VALUE!</v>
      </c>
      <c r="B754" s="280">
        <f>ROUND(X59,0)</f>
        <v>0</v>
      </c>
      <c r="C754" s="283">
        <f>ROUND(X60,2)</f>
        <v>0</v>
      </c>
      <c r="D754" s="280">
        <f>ROUND(X61,0)</f>
        <v>0</v>
      </c>
      <c r="E754" s="280" t="e">
        <f>ROUND(X62,0)</f>
        <v>#DIV/0!</v>
      </c>
      <c r="F754" s="280">
        <f>ROUND(X63,0)</f>
        <v>0</v>
      </c>
      <c r="G754" s="280">
        <f>ROUND(X64,0)</f>
        <v>0</v>
      </c>
      <c r="H754" s="280">
        <f>ROUND(X65,0)</f>
        <v>0</v>
      </c>
      <c r="I754" s="280">
        <f>ROUND(X66,0)</f>
        <v>0</v>
      </c>
      <c r="J754" s="280" t="e">
        <f>ROUND(X67,0)</f>
        <v>#DIV/0!</v>
      </c>
      <c r="K754" s="280">
        <f>ROUND(X68,0)</f>
        <v>0</v>
      </c>
      <c r="L754" s="280">
        <f>ROUND(X70,0)</f>
        <v>0</v>
      </c>
      <c r="M754" s="280">
        <f>ROUND(X71,0)</f>
        <v>0</v>
      </c>
      <c r="N754" s="280">
        <f>ROUND(X76,0)</f>
        <v>0</v>
      </c>
      <c r="O754" s="280">
        <f>ROUND(X74,0)</f>
        <v>0</v>
      </c>
      <c r="P754" s="280">
        <f>IF(X77&gt;0,ROUND(X77,0),0)</f>
        <v>0</v>
      </c>
      <c r="Q754" s="280">
        <f>IF(X78&gt;0,ROUND(X78,0),0)</f>
        <v>0</v>
      </c>
      <c r="R754" s="280">
        <f>IF(X79&gt;0,ROUND(X79,0),0)</f>
        <v>0</v>
      </c>
      <c r="S754" s="280">
        <f>IF(X80&gt;0,ROUND(X80,0),0)</f>
        <v>0</v>
      </c>
      <c r="T754" s="283">
        <f>IF(X81&gt;0,ROUND(X81,2),0)</f>
        <v>0</v>
      </c>
      <c r="U754" s="280"/>
      <c r="X754" s="280"/>
      <c r="Y754" s="280"/>
      <c r="Z754" s="280" t="e">
        <f t="shared" si="20"/>
        <v>#DIV/0!</v>
      </c>
    </row>
    <row r="755" spans="1:26" ht="12.6" customHeight="1" x14ac:dyDescent="0.25">
      <c r="A755" s="209" t="e">
        <f>RIGHT($C$84,3)&amp;"*"&amp;RIGHT($C$83,4)&amp;"*"&amp;Y$55&amp;"*"&amp;"A"</f>
        <v>#VALUE!</v>
      </c>
      <c r="B755" s="280">
        <f>ROUND(Y59,0)</f>
        <v>0</v>
      </c>
      <c r="C755" s="283">
        <f>ROUND(Y60,2)</f>
        <v>0</v>
      </c>
      <c r="D755" s="280">
        <f>ROUND(Y61,0)</f>
        <v>0</v>
      </c>
      <c r="E755" s="280" t="e">
        <f>ROUND(Y62,0)</f>
        <v>#DIV/0!</v>
      </c>
      <c r="F755" s="280">
        <f>ROUND(Y63,0)</f>
        <v>0</v>
      </c>
      <c r="G755" s="280">
        <f>ROUND(Y64,0)</f>
        <v>0</v>
      </c>
      <c r="H755" s="280">
        <f>ROUND(Y65,0)</f>
        <v>0</v>
      </c>
      <c r="I755" s="280">
        <f>ROUND(Y66,0)</f>
        <v>0</v>
      </c>
      <c r="J755" s="280" t="e">
        <f>ROUND(Y67,0)</f>
        <v>#DIV/0!</v>
      </c>
      <c r="K755" s="280">
        <f>ROUND(Y68,0)</f>
        <v>0</v>
      </c>
      <c r="L755" s="280">
        <f>ROUND(Y70,0)</f>
        <v>0</v>
      </c>
      <c r="M755" s="280">
        <f>ROUND(Y71,0)</f>
        <v>0</v>
      </c>
      <c r="N755" s="280">
        <f>ROUND(Y76,0)</f>
        <v>0</v>
      </c>
      <c r="O755" s="280">
        <f>ROUND(Y74,0)</f>
        <v>0</v>
      </c>
      <c r="P755" s="280">
        <f>IF(Y77&gt;0,ROUND(Y77,0),0)</f>
        <v>0</v>
      </c>
      <c r="Q755" s="280">
        <f>IF(Y78&gt;0,ROUND(Y78,0),0)</f>
        <v>0</v>
      </c>
      <c r="R755" s="280">
        <f>IF(Y79&gt;0,ROUND(Y79,0),0)</f>
        <v>0</v>
      </c>
      <c r="S755" s="280">
        <f>IF(Y80&gt;0,ROUND(Y80,0),0)</f>
        <v>0</v>
      </c>
      <c r="T755" s="283">
        <f>IF(Y81&gt;0,ROUND(Y81,2),0)</f>
        <v>0</v>
      </c>
      <c r="U755" s="280"/>
      <c r="X755" s="280"/>
      <c r="Y755" s="280"/>
      <c r="Z755" s="280" t="e">
        <f t="shared" si="20"/>
        <v>#DIV/0!</v>
      </c>
    </row>
    <row r="756" spans="1:26" ht="12.6" customHeight="1" x14ac:dyDescent="0.25">
      <c r="A756" s="209" t="e">
        <f>RIGHT($C$84,3)&amp;"*"&amp;RIGHT($C$83,4)&amp;"*"&amp;Z$55&amp;"*"&amp;"A"</f>
        <v>#VALUE!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 t="e">
        <f>ROUND(Z62,0)</f>
        <v>#DIV/0!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 t="e">
        <f>ROUND(Z67,0)</f>
        <v>#DIV/0!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 t="e">
        <f t="shared" si="20"/>
        <v>#DIV/0!</v>
      </c>
    </row>
    <row r="757" spans="1:26" ht="12.6" customHeight="1" x14ac:dyDescent="0.25">
      <c r="A757" s="209" t="e">
        <f>RIGHT($C$84,3)&amp;"*"&amp;RIGHT($C$83,4)&amp;"*"&amp;AA$55&amp;"*"&amp;"A"</f>
        <v>#VALUE!</v>
      </c>
      <c r="B757" s="280">
        <f>ROUND(AA59,0)</f>
        <v>0</v>
      </c>
      <c r="C757" s="283">
        <f>ROUND(AA60,2)</f>
        <v>0</v>
      </c>
      <c r="D757" s="280">
        <f>ROUND(AA61,0)</f>
        <v>0</v>
      </c>
      <c r="E757" s="280" t="e">
        <f>ROUND(AA62,0)</f>
        <v>#DIV/0!</v>
      </c>
      <c r="F757" s="280">
        <f>ROUND(AA63,0)</f>
        <v>0</v>
      </c>
      <c r="G757" s="280">
        <f>ROUND(AA64,0)</f>
        <v>0</v>
      </c>
      <c r="H757" s="280">
        <f>ROUND(AA65,0)</f>
        <v>0</v>
      </c>
      <c r="I757" s="280">
        <f>ROUND(AA66,0)</f>
        <v>0</v>
      </c>
      <c r="J757" s="280" t="e">
        <f>ROUND(AA67,0)</f>
        <v>#DIV/0!</v>
      </c>
      <c r="K757" s="280">
        <f>ROUND(AA68,0)</f>
        <v>0</v>
      </c>
      <c r="L757" s="280">
        <f>ROUND(AA70,0)</f>
        <v>0</v>
      </c>
      <c r="M757" s="280">
        <f>ROUND(AA71,0)</f>
        <v>0</v>
      </c>
      <c r="N757" s="280">
        <f>ROUND(AA76,0)</f>
        <v>0</v>
      </c>
      <c r="O757" s="280">
        <f>ROUND(AA74,0)</f>
        <v>0</v>
      </c>
      <c r="P757" s="280">
        <f>IF(AA77&gt;0,ROUND(AA77,0),0)</f>
        <v>0</v>
      </c>
      <c r="Q757" s="280">
        <f>IF(AA78&gt;0,ROUND(AA78,0),0)</f>
        <v>0</v>
      </c>
      <c r="R757" s="280">
        <f>IF(AA79&gt;0,ROUND(AA79,0),0)</f>
        <v>0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 t="e">
        <f t="shared" si="20"/>
        <v>#DIV/0!</v>
      </c>
    </row>
    <row r="758" spans="1:26" ht="12.6" customHeight="1" x14ac:dyDescent="0.25">
      <c r="A758" s="209" t="e">
        <f>RIGHT($C$84,3)&amp;"*"&amp;RIGHT($C$83,4)&amp;"*"&amp;AB$55&amp;"*"&amp;"A"</f>
        <v>#VALUE!</v>
      </c>
      <c r="B758" s="280"/>
      <c r="C758" s="283">
        <f>ROUND(AB60,2)</f>
        <v>0</v>
      </c>
      <c r="D758" s="280">
        <f>ROUND(AB61,0)</f>
        <v>0</v>
      </c>
      <c r="E758" s="280" t="e">
        <f>ROUND(AB62,0)</f>
        <v>#DIV/0!</v>
      </c>
      <c r="F758" s="280">
        <f>ROUND(AB63,0)</f>
        <v>0</v>
      </c>
      <c r="G758" s="280">
        <f>ROUND(AB64,0)</f>
        <v>0</v>
      </c>
      <c r="H758" s="280">
        <f>ROUND(AB65,0)</f>
        <v>0</v>
      </c>
      <c r="I758" s="280">
        <f>ROUND(AB66,0)</f>
        <v>0</v>
      </c>
      <c r="J758" s="280" t="e">
        <f>ROUND(AB67,0)</f>
        <v>#DIV/0!</v>
      </c>
      <c r="K758" s="280">
        <f>ROUND(AB68,0)</f>
        <v>0</v>
      </c>
      <c r="L758" s="280">
        <f>ROUND(AB70,0)</f>
        <v>0</v>
      </c>
      <c r="M758" s="280">
        <f>ROUND(AB71,0)</f>
        <v>0</v>
      </c>
      <c r="N758" s="280">
        <f>ROUND(AB76,0)</f>
        <v>0</v>
      </c>
      <c r="O758" s="280">
        <f>ROUND(AB74,0)</f>
        <v>0</v>
      </c>
      <c r="P758" s="280">
        <f>IF(AB77&gt;0,ROUND(AB77,0),0)</f>
        <v>0</v>
      </c>
      <c r="Q758" s="280">
        <f>IF(AB78&gt;0,ROUND(AB78,0),0)</f>
        <v>0</v>
      </c>
      <c r="R758" s="280">
        <f>IF(AB79&gt;0,ROUND(AB79,0),0)</f>
        <v>0</v>
      </c>
      <c r="S758" s="280">
        <f>IF(AB80&gt;0,ROUND(AB80,0),0)</f>
        <v>0</v>
      </c>
      <c r="T758" s="283">
        <f>IF(AB81&gt;0,ROUND(AB81,2),0)</f>
        <v>0</v>
      </c>
      <c r="U758" s="280"/>
      <c r="X758" s="280"/>
      <c r="Y758" s="280"/>
      <c r="Z758" s="280" t="e">
        <f t="shared" si="20"/>
        <v>#DIV/0!</v>
      </c>
    </row>
    <row r="759" spans="1:26" ht="12.6" customHeight="1" x14ac:dyDescent="0.25">
      <c r="A759" s="209" t="e">
        <f>RIGHT($C$84,3)&amp;"*"&amp;RIGHT($C$83,4)&amp;"*"&amp;AC$55&amp;"*"&amp;"A"</f>
        <v>#VALUE!</v>
      </c>
      <c r="B759" s="280">
        <f>ROUND(AC59,0)</f>
        <v>0</v>
      </c>
      <c r="C759" s="283">
        <f>ROUND(AC60,2)</f>
        <v>0</v>
      </c>
      <c r="D759" s="280">
        <f>ROUND(AC61,0)</f>
        <v>0</v>
      </c>
      <c r="E759" s="280" t="e">
        <f>ROUND(AC62,0)</f>
        <v>#DIV/0!</v>
      </c>
      <c r="F759" s="280">
        <f>ROUND(AC63,0)</f>
        <v>0</v>
      </c>
      <c r="G759" s="280">
        <f>ROUND(AC64,0)</f>
        <v>0</v>
      </c>
      <c r="H759" s="280">
        <f>ROUND(AC65,0)</f>
        <v>0</v>
      </c>
      <c r="I759" s="280">
        <f>ROUND(AC66,0)</f>
        <v>0</v>
      </c>
      <c r="J759" s="280" t="e">
        <f>ROUND(AC67,0)</f>
        <v>#DIV/0!</v>
      </c>
      <c r="K759" s="280">
        <f>ROUND(AC68,0)</f>
        <v>0</v>
      </c>
      <c r="L759" s="280">
        <f>ROUND(AC70,0)</f>
        <v>0</v>
      </c>
      <c r="M759" s="280">
        <f>ROUND(AC71,0)</f>
        <v>0</v>
      </c>
      <c r="N759" s="280">
        <f>ROUND(AC76,0)</f>
        <v>0</v>
      </c>
      <c r="O759" s="280">
        <f>ROUND(AC74,0)</f>
        <v>0</v>
      </c>
      <c r="P759" s="280">
        <f>IF(AC77&gt;0,ROUND(AC77,0),0)</f>
        <v>0</v>
      </c>
      <c r="Q759" s="280">
        <f>IF(AC78&gt;0,ROUND(AC78,0),0)</f>
        <v>0</v>
      </c>
      <c r="R759" s="280">
        <f>IF(AC79&gt;0,ROUND(AC79,0),0)</f>
        <v>0</v>
      </c>
      <c r="S759" s="280">
        <f>IF(AC80&gt;0,ROUND(AC80,0),0)</f>
        <v>0</v>
      </c>
      <c r="T759" s="283">
        <f>IF(AC81&gt;0,ROUND(AC81,2),0)</f>
        <v>0</v>
      </c>
      <c r="U759" s="280"/>
      <c r="X759" s="280"/>
      <c r="Y759" s="280"/>
      <c r="Z759" s="280" t="e">
        <f t="shared" si="20"/>
        <v>#DIV/0!</v>
      </c>
    </row>
    <row r="760" spans="1:26" ht="12.6" customHeight="1" x14ac:dyDescent="0.25">
      <c r="A760" s="209" t="e">
        <f>RIGHT($C$84,3)&amp;"*"&amp;RIGHT($C$83,4)&amp;"*"&amp;AD$55&amp;"*"&amp;"A"</f>
        <v>#VALUE!</v>
      </c>
      <c r="B760" s="280">
        <f>ROUND(AD59,0)</f>
        <v>0</v>
      </c>
      <c r="C760" s="283">
        <f>ROUND(AD60,2)</f>
        <v>0</v>
      </c>
      <c r="D760" s="280">
        <f>ROUND(AD61,0)</f>
        <v>0</v>
      </c>
      <c r="E760" s="280" t="e">
        <f>ROUND(AD62,0)</f>
        <v>#DIV/0!</v>
      </c>
      <c r="F760" s="280">
        <f>ROUND(AD63,0)</f>
        <v>0</v>
      </c>
      <c r="G760" s="280">
        <f>ROUND(AD64,0)</f>
        <v>0</v>
      </c>
      <c r="H760" s="280">
        <f>ROUND(AD65,0)</f>
        <v>0</v>
      </c>
      <c r="I760" s="280">
        <f>ROUND(AD66,0)</f>
        <v>0</v>
      </c>
      <c r="J760" s="280" t="e">
        <f>ROUND(AD67,0)</f>
        <v>#DIV/0!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0</v>
      </c>
      <c r="O760" s="280">
        <f>ROUND(AD74,0)</f>
        <v>0</v>
      </c>
      <c r="P760" s="280">
        <f>IF(AD77&gt;0,ROUND(AD77,0),0)</f>
        <v>0</v>
      </c>
      <c r="Q760" s="280">
        <f>IF(AD78&gt;0,ROUND(AD78,0),0)</f>
        <v>0</v>
      </c>
      <c r="R760" s="280">
        <f>IF(AD79&gt;0,ROUND(AD79,0),0)</f>
        <v>0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 t="e">
        <f t="shared" si="20"/>
        <v>#DIV/0!</v>
      </c>
    </row>
    <row r="761" spans="1:26" ht="12.6" customHeight="1" x14ac:dyDescent="0.25">
      <c r="A761" s="209" t="e">
        <f>RIGHT($C$84,3)&amp;"*"&amp;RIGHT($C$83,4)&amp;"*"&amp;AE$55&amp;"*"&amp;"A"</f>
        <v>#VALUE!</v>
      </c>
      <c r="B761" s="280">
        <f>ROUND(AE59,0)</f>
        <v>0</v>
      </c>
      <c r="C761" s="283">
        <f>ROUND(AE60,2)</f>
        <v>0</v>
      </c>
      <c r="D761" s="280">
        <f>ROUND(AE61,0)</f>
        <v>0</v>
      </c>
      <c r="E761" s="280" t="e">
        <f>ROUND(AE62,0)</f>
        <v>#DIV/0!</v>
      </c>
      <c r="F761" s="280">
        <f>ROUND(AE63,0)</f>
        <v>0</v>
      </c>
      <c r="G761" s="280">
        <f>ROUND(AE64,0)</f>
        <v>0</v>
      </c>
      <c r="H761" s="280">
        <f>ROUND(AE65,0)</f>
        <v>0</v>
      </c>
      <c r="I761" s="280">
        <f>ROUND(AE66,0)</f>
        <v>0</v>
      </c>
      <c r="J761" s="280" t="e">
        <f>ROUND(AE67,0)</f>
        <v>#DIV/0!</v>
      </c>
      <c r="K761" s="280">
        <f>ROUND(AE68,0)</f>
        <v>0</v>
      </c>
      <c r="L761" s="280">
        <f>ROUND(AE70,0)</f>
        <v>0</v>
      </c>
      <c r="M761" s="280">
        <f>ROUND(AE71,0)</f>
        <v>0</v>
      </c>
      <c r="N761" s="280">
        <f>ROUND(AE76,0)</f>
        <v>0</v>
      </c>
      <c r="O761" s="280">
        <f>ROUND(AE74,0)</f>
        <v>0</v>
      </c>
      <c r="P761" s="280">
        <f>IF(AE77&gt;0,ROUND(AE77,0),0)</f>
        <v>0</v>
      </c>
      <c r="Q761" s="280">
        <f>IF(AE78&gt;0,ROUND(AE78,0),0)</f>
        <v>0</v>
      </c>
      <c r="R761" s="280">
        <f>IF(AE79&gt;0,ROUND(AE79,0),0)</f>
        <v>0</v>
      </c>
      <c r="S761" s="280">
        <f>IF(AE80&gt;0,ROUND(AE80,0),0)</f>
        <v>0</v>
      </c>
      <c r="T761" s="283">
        <f>IF(AE81&gt;0,ROUND(AE81,2),0)</f>
        <v>0</v>
      </c>
      <c r="U761" s="280"/>
      <c r="X761" s="280"/>
      <c r="Y761" s="280"/>
      <c r="Z761" s="280" t="e">
        <f t="shared" si="20"/>
        <v>#DIV/0!</v>
      </c>
    </row>
    <row r="762" spans="1:26" ht="12.6" customHeight="1" x14ac:dyDescent="0.25">
      <c r="A762" s="209" t="e">
        <f>RIGHT($C$84,3)&amp;"*"&amp;RIGHT($C$83,4)&amp;"*"&amp;AF$55&amp;"*"&amp;"A"</f>
        <v>#VALUE!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 t="e">
        <f>ROUND(AF62,0)</f>
        <v>#DIV/0!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 t="e">
        <f>ROUND(AF67,0)</f>
        <v>#DIV/0!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 t="e">
        <f t="shared" si="20"/>
        <v>#DIV/0!</v>
      </c>
    </row>
    <row r="763" spans="1:26" ht="12.6" customHeight="1" x14ac:dyDescent="0.25">
      <c r="A763" s="209" t="e">
        <f>RIGHT($C$84,3)&amp;"*"&amp;RIGHT($C$83,4)&amp;"*"&amp;AG$55&amp;"*"&amp;"A"</f>
        <v>#VALUE!</v>
      </c>
      <c r="B763" s="280">
        <f>ROUND(AG59,0)</f>
        <v>0</v>
      </c>
      <c r="C763" s="283">
        <f>ROUND(AG60,2)</f>
        <v>0</v>
      </c>
      <c r="D763" s="280">
        <f>ROUND(AG61,0)</f>
        <v>0</v>
      </c>
      <c r="E763" s="280" t="e">
        <f>ROUND(AG62,0)</f>
        <v>#DIV/0!</v>
      </c>
      <c r="F763" s="280">
        <f>ROUND(AG63,0)</f>
        <v>0</v>
      </c>
      <c r="G763" s="280">
        <f>ROUND(AG64,0)</f>
        <v>0</v>
      </c>
      <c r="H763" s="280">
        <f>ROUND(AG65,0)</f>
        <v>0</v>
      </c>
      <c r="I763" s="280">
        <f>ROUND(AG66,0)</f>
        <v>0</v>
      </c>
      <c r="J763" s="280" t="e">
        <f>ROUND(AG67,0)</f>
        <v>#DIV/0!</v>
      </c>
      <c r="K763" s="280">
        <f>ROUND(AG68,0)</f>
        <v>0</v>
      </c>
      <c r="L763" s="280">
        <f>ROUND(AG70,0)</f>
        <v>0</v>
      </c>
      <c r="M763" s="280">
        <f>ROUND(AG71,0)</f>
        <v>0</v>
      </c>
      <c r="N763" s="280">
        <f>ROUND(AG76,0)</f>
        <v>0</v>
      </c>
      <c r="O763" s="280">
        <f>ROUND(AG74,0)</f>
        <v>0</v>
      </c>
      <c r="P763" s="280">
        <f>IF(AG77&gt;0,ROUND(AG77,0),0)</f>
        <v>0</v>
      </c>
      <c r="Q763" s="280">
        <f>IF(AG78&gt;0,ROUND(AG78,0),0)</f>
        <v>0</v>
      </c>
      <c r="R763" s="280">
        <f>IF(AG79&gt;0,ROUND(AG79,0),0)</f>
        <v>0</v>
      </c>
      <c r="S763" s="280">
        <f>IF(AG80&gt;0,ROUND(AG80,0),0)</f>
        <v>0</v>
      </c>
      <c r="T763" s="283">
        <f>IF(AG81&gt;0,ROUND(AG81,2),0)</f>
        <v>0</v>
      </c>
      <c r="U763" s="280"/>
      <c r="X763" s="280"/>
      <c r="Y763" s="280"/>
      <c r="Z763" s="280" t="e">
        <f t="shared" si="20"/>
        <v>#DIV/0!</v>
      </c>
    </row>
    <row r="764" spans="1:26" ht="12.6" customHeight="1" x14ac:dyDescent="0.25">
      <c r="A764" s="209" t="e">
        <f>RIGHT($C$84,3)&amp;"*"&amp;RIGHT($C$83,4)&amp;"*"&amp;AH$55&amp;"*"&amp;"A"</f>
        <v>#VALUE!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 t="e">
        <f>ROUND(AH62,0)</f>
        <v>#DIV/0!</v>
      </c>
      <c r="F764" s="280">
        <f>ROUND(AH63,0)</f>
        <v>0</v>
      </c>
      <c r="G764" s="280">
        <f>ROUND(AH64,0)</f>
        <v>0</v>
      </c>
      <c r="H764" s="280">
        <f>ROUND(AH65,0)</f>
        <v>0</v>
      </c>
      <c r="I764" s="280">
        <f>ROUND(AH66,0)</f>
        <v>0</v>
      </c>
      <c r="J764" s="280" t="e">
        <f>ROUND(AH67,0)</f>
        <v>#DIV/0!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 t="e">
        <f t="shared" si="20"/>
        <v>#DIV/0!</v>
      </c>
    </row>
    <row r="765" spans="1:26" ht="12.6" customHeight="1" x14ac:dyDescent="0.25">
      <c r="A765" s="209" t="e">
        <f>RIGHT($C$84,3)&amp;"*"&amp;RIGHT($C$83,4)&amp;"*"&amp;AI$55&amp;"*"&amp;"A"</f>
        <v>#VALUE!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 t="e">
        <f>ROUND(AI62,0)</f>
        <v>#DIV/0!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 t="e">
        <f>ROUND(AI67,0)</f>
        <v>#DIV/0!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 t="e">
        <f t="shared" si="20"/>
        <v>#DIV/0!</v>
      </c>
    </row>
    <row r="766" spans="1:26" ht="12.6" customHeight="1" x14ac:dyDescent="0.25">
      <c r="A766" s="209" t="e">
        <f>RIGHT($C$84,3)&amp;"*"&amp;RIGHT($C$83,4)&amp;"*"&amp;AJ$55&amp;"*"&amp;"A"</f>
        <v>#VALUE!</v>
      </c>
      <c r="B766" s="280">
        <f>ROUND(AJ59,0)</f>
        <v>0</v>
      </c>
      <c r="C766" s="283">
        <f>ROUND(AJ60,2)</f>
        <v>0</v>
      </c>
      <c r="D766" s="280">
        <f>ROUND(AJ61,0)</f>
        <v>0</v>
      </c>
      <c r="E766" s="280" t="e">
        <f>ROUND(AJ62,0)</f>
        <v>#DIV/0!</v>
      </c>
      <c r="F766" s="280">
        <f>ROUND(AJ63,0)</f>
        <v>0</v>
      </c>
      <c r="G766" s="280">
        <f>ROUND(AJ64,0)</f>
        <v>0</v>
      </c>
      <c r="H766" s="280">
        <f>ROUND(AJ65,0)</f>
        <v>0</v>
      </c>
      <c r="I766" s="280">
        <f>ROUND(AJ66,0)</f>
        <v>0</v>
      </c>
      <c r="J766" s="280" t="e">
        <f>ROUND(AJ67,0)</f>
        <v>#DIV/0!</v>
      </c>
      <c r="K766" s="280">
        <f>ROUND(AJ68,0)</f>
        <v>0</v>
      </c>
      <c r="L766" s="280">
        <f>ROUND(AJ70,0)</f>
        <v>0</v>
      </c>
      <c r="M766" s="280">
        <f>ROUND(AJ71,0)</f>
        <v>0</v>
      </c>
      <c r="N766" s="280">
        <f>ROUND(AJ76,0)</f>
        <v>0</v>
      </c>
      <c r="O766" s="280">
        <f>ROUND(AJ74,0)</f>
        <v>0</v>
      </c>
      <c r="P766" s="280">
        <f>IF(AJ77&gt;0,ROUND(AJ77,0),0)</f>
        <v>0</v>
      </c>
      <c r="Q766" s="280">
        <f>IF(AJ78&gt;0,ROUND(AJ78,0),0)</f>
        <v>0</v>
      </c>
      <c r="R766" s="280">
        <f>IF(AJ79&gt;0,ROUND(AJ79,0),0)</f>
        <v>0</v>
      </c>
      <c r="S766" s="280">
        <f>IF(AJ80&gt;0,ROUND(AJ80,0),0)</f>
        <v>0</v>
      </c>
      <c r="T766" s="283">
        <f>IF(AJ81&gt;0,ROUND(AJ81,2),0)</f>
        <v>0</v>
      </c>
      <c r="U766" s="280"/>
      <c r="X766" s="280"/>
      <c r="Y766" s="280"/>
      <c r="Z766" s="280" t="e">
        <f t="shared" si="20"/>
        <v>#DIV/0!</v>
      </c>
    </row>
    <row r="767" spans="1:26" ht="12.6" customHeight="1" x14ac:dyDescent="0.25">
      <c r="A767" s="209" t="e">
        <f>RIGHT($C$84,3)&amp;"*"&amp;RIGHT($C$83,4)&amp;"*"&amp;AK$55&amp;"*"&amp;"A"</f>
        <v>#VALUE!</v>
      </c>
      <c r="B767" s="280">
        <f>ROUND(AK59,0)</f>
        <v>0</v>
      </c>
      <c r="C767" s="283">
        <f>ROUND(AK60,2)</f>
        <v>0</v>
      </c>
      <c r="D767" s="280">
        <f>ROUND(AK61,0)</f>
        <v>0</v>
      </c>
      <c r="E767" s="280" t="e">
        <f>ROUND(AK62,0)</f>
        <v>#DIV/0!</v>
      </c>
      <c r="F767" s="280">
        <f>ROUND(AK63,0)</f>
        <v>0</v>
      </c>
      <c r="G767" s="280">
        <f>ROUND(AK64,0)</f>
        <v>0</v>
      </c>
      <c r="H767" s="280">
        <f>ROUND(AK65,0)</f>
        <v>0</v>
      </c>
      <c r="I767" s="280">
        <f>ROUND(AK66,0)</f>
        <v>0</v>
      </c>
      <c r="J767" s="280" t="e">
        <f>ROUND(AK67,0)</f>
        <v>#DIV/0!</v>
      </c>
      <c r="K767" s="280">
        <f>ROUND(AK68,0)</f>
        <v>0</v>
      </c>
      <c r="L767" s="280">
        <f>ROUND(AK70,0)</f>
        <v>0</v>
      </c>
      <c r="M767" s="280">
        <f>ROUND(AK71,0)</f>
        <v>0</v>
      </c>
      <c r="N767" s="280">
        <f>ROUND(AK76,0)</f>
        <v>0</v>
      </c>
      <c r="O767" s="280">
        <f>ROUND(AK74,0)</f>
        <v>0</v>
      </c>
      <c r="P767" s="280">
        <f>IF(AK77&gt;0,ROUND(AK77,0),0)</f>
        <v>0</v>
      </c>
      <c r="Q767" s="280">
        <f>IF(AK78&gt;0,ROUND(AK78,0),0)</f>
        <v>0</v>
      </c>
      <c r="R767" s="280">
        <f>IF(AK79&gt;0,ROUND(AK79,0),0)</f>
        <v>0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 t="e">
        <f t="shared" si="20"/>
        <v>#DIV/0!</v>
      </c>
    </row>
    <row r="768" spans="1:26" ht="12.6" customHeight="1" x14ac:dyDescent="0.25">
      <c r="A768" s="209" t="e">
        <f>RIGHT($C$84,3)&amp;"*"&amp;RIGHT($C$83,4)&amp;"*"&amp;AL$55&amp;"*"&amp;"A"</f>
        <v>#VALUE!</v>
      </c>
      <c r="B768" s="280">
        <f>ROUND(AL59,0)</f>
        <v>0</v>
      </c>
      <c r="C768" s="283">
        <f>ROUND(AL60,2)</f>
        <v>0</v>
      </c>
      <c r="D768" s="280">
        <f>ROUND(AL61,0)</f>
        <v>0</v>
      </c>
      <c r="E768" s="280" t="e">
        <f>ROUND(AL62,0)</f>
        <v>#DIV/0!</v>
      </c>
      <c r="F768" s="280">
        <f>ROUND(AL63,0)</f>
        <v>0</v>
      </c>
      <c r="G768" s="280">
        <f>ROUND(AL64,0)</f>
        <v>0</v>
      </c>
      <c r="H768" s="280">
        <f>ROUND(AL65,0)</f>
        <v>0</v>
      </c>
      <c r="I768" s="280">
        <f>ROUND(AL66,0)</f>
        <v>0</v>
      </c>
      <c r="J768" s="280" t="e">
        <f>ROUND(AL67,0)</f>
        <v>#DIV/0!</v>
      </c>
      <c r="K768" s="280">
        <f>ROUND(AL68,0)</f>
        <v>0</v>
      </c>
      <c r="L768" s="280">
        <f>ROUND(AL70,0)</f>
        <v>0</v>
      </c>
      <c r="M768" s="280">
        <f>ROUND(AL71,0)</f>
        <v>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 t="e">
        <f t="shared" si="20"/>
        <v>#DIV/0!</v>
      </c>
    </row>
    <row r="769" spans="1:26" ht="12.6" customHeight="1" x14ac:dyDescent="0.25">
      <c r="A769" s="209" t="e">
        <f>RIGHT($C$84,3)&amp;"*"&amp;RIGHT($C$83,4)&amp;"*"&amp;AM$55&amp;"*"&amp;"A"</f>
        <v>#VALUE!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 t="e">
        <f>ROUND(AM62,0)</f>
        <v>#DIV/0!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 t="e">
        <f>ROUND(AM67,0)</f>
        <v>#DIV/0!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 t="e">
        <f t="shared" si="20"/>
        <v>#DIV/0!</v>
      </c>
    </row>
    <row r="770" spans="1:26" ht="12.6" customHeight="1" x14ac:dyDescent="0.25">
      <c r="A770" s="209" t="e">
        <f>RIGHT($C$84,3)&amp;"*"&amp;RIGHT($C$83,4)&amp;"*"&amp;AN$55&amp;"*"&amp;"A"</f>
        <v>#VALUE!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 t="e">
        <f>ROUND(AN62,0)</f>
        <v>#DIV/0!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 t="e">
        <f>ROUND(AN67,0)</f>
        <v>#DIV/0!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 t="e">
        <f t="shared" si="20"/>
        <v>#DIV/0!</v>
      </c>
    </row>
    <row r="771" spans="1:26" ht="12.6" customHeight="1" x14ac:dyDescent="0.25">
      <c r="A771" s="209" t="e">
        <f>RIGHT($C$84,3)&amp;"*"&amp;RIGHT($C$83,4)&amp;"*"&amp;AO$55&amp;"*"&amp;"A"</f>
        <v>#VALUE!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 t="e">
        <f>ROUND(AO62,0)</f>
        <v>#DIV/0!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 t="e">
        <f>ROUND(AO67,0)</f>
        <v>#DIV/0!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 t="e">
        <f t="shared" si="20"/>
        <v>#DIV/0!</v>
      </c>
    </row>
    <row r="772" spans="1:26" ht="12.6" customHeight="1" x14ac:dyDescent="0.25">
      <c r="A772" s="209" t="e">
        <f>RIGHT($C$84,3)&amp;"*"&amp;RIGHT($C$83,4)&amp;"*"&amp;AP$55&amp;"*"&amp;"A"</f>
        <v>#VALUE!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 t="e">
        <f>ROUND(AP62,0)</f>
        <v>#DIV/0!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 t="e">
        <f>ROUND(AP67,0)</f>
        <v>#DIV/0!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 t="e">
        <f t="shared" si="20"/>
        <v>#DIV/0!</v>
      </c>
    </row>
    <row r="773" spans="1:26" ht="12.6" customHeight="1" x14ac:dyDescent="0.25">
      <c r="A773" s="209" t="e">
        <f>RIGHT($C$84,3)&amp;"*"&amp;RIGHT($C$83,4)&amp;"*"&amp;AQ$55&amp;"*"&amp;"A"</f>
        <v>#VALUE!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 t="e">
        <f>ROUND(AQ62,0)</f>
        <v>#DIV/0!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 t="e">
        <f>ROUND(AQ67,0)</f>
        <v>#DIV/0!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 t="e">
        <f t="shared" si="20"/>
        <v>#DIV/0!</v>
      </c>
    </row>
    <row r="774" spans="1:26" ht="12.6" customHeight="1" x14ac:dyDescent="0.25">
      <c r="A774" s="209" t="e">
        <f>RIGHT($C$84,3)&amp;"*"&amp;RIGHT($C$83,4)&amp;"*"&amp;AR$55&amp;"*"&amp;"A"</f>
        <v>#VALUE!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 t="e">
        <f>ROUND(AR62,0)</f>
        <v>#DIV/0!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 t="e">
        <f>ROUND(AR67,0)</f>
        <v>#DIV/0!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 t="e">
        <f t="shared" si="20"/>
        <v>#DIV/0!</v>
      </c>
    </row>
    <row r="775" spans="1:26" ht="12.6" customHeight="1" x14ac:dyDescent="0.25">
      <c r="A775" s="209" t="e">
        <f>RIGHT($C$84,3)&amp;"*"&amp;RIGHT($C$83,4)&amp;"*"&amp;AS$55&amp;"*"&amp;"A"</f>
        <v>#VALUE!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 t="e">
        <f>ROUND(AS62,0)</f>
        <v>#DIV/0!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 t="e">
        <f>ROUND(AS67,0)</f>
        <v>#DIV/0!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 t="e">
        <f t="shared" si="20"/>
        <v>#DIV/0!</v>
      </c>
    </row>
    <row r="776" spans="1:26" ht="12.6" customHeight="1" x14ac:dyDescent="0.25">
      <c r="A776" s="209" t="e">
        <f>RIGHT($C$84,3)&amp;"*"&amp;RIGHT($C$83,4)&amp;"*"&amp;AT$55&amp;"*"&amp;"A"</f>
        <v>#VALUE!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 t="e">
        <f>ROUND(AT62,0)</f>
        <v>#DIV/0!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 t="e">
        <f>ROUND(AT67,0)</f>
        <v>#DIV/0!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 t="e">
        <f t="shared" si="20"/>
        <v>#DIV/0!</v>
      </c>
    </row>
    <row r="777" spans="1:26" ht="12.6" customHeight="1" x14ac:dyDescent="0.25">
      <c r="A777" s="209" t="e">
        <f>RIGHT($C$84,3)&amp;"*"&amp;RIGHT($C$83,4)&amp;"*"&amp;AU$55&amp;"*"&amp;"A"</f>
        <v>#VALUE!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 t="e">
        <f>ROUND(AU62,0)</f>
        <v>#DIV/0!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 t="e">
        <f>ROUND(AU67,0)</f>
        <v>#DIV/0!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 t="e">
        <f t="shared" si="20"/>
        <v>#DIV/0!</v>
      </c>
    </row>
    <row r="778" spans="1:26" ht="12.6" customHeight="1" x14ac:dyDescent="0.25">
      <c r="A778" s="209" t="e">
        <f>RIGHT($C$84,3)&amp;"*"&amp;RIGHT($C$83,4)&amp;"*"&amp;AV$55&amp;"*"&amp;"A"</f>
        <v>#VALUE!</v>
      </c>
      <c r="B778" s="280"/>
      <c r="C778" s="283">
        <f>ROUND(AV60,2)</f>
        <v>0</v>
      </c>
      <c r="D778" s="280">
        <f>ROUND(AV61,0)</f>
        <v>0</v>
      </c>
      <c r="E778" s="280" t="e">
        <f>ROUND(AV62,0)</f>
        <v>#DIV/0!</v>
      </c>
      <c r="F778" s="280">
        <f>ROUND(AV63,0)</f>
        <v>0</v>
      </c>
      <c r="G778" s="280">
        <f>ROUND(AV64,0)</f>
        <v>0</v>
      </c>
      <c r="H778" s="280">
        <f>ROUND(AV65,0)</f>
        <v>0</v>
      </c>
      <c r="I778" s="280">
        <f>ROUND(AV66,0)</f>
        <v>0</v>
      </c>
      <c r="J778" s="280" t="e">
        <f>ROUND(AV67,0)</f>
        <v>#DIV/0!</v>
      </c>
      <c r="K778" s="280">
        <f>ROUND(AV68,0)</f>
        <v>0</v>
      </c>
      <c r="L778" s="280">
        <f>ROUND(AV70,0)</f>
        <v>0</v>
      </c>
      <c r="M778" s="280">
        <f>ROUND(AV71,0)</f>
        <v>0</v>
      </c>
      <c r="N778" s="280">
        <f>ROUND(AV76,0)</f>
        <v>0</v>
      </c>
      <c r="O778" s="280">
        <f>ROUND(AV74,0)</f>
        <v>0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 t="e">
        <f t="shared" si="20"/>
        <v>#DIV/0!</v>
      </c>
    </row>
    <row r="779" spans="1:26" ht="12.6" customHeight="1" x14ac:dyDescent="0.25">
      <c r="A779" s="209" t="e">
        <f>RIGHT($C$84,3)&amp;"*"&amp;RIGHT($C$83,4)&amp;"*"&amp;AW$55&amp;"*"&amp;"A"</f>
        <v>#VALUE!</v>
      </c>
      <c r="B779" s="280"/>
      <c r="C779" s="283">
        <f>ROUND(AW60,2)</f>
        <v>0</v>
      </c>
      <c r="D779" s="280">
        <f>ROUND(AW61,0)</f>
        <v>0</v>
      </c>
      <c r="E779" s="280" t="e">
        <f>ROUND(AW62,0)</f>
        <v>#DIV/0!</v>
      </c>
      <c r="F779" s="280">
        <f>ROUND(AW63,0)</f>
        <v>0</v>
      </c>
      <c r="G779" s="280">
        <f>ROUND(AW64,0)</f>
        <v>0</v>
      </c>
      <c r="H779" s="280">
        <f>ROUND(AW65,0)</f>
        <v>0</v>
      </c>
      <c r="I779" s="280">
        <f>ROUND(AW66,0)</f>
        <v>0</v>
      </c>
      <c r="J779" s="280" t="e">
        <f>ROUND(AW67,0)</f>
        <v>#DIV/0!</v>
      </c>
      <c r="K779" s="280">
        <f>ROUND(AW68,0)</f>
        <v>0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" customHeight="1" x14ac:dyDescent="0.25">
      <c r="A780" s="209" t="e">
        <f>RIGHT($C$84,3)&amp;"*"&amp;RIGHT($C$83,4)&amp;"*"&amp;AX$55&amp;"*"&amp;"A"</f>
        <v>#VALUE!</v>
      </c>
      <c r="B780" s="280"/>
      <c r="C780" s="283">
        <f>ROUND(AX60,2)</f>
        <v>0</v>
      </c>
      <c r="D780" s="280">
        <f>ROUND(AX61,0)</f>
        <v>0</v>
      </c>
      <c r="E780" s="280" t="e">
        <f>ROUND(AX62,0)</f>
        <v>#DIV/0!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 t="e">
        <f>ROUND(AX67,0)</f>
        <v>#DIV/0!</v>
      </c>
      <c r="K780" s="280">
        <f>ROUND(AX68,0)</f>
        <v>0</v>
      </c>
      <c r="L780" s="280">
        <f>ROUND(AX70,0)</f>
        <v>0</v>
      </c>
      <c r="M780" s="280">
        <f>ROUND(AX71,0)</f>
        <v>0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" customHeight="1" x14ac:dyDescent="0.25">
      <c r="A781" s="209" t="e">
        <f>RIGHT($C$84,3)&amp;"*"&amp;RIGHT($C$83,4)&amp;"*"&amp;AY$55&amp;"*"&amp;"A"</f>
        <v>#VALUE!</v>
      </c>
      <c r="B781" s="280">
        <f>ROUND(AY59,0)</f>
        <v>0</v>
      </c>
      <c r="C781" s="283">
        <f>ROUND(AY60,2)</f>
        <v>0</v>
      </c>
      <c r="D781" s="280">
        <f>ROUND(AY61,0)</f>
        <v>0</v>
      </c>
      <c r="E781" s="280" t="e">
        <f>ROUND(AY62,0)</f>
        <v>#DIV/0!</v>
      </c>
      <c r="F781" s="280">
        <f>ROUND(AY63,0)</f>
        <v>0</v>
      </c>
      <c r="G781" s="280">
        <f>ROUND(AY64,0)</f>
        <v>0</v>
      </c>
      <c r="H781" s="280">
        <f>ROUND(AY65,0)</f>
        <v>0</v>
      </c>
      <c r="I781" s="280">
        <f>ROUND(AY66,0)</f>
        <v>0</v>
      </c>
      <c r="J781" s="280" t="e">
        <f>ROUND(AY67,0)</f>
        <v>#DIV/0!</v>
      </c>
      <c r="K781" s="280">
        <f>ROUND(AY68,0)</f>
        <v>0</v>
      </c>
      <c r="L781" s="280">
        <f>ROUND(AY70,0)</f>
        <v>0</v>
      </c>
      <c r="M781" s="280">
        <f>ROUND(AY71,0)</f>
        <v>0</v>
      </c>
      <c r="N781" s="280"/>
      <c r="O781" s="280"/>
      <c r="P781" s="280">
        <f>IF(AY77&gt;0,ROUND(AY77,0),0)</f>
        <v>0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" customHeight="1" x14ac:dyDescent="0.25">
      <c r="A782" s="209" t="e">
        <f>RIGHT($C$84,3)&amp;"*"&amp;RIGHT($C$83,4)&amp;"*"&amp;AZ$55&amp;"*"&amp;"A"</f>
        <v>#VALUE!</v>
      </c>
      <c r="B782" s="280">
        <f>ROUND(AZ59,0)</f>
        <v>0</v>
      </c>
      <c r="C782" s="283">
        <f>ROUND(AZ60,2)</f>
        <v>0</v>
      </c>
      <c r="D782" s="280">
        <f>ROUND(AZ61,0)</f>
        <v>0</v>
      </c>
      <c r="E782" s="280" t="e">
        <f>ROUND(AZ62,0)</f>
        <v>#DIV/0!</v>
      </c>
      <c r="F782" s="280">
        <f>ROUND(AZ63,0)</f>
        <v>0</v>
      </c>
      <c r="G782" s="280">
        <f>ROUND(AZ64,0)</f>
        <v>0</v>
      </c>
      <c r="H782" s="280">
        <f>ROUND(AZ65,0)</f>
        <v>0</v>
      </c>
      <c r="I782" s="280">
        <f>ROUND(AZ66,0)</f>
        <v>0</v>
      </c>
      <c r="J782" s="280" t="e">
        <f>ROUND(AZ67,0)</f>
        <v>#DIV/0!</v>
      </c>
      <c r="K782" s="280">
        <f>ROUND(AZ68,0)</f>
        <v>0</v>
      </c>
      <c r="L782" s="280">
        <f>ROUND(AZ70,0)</f>
        <v>0</v>
      </c>
      <c r="M782" s="280">
        <f>ROUND(AZ71,0)</f>
        <v>0</v>
      </c>
      <c r="N782" s="280"/>
      <c r="O782" s="280"/>
      <c r="P782" s="280">
        <f>IF(AZ77&gt;0,ROUND(AZ77,0),0)</f>
        <v>0</v>
      </c>
      <c r="Q782" s="280">
        <f>IF(AZ78&gt;0,ROUND(AZ78,0),0)</f>
        <v>0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" customHeight="1" x14ac:dyDescent="0.25">
      <c r="A783" s="209" t="e">
        <f>RIGHT($C$84,3)&amp;"*"&amp;RIGHT($C$83,4)&amp;"*"&amp;BA$55&amp;"*"&amp;"A"</f>
        <v>#VALUE!</v>
      </c>
      <c r="B783" s="280">
        <f>ROUND(BA59,0)</f>
        <v>0</v>
      </c>
      <c r="C783" s="283">
        <f>ROUND(BA60,2)</f>
        <v>0</v>
      </c>
      <c r="D783" s="280">
        <f>ROUND(BA61,0)</f>
        <v>0</v>
      </c>
      <c r="E783" s="280" t="e">
        <f>ROUND(BA62,0)</f>
        <v>#DIV/0!</v>
      </c>
      <c r="F783" s="280">
        <f>ROUND(BA63,0)</f>
        <v>0</v>
      </c>
      <c r="G783" s="280">
        <f>ROUND(BA64,0)</f>
        <v>0</v>
      </c>
      <c r="H783" s="280">
        <f>ROUND(BA65,0)</f>
        <v>0</v>
      </c>
      <c r="I783" s="280">
        <f>ROUND(BA66,0)</f>
        <v>0</v>
      </c>
      <c r="J783" s="280" t="e">
        <f>ROUND(BA67,0)</f>
        <v>#DIV/0!</v>
      </c>
      <c r="K783" s="280">
        <f>ROUND(BA68,0)</f>
        <v>0</v>
      </c>
      <c r="L783" s="280">
        <f>ROUND(BA70,0)</f>
        <v>0</v>
      </c>
      <c r="M783" s="280">
        <f>ROUND(BA71,0)</f>
        <v>0</v>
      </c>
      <c r="N783" s="280"/>
      <c r="O783" s="280"/>
      <c r="P783" s="280">
        <f>IF(BA77&gt;0,ROUND(BA77,0),0)</f>
        <v>0</v>
      </c>
      <c r="Q783" s="280">
        <f>IF(BA78&gt;0,ROUND(BA78,0),0)</f>
        <v>0</v>
      </c>
      <c r="R783" s="280">
        <f>IF(BA79&gt;0,ROUND(BA79,0),0)</f>
        <v>0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" customHeight="1" x14ac:dyDescent="0.25">
      <c r="A784" s="209" t="e">
        <f>RIGHT($C$84,3)&amp;"*"&amp;RIGHT($C$83,4)&amp;"*"&amp;BB$55&amp;"*"&amp;"A"</f>
        <v>#VALUE!</v>
      </c>
      <c r="B784" s="280"/>
      <c r="C784" s="283">
        <f>ROUND(BB60,2)</f>
        <v>0</v>
      </c>
      <c r="D784" s="280">
        <f>ROUND(BB61,0)</f>
        <v>0</v>
      </c>
      <c r="E784" s="280" t="e">
        <f>ROUND(BB62,0)</f>
        <v>#DIV/0!</v>
      </c>
      <c r="F784" s="280">
        <f>ROUND(BB63,0)</f>
        <v>0</v>
      </c>
      <c r="G784" s="280">
        <f>ROUND(BB64,0)</f>
        <v>0</v>
      </c>
      <c r="H784" s="280">
        <f>ROUND(BB65,0)</f>
        <v>0</v>
      </c>
      <c r="I784" s="280">
        <f>ROUND(BB66,0)</f>
        <v>0</v>
      </c>
      <c r="J784" s="280" t="e">
        <f>ROUND(BB67,0)</f>
        <v>#DIV/0!</v>
      </c>
      <c r="K784" s="280">
        <f>ROUND(BB68,0)</f>
        <v>0</v>
      </c>
      <c r="L784" s="280">
        <f>ROUND(BB70,0)</f>
        <v>0</v>
      </c>
      <c r="M784" s="280">
        <f>ROUND(BB71,0)</f>
        <v>0</v>
      </c>
      <c r="N784" s="280"/>
      <c r="O784" s="280"/>
      <c r="P784" s="280">
        <f>IF(BB77&gt;0,ROUND(BB77,0),0)</f>
        <v>0</v>
      </c>
      <c r="Q784" s="280">
        <f>IF(BB78&gt;0,ROUND(BB78,0),0)</f>
        <v>0</v>
      </c>
      <c r="R784" s="280">
        <f>IF(BB79&gt;0,ROUND(BB79,0),0)</f>
        <v>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" customHeight="1" x14ac:dyDescent="0.25">
      <c r="A785" s="209" t="e">
        <f>RIGHT($C$84,3)&amp;"*"&amp;RIGHT($C$83,4)&amp;"*"&amp;BC$55&amp;"*"&amp;"A"</f>
        <v>#VALUE!</v>
      </c>
      <c r="B785" s="280"/>
      <c r="C785" s="283">
        <f>ROUND(BC60,2)</f>
        <v>0</v>
      </c>
      <c r="D785" s="280">
        <f>ROUND(BC61,0)</f>
        <v>0</v>
      </c>
      <c r="E785" s="280" t="e">
        <f>ROUND(BC62,0)</f>
        <v>#DIV/0!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 t="e">
        <f>ROUND(BC67,0)</f>
        <v>#DIV/0!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" customHeight="1" x14ac:dyDescent="0.25">
      <c r="A786" s="209" t="e">
        <f>RIGHT($C$84,3)&amp;"*"&amp;RIGHT($C$83,4)&amp;"*"&amp;BD$55&amp;"*"&amp;"A"</f>
        <v>#VALUE!</v>
      </c>
      <c r="B786" s="280"/>
      <c r="C786" s="283">
        <f>ROUND(BD60,2)</f>
        <v>0</v>
      </c>
      <c r="D786" s="280">
        <f>ROUND(BD61,0)</f>
        <v>0</v>
      </c>
      <c r="E786" s="280" t="e">
        <f>ROUND(BD62,0)</f>
        <v>#DIV/0!</v>
      </c>
      <c r="F786" s="280">
        <f>ROUND(BD63,0)</f>
        <v>0</v>
      </c>
      <c r="G786" s="280">
        <f>ROUND(BD64,0)</f>
        <v>0</v>
      </c>
      <c r="H786" s="280">
        <f>ROUND(BD65,0)</f>
        <v>0</v>
      </c>
      <c r="I786" s="280">
        <f>ROUND(BD66,0)</f>
        <v>0</v>
      </c>
      <c r="J786" s="280" t="e">
        <f>ROUND(BD67,0)</f>
        <v>#DIV/0!</v>
      </c>
      <c r="K786" s="280">
        <f>ROUND(BD68,0)</f>
        <v>0</v>
      </c>
      <c r="L786" s="280">
        <f>ROUND(BD70,0)</f>
        <v>0</v>
      </c>
      <c r="M786" s="280">
        <f>ROUND(BD71,0)</f>
        <v>0</v>
      </c>
      <c r="N786" s="280"/>
      <c r="O786" s="280"/>
      <c r="P786" s="280">
        <f>IF(BD77&gt;0,ROUND(BD77,0),0)</f>
        <v>0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" customHeight="1" x14ac:dyDescent="0.25">
      <c r="A787" s="209" t="e">
        <f>RIGHT($C$84,3)&amp;"*"&amp;RIGHT($C$83,4)&amp;"*"&amp;BE$55&amp;"*"&amp;"A"</f>
        <v>#VALUE!</v>
      </c>
      <c r="B787" s="280">
        <f>ROUND(BE59,0)</f>
        <v>0</v>
      </c>
      <c r="C787" s="283">
        <f>ROUND(BE60,2)</f>
        <v>0</v>
      </c>
      <c r="D787" s="280">
        <f>ROUND(BE61,0)</f>
        <v>0</v>
      </c>
      <c r="E787" s="280" t="e">
        <f>ROUND(BE62,0)</f>
        <v>#DIV/0!</v>
      </c>
      <c r="F787" s="280">
        <f>ROUND(BE63,0)</f>
        <v>0</v>
      </c>
      <c r="G787" s="280">
        <f>ROUND(BE64,0)</f>
        <v>0</v>
      </c>
      <c r="H787" s="280">
        <f>ROUND(BE65,0)</f>
        <v>0</v>
      </c>
      <c r="I787" s="280">
        <f>ROUND(BE66,0)</f>
        <v>0</v>
      </c>
      <c r="J787" s="280" t="e">
        <f>ROUND(BE67,0)</f>
        <v>#DIV/0!</v>
      </c>
      <c r="K787" s="280">
        <f>ROUND(BE68,0)</f>
        <v>0</v>
      </c>
      <c r="L787" s="280">
        <f>ROUND(BE70,0)</f>
        <v>0</v>
      </c>
      <c r="M787" s="280">
        <f>ROUND(BE71,0)</f>
        <v>0</v>
      </c>
      <c r="N787" s="280"/>
      <c r="O787" s="280"/>
      <c r="P787" s="280">
        <f>IF(BE77&gt;0,ROUND(BE77,0),0)</f>
        <v>0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" customHeight="1" x14ac:dyDescent="0.25">
      <c r="A788" s="209" t="e">
        <f>RIGHT($C$84,3)&amp;"*"&amp;RIGHT($C$83,4)&amp;"*"&amp;BF$55&amp;"*"&amp;"A"</f>
        <v>#VALUE!</v>
      </c>
      <c r="B788" s="280"/>
      <c r="C788" s="283">
        <f>ROUND(BF60,2)</f>
        <v>0</v>
      </c>
      <c r="D788" s="280">
        <f>ROUND(BF61,0)</f>
        <v>0</v>
      </c>
      <c r="E788" s="280" t="e">
        <f>ROUND(BF62,0)</f>
        <v>#DIV/0!</v>
      </c>
      <c r="F788" s="280">
        <f>ROUND(BF63,0)</f>
        <v>0</v>
      </c>
      <c r="G788" s="280">
        <f>ROUND(BF64,0)</f>
        <v>0</v>
      </c>
      <c r="H788" s="280">
        <f>ROUND(BF65,0)</f>
        <v>0</v>
      </c>
      <c r="I788" s="280">
        <f>ROUND(BF66,0)</f>
        <v>0</v>
      </c>
      <c r="J788" s="280" t="e">
        <f>ROUND(BF67,0)</f>
        <v>#DIV/0!</v>
      </c>
      <c r="K788" s="280">
        <f>ROUND(BF68,0)</f>
        <v>0</v>
      </c>
      <c r="L788" s="280">
        <f>ROUND(BF70,0)</f>
        <v>0</v>
      </c>
      <c r="M788" s="280">
        <f>ROUND(BF71,0)</f>
        <v>0</v>
      </c>
      <c r="N788" s="280"/>
      <c r="O788" s="280"/>
      <c r="P788" s="280">
        <f>IF(BF77&gt;0,ROUND(BF77,0),0)</f>
        <v>0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" customHeight="1" x14ac:dyDescent="0.25">
      <c r="A789" s="209" t="e">
        <f>RIGHT($C$84,3)&amp;"*"&amp;RIGHT($C$83,4)&amp;"*"&amp;BG$55&amp;"*"&amp;"A"</f>
        <v>#VALUE!</v>
      </c>
      <c r="B789" s="280"/>
      <c r="C789" s="283">
        <f>ROUND(BG60,2)</f>
        <v>0</v>
      </c>
      <c r="D789" s="280">
        <f>ROUND(BG61,0)</f>
        <v>0</v>
      </c>
      <c r="E789" s="280" t="e">
        <f>ROUND(BG62,0)</f>
        <v>#DIV/0!</v>
      </c>
      <c r="F789" s="280">
        <f>ROUND(BG63,0)</f>
        <v>0</v>
      </c>
      <c r="G789" s="280">
        <f>ROUND(BG64,0)</f>
        <v>0</v>
      </c>
      <c r="H789" s="280">
        <f>ROUND(BG65,0)</f>
        <v>0</v>
      </c>
      <c r="I789" s="280">
        <f>ROUND(BG66,0)</f>
        <v>0</v>
      </c>
      <c r="J789" s="280" t="e">
        <f>ROUND(BG67,0)</f>
        <v>#DIV/0!</v>
      </c>
      <c r="K789" s="280">
        <f>ROUND(BG68,0)</f>
        <v>0</v>
      </c>
      <c r="L789" s="280">
        <f>ROUND(BG70,0)</f>
        <v>0</v>
      </c>
      <c r="M789" s="280">
        <f>ROUND(BG71,0)</f>
        <v>0</v>
      </c>
      <c r="N789" s="280"/>
      <c r="O789" s="280"/>
      <c r="P789" s="280">
        <f>IF(BG77&gt;0,ROUND(BG77,0),0)</f>
        <v>0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" customHeight="1" x14ac:dyDescent="0.25">
      <c r="A790" s="209" t="e">
        <f>RIGHT($C$84,3)&amp;"*"&amp;RIGHT($C$83,4)&amp;"*"&amp;BH$55&amp;"*"&amp;"A"</f>
        <v>#VALUE!</v>
      </c>
      <c r="B790" s="280"/>
      <c r="C790" s="283">
        <f>ROUND(BH60,2)</f>
        <v>0</v>
      </c>
      <c r="D790" s="280">
        <f>ROUND(BH61,0)</f>
        <v>0</v>
      </c>
      <c r="E790" s="280" t="e">
        <f>ROUND(BH62,0)</f>
        <v>#DIV/0!</v>
      </c>
      <c r="F790" s="280">
        <f>ROUND(BH63,0)</f>
        <v>0</v>
      </c>
      <c r="G790" s="280">
        <f>ROUND(BH64,0)</f>
        <v>0</v>
      </c>
      <c r="H790" s="280">
        <f>ROUND(BH65,0)</f>
        <v>0</v>
      </c>
      <c r="I790" s="280">
        <f>ROUND(BH66,0)</f>
        <v>0</v>
      </c>
      <c r="J790" s="280" t="e">
        <f>ROUND(BH67,0)</f>
        <v>#DIV/0!</v>
      </c>
      <c r="K790" s="280">
        <f>ROUND(BH68,0)</f>
        <v>0</v>
      </c>
      <c r="L790" s="280">
        <f>ROUND(BH70,0)</f>
        <v>0</v>
      </c>
      <c r="M790" s="280">
        <f>ROUND(BH71,0)</f>
        <v>0</v>
      </c>
      <c r="N790" s="280"/>
      <c r="O790" s="280"/>
      <c r="P790" s="280">
        <f>IF(BH77&gt;0,ROUND(BH77,0),0)</f>
        <v>0</v>
      </c>
      <c r="Q790" s="280">
        <f>IF(BH78&gt;0,ROUND(BH78,0),0)</f>
        <v>0</v>
      </c>
      <c r="R790" s="280">
        <f>IF(BH79&gt;0,ROUND(BH79,0),0)</f>
        <v>0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" customHeight="1" x14ac:dyDescent="0.25">
      <c r="A791" s="209" t="e">
        <f>RIGHT($C$84,3)&amp;"*"&amp;RIGHT($C$83,4)&amp;"*"&amp;BI$55&amp;"*"&amp;"A"</f>
        <v>#VALUE!</v>
      </c>
      <c r="B791" s="280"/>
      <c r="C791" s="283">
        <f>ROUND(BI60,2)</f>
        <v>0</v>
      </c>
      <c r="D791" s="280">
        <f>ROUND(BI61,0)</f>
        <v>0</v>
      </c>
      <c r="E791" s="280" t="e">
        <f>ROUND(BI62,0)</f>
        <v>#DIV/0!</v>
      </c>
      <c r="F791" s="280">
        <f>ROUND(BI63,0)</f>
        <v>0</v>
      </c>
      <c r="G791" s="280">
        <f>ROUND(BI64,0)</f>
        <v>0</v>
      </c>
      <c r="H791" s="280">
        <f>ROUND(BI65,0)</f>
        <v>0</v>
      </c>
      <c r="I791" s="280">
        <f>ROUND(BI66,0)</f>
        <v>0</v>
      </c>
      <c r="J791" s="280" t="e">
        <f>ROUND(BI67,0)</f>
        <v>#DIV/0!</v>
      </c>
      <c r="K791" s="280">
        <f>ROUND(BI68,0)</f>
        <v>0</v>
      </c>
      <c r="L791" s="280">
        <f>ROUND(BI70,0)</f>
        <v>0</v>
      </c>
      <c r="M791" s="280">
        <f>ROUND(BI71,0)</f>
        <v>0</v>
      </c>
      <c r="N791" s="280"/>
      <c r="O791" s="280"/>
      <c r="P791" s="280">
        <f>IF(BI77&gt;0,ROUND(BI77,0),0)</f>
        <v>0</v>
      </c>
      <c r="Q791" s="280">
        <f>IF(BI78&gt;0,ROUND(BI78,0),0)</f>
        <v>0</v>
      </c>
      <c r="R791" s="280">
        <f>IF(BI79&gt;0,ROUND(BI79,0),0)</f>
        <v>0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" customHeight="1" x14ac:dyDescent="0.25">
      <c r="A792" s="209" t="e">
        <f>RIGHT($C$84,3)&amp;"*"&amp;RIGHT($C$83,4)&amp;"*"&amp;BJ$55&amp;"*"&amp;"A"</f>
        <v>#VALUE!</v>
      </c>
      <c r="B792" s="280"/>
      <c r="C792" s="283">
        <f>ROUND(BJ60,2)</f>
        <v>0</v>
      </c>
      <c r="D792" s="280">
        <f>ROUND(BJ61,0)</f>
        <v>0</v>
      </c>
      <c r="E792" s="280" t="e">
        <f>ROUND(BJ62,0)</f>
        <v>#DIV/0!</v>
      </c>
      <c r="F792" s="280">
        <f>ROUND(BJ63,0)</f>
        <v>0</v>
      </c>
      <c r="G792" s="280">
        <f>ROUND(BJ64,0)</f>
        <v>0</v>
      </c>
      <c r="H792" s="280">
        <f>ROUND(BJ65,0)</f>
        <v>0</v>
      </c>
      <c r="I792" s="280">
        <f>ROUND(BJ66,0)</f>
        <v>0</v>
      </c>
      <c r="J792" s="280" t="e">
        <f>ROUND(BJ67,0)</f>
        <v>#DIV/0!</v>
      </c>
      <c r="K792" s="280">
        <f>ROUND(BJ68,0)</f>
        <v>0</v>
      </c>
      <c r="L792" s="280">
        <f>ROUND(BJ70,0)</f>
        <v>0</v>
      </c>
      <c r="M792" s="280">
        <f>ROUND(BJ71,0)</f>
        <v>0</v>
      </c>
      <c r="N792" s="280"/>
      <c r="O792" s="280"/>
      <c r="P792" s="280">
        <f>IF(BJ77&gt;0,ROUND(BJ77,0),0)</f>
        <v>0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" customHeight="1" x14ac:dyDescent="0.25">
      <c r="A793" s="209" t="e">
        <f>RIGHT($C$84,3)&amp;"*"&amp;RIGHT($C$83,4)&amp;"*"&amp;BK$55&amp;"*"&amp;"A"</f>
        <v>#VALUE!</v>
      </c>
      <c r="B793" s="280"/>
      <c r="C793" s="283">
        <f>ROUND(BK60,2)</f>
        <v>0</v>
      </c>
      <c r="D793" s="280">
        <f>ROUND(BK61,0)</f>
        <v>0</v>
      </c>
      <c r="E793" s="280" t="e">
        <f>ROUND(BK62,0)</f>
        <v>#DIV/0!</v>
      </c>
      <c r="F793" s="280">
        <f>ROUND(BK63,0)</f>
        <v>0</v>
      </c>
      <c r="G793" s="280">
        <f>ROUND(BK64,0)</f>
        <v>0</v>
      </c>
      <c r="H793" s="280">
        <f>ROUND(BK65,0)</f>
        <v>0</v>
      </c>
      <c r="I793" s="280">
        <f>ROUND(BK66,0)</f>
        <v>0</v>
      </c>
      <c r="J793" s="280" t="e">
        <f>ROUND(BK67,0)</f>
        <v>#DIV/0!</v>
      </c>
      <c r="K793" s="280">
        <f>ROUND(BK68,0)</f>
        <v>0</v>
      </c>
      <c r="L793" s="280">
        <f>ROUND(BK70,0)</f>
        <v>0</v>
      </c>
      <c r="M793" s="280">
        <f>ROUND(BK71,0)</f>
        <v>0</v>
      </c>
      <c r="N793" s="280"/>
      <c r="O793" s="280"/>
      <c r="P793" s="280">
        <f>IF(BK77&gt;0,ROUND(BK77,0),0)</f>
        <v>0</v>
      </c>
      <c r="Q793" s="280">
        <f>IF(BK78&gt;0,ROUND(BK78,0),0)</f>
        <v>0</v>
      </c>
      <c r="R793" s="280">
        <f>IF(BK79&gt;0,ROUND(BK79,0),0)</f>
        <v>0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" customHeight="1" x14ac:dyDescent="0.25">
      <c r="A794" s="209" t="e">
        <f>RIGHT($C$84,3)&amp;"*"&amp;RIGHT($C$83,4)&amp;"*"&amp;BL$55&amp;"*"&amp;"A"</f>
        <v>#VALUE!</v>
      </c>
      <c r="B794" s="280"/>
      <c r="C794" s="283">
        <f>ROUND(BL60,2)</f>
        <v>0</v>
      </c>
      <c r="D794" s="280">
        <f>ROUND(BL61,0)</f>
        <v>0</v>
      </c>
      <c r="E794" s="280" t="e">
        <f>ROUND(BL62,0)</f>
        <v>#DIV/0!</v>
      </c>
      <c r="F794" s="280">
        <f>ROUND(BL63,0)</f>
        <v>0</v>
      </c>
      <c r="G794" s="280">
        <f>ROUND(BL64,0)</f>
        <v>0</v>
      </c>
      <c r="H794" s="280">
        <f>ROUND(BL65,0)</f>
        <v>0</v>
      </c>
      <c r="I794" s="280">
        <f>ROUND(BL66,0)</f>
        <v>0</v>
      </c>
      <c r="J794" s="280" t="e">
        <f>ROUND(BL67,0)</f>
        <v>#DIV/0!</v>
      </c>
      <c r="K794" s="280">
        <f>ROUND(BL68,0)</f>
        <v>0</v>
      </c>
      <c r="L794" s="280">
        <f>ROUND(BL70,0)</f>
        <v>0</v>
      </c>
      <c r="M794" s="280">
        <f>ROUND(BL71,0)</f>
        <v>0</v>
      </c>
      <c r="N794" s="280"/>
      <c r="O794" s="280"/>
      <c r="P794" s="280">
        <f>IF(BL77&gt;0,ROUND(BL77,0),0)</f>
        <v>0</v>
      </c>
      <c r="Q794" s="280">
        <f>IF(BL78&gt;0,ROUND(BL78,0),0)</f>
        <v>0</v>
      </c>
      <c r="R794" s="280">
        <f>IF(BL79&gt;0,ROUND(BL79,0),0)</f>
        <v>0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" customHeight="1" x14ac:dyDescent="0.25">
      <c r="A795" s="209" t="e">
        <f>RIGHT($C$84,3)&amp;"*"&amp;RIGHT($C$83,4)&amp;"*"&amp;BM$55&amp;"*"&amp;"A"</f>
        <v>#VALUE!</v>
      </c>
      <c r="B795" s="280"/>
      <c r="C795" s="283">
        <f>ROUND(BM60,2)</f>
        <v>0</v>
      </c>
      <c r="D795" s="280">
        <f>ROUND(BM61,0)</f>
        <v>0</v>
      </c>
      <c r="E795" s="280" t="e">
        <f>ROUND(BM62,0)</f>
        <v>#DIV/0!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0</v>
      </c>
      <c r="J795" s="280" t="e">
        <f>ROUND(BM67,0)</f>
        <v>#DIV/0!</v>
      </c>
      <c r="K795" s="280">
        <f>ROUND(BM68,0)</f>
        <v>0</v>
      </c>
      <c r="L795" s="280">
        <f>ROUND(BM70,0)</f>
        <v>0</v>
      </c>
      <c r="M795" s="280">
        <f>ROUND(BM71,0)</f>
        <v>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" customHeight="1" x14ac:dyDescent="0.25">
      <c r="A796" s="209" t="e">
        <f>RIGHT($C$84,3)&amp;"*"&amp;RIGHT($C$83,4)&amp;"*"&amp;BN$55&amp;"*"&amp;"A"</f>
        <v>#VALUE!</v>
      </c>
      <c r="B796" s="280"/>
      <c r="C796" s="283">
        <f>ROUND(BN60,2)</f>
        <v>0</v>
      </c>
      <c r="D796" s="280">
        <f>ROUND(BN61,0)</f>
        <v>0</v>
      </c>
      <c r="E796" s="280" t="e">
        <f>ROUND(BN62,0)</f>
        <v>#DIV/0!</v>
      </c>
      <c r="F796" s="280">
        <f>ROUND(BN63,0)</f>
        <v>0</v>
      </c>
      <c r="G796" s="280">
        <f>ROUND(BN64,0)</f>
        <v>0</v>
      </c>
      <c r="H796" s="280">
        <f>ROUND(BN65,0)</f>
        <v>0</v>
      </c>
      <c r="I796" s="280">
        <f>ROUND(BN66,0)</f>
        <v>0</v>
      </c>
      <c r="J796" s="280" t="e">
        <f>ROUND(BN67,0)</f>
        <v>#DIV/0!</v>
      </c>
      <c r="K796" s="280">
        <f>ROUND(BN68,0)</f>
        <v>0</v>
      </c>
      <c r="L796" s="280">
        <f>ROUND(BN70,0)</f>
        <v>0</v>
      </c>
      <c r="M796" s="280">
        <f>ROUND(BN71,0)</f>
        <v>0</v>
      </c>
      <c r="N796" s="280"/>
      <c r="O796" s="280"/>
      <c r="P796" s="280">
        <f>IF(BN77&gt;0,ROUND(BN77,0),0)</f>
        <v>0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" customHeight="1" x14ac:dyDescent="0.25">
      <c r="A797" s="209" t="e">
        <f>RIGHT($C$84,3)&amp;"*"&amp;RIGHT($C$83,4)&amp;"*"&amp;BO$55&amp;"*"&amp;"A"</f>
        <v>#VALUE!</v>
      </c>
      <c r="B797" s="280"/>
      <c r="C797" s="283">
        <f>ROUND(BO60,2)</f>
        <v>0</v>
      </c>
      <c r="D797" s="280">
        <f>ROUND(BO61,0)</f>
        <v>0</v>
      </c>
      <c r="E797" s="280" t="e">
        <f>ROUND(BO62,0)</f>
        <v>#DIV/0!</v>
      </c>
      <c r="F797" s="280">
        <f>ROUND(BO63,0)</f>
        <v>0</v>
      </c>
      <c r="G797" s="280">
        <f>ROUND(BO64,0)</f>
        <v>0</v>
      </c>
      <c r="H797" s="280">
        <f>ROUND(BO65,0)</f>
        <v>0</v>
      </c>
      <c r="I797" s="280">
        <f>ROUND(BO66,0)</f>
        <v>0</v>
      </c>
      <c r="J797" s="280" t="e">
        <f>ROUND(BO67,0)</f>
        <v>#DIV/0!</v>
      </c>
      <c r="K797" s="280">
        <f>ROUND(BO68,0)</f>
        <v>0</v>
      </c>
      <c r="L797" s="280">
        <f>ROUND(BO70,0)</f>
        <v>0</v>
      </c>
      <c r="M797" s="280">
        <f>ROUND(BO71,0)</f>
        <v>0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" customHeight="1" x14ac:dyDescent="0.25">
      <c r="A798" s="209" t="e">
        <f>RIGHT($C$84,3)&amp;"*"&amp;RIGHT($C$83,4)&amp;"*"&amp;BP$55&amp;"*"&amp;"A"</f>
        <v>#VALUE!</v>
      </c>
      <c r="B798" s="280"/>
      <c r="C798" s="283">
        <f>ROUND(BP60,2)</f>
        <v>0</v>
      </c>
      <c r="D798" s="280">
        <f>ROUND(BP61,0)</f>
        <v>0</v>
      </c>
      <c r="E798" s="280" t="e">
        <f>ROUND(BP62,0)</f>
        <v>#DIV/0!</v>
      </c>
      <c r="F798" s="280">
        <f>ROUND(BP63,0)</f>
        <v>0</v>
      </c>
      <c r="G798" s="280">
        <f>ROUND(BP64,0)</f>
        <v>0</v>
      </c>
      <c r="H798" s="280">
        <f>ROUND(BP65,0)</f>
        <v>0</v>
      </c>
      <c r="I798" s="280">
        <f>ROUND(BP66,0)</f>
        <v>0</v>
      </c>
      <c r="J798" s="280" t="e">
        <f>ROUND(BP67,0)</f>
        <v>#DIV/0!</v>
      </c>
      <c r="K798" s="280">
        <f>ROUND(BP68,0)</f>
        <v>0</v>
      </c>
      <c r="L798" s="280">
        <f>ROUND(BP70,0)</f>
        <v>0</v>
      </c>
      <c r="M798" s="280">
        <f>ROUND(BP71,0)</f>
        <v>0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" customHeight="1" x14ac:dyDescent="0.25">
      <c r="A799" s="209" t="e">
        <f>RIGHT($C$84,3)&amp;"*"&amp;RIGHT($C$83,4)&amp;"*"&amp;BQ$55&amp;"*"&amp;"A"</f>
        <v>#VALUE!</v>
      </c>
      <c r="B799" s="280"/>
      <c r="C799" s="283">
        <f>ROUND(BQ60,2)</f>
        <v>0</v>
      </c>
      <c r="D799" s="280">
        <f>ROUND(BQ61,0)</f>
        <v>0</v>
      </c>
      <c r="E799" s="280" t="e">
        <f>ROUND(BQ62,0)</f>
        <v>#DIV/0!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 t="e">
        <f>ROUND(BQ67,0)</f>
        <v>#DIV/0!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" customHeight="1" x14ac:dyDescent="0.25">
      <c r="A800" s="209" t="e">
        <f>RIGHT($C$84,3)&amp;"*"&amp;RIGHT($C$83,4)&amp;"*"&amp;BR$55&amp;"*"&amp;"A"</f>
        <v>#VALUE!</v>
      </c>
      <c r="B800" s="280"/>
      <c r="C800" s="283">
        <f>ROUND(BR60,2)</f>
        <v>0</v>
      </c>
      <c r="D800" s="280">
        <f>ROUND(BR61,0)</f>
        <v>0</v>
      </c>
      <c r="E800" s="280" t="e">
        <f>ROUND(BR62,0)</f>
        <v>#DIV/0!</v>
      </c>
      <c r="F800" s="280">
        <f>ROUND(BR63,0)</f>
        <v>0</v>
      </c>
      <c r="G800" s="280">
        <f>ROUND(BR64,0)</f>
        <v>0</v>
      </c>
      <c r="H800" s="280">
        <f>ROUND(BR65,0)</f>
        <v>0</v>
      </c>
      <c r="I800" s="280">
        <f>ROUND(BR66,0)</f>
        <v>0</v>
      </c>
      <c r="J800" s="280" t="e">
        <f>ROUND(BR67,0)</f>
        <v>#DIV/0!</v>
      </c>
      <c r="K800" s="280">
        <f>ROUND(BR68,0)</f>
        <v>0</v>
      </c>
      <c r="L800" s="280">
        <f>ROUND(BR70,0)</f>
        <v>0</v>
      </c>
      <c r="M800" s="280">
        <f>ROUND(BR71,0)</f>
        <v>0</v>
      </c>
      <c r="N800" s="280"/>
      <c r="O800" s="280"/>
      <c r="P800" s="280">
        <f>IF(BR77&gt;0,ROUND(BR77,0),0)</f>
        <v>0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" customHeight="1" x14ac:dyDescent="0.25">
      <c r="A801" s="209" t="e">
        <f>RIGHT($C$84,3)&amp;"*"&amp;RIGHT($C$83,4)&amp;"*"&amp;BS$55&amp;"*"&amp;"A"</f>
        <v>#VALUE!</v>
      </c>
      <c r="B801" s="280"/>
      <c r="C801" s="283">
        <f>ROUND(BS60,2)</f>
        <v>0</v>
      </c>
      <c r="D801" s="280">
        <f>ROUND(BS61,0)</f>
        <v>0</v>
      </c>
      <c r="E801" s="280" t="e">
        <f>ROUND(BS62,0)</f>
        <v>#DIV/0!</v>
      </c>
      <c r="F801" s="280">
        <f>ROUND(BS63,0)</f>
        <v>0</v>
      </c>
      <c r="G801" s="280">
        <f>ROUND(BS64,0)</f>
        <v>0</v>
      </c>
      <c r="H801" s="280">
        <f>ROUND(BS65,0)</f>
        <v>0</v>
      </c>
      <c r="I801" s="280">
        <f>ROUND(BS66,0)</f>
        <v>0</v>
      </c>
      <c r="J801" s="280" t="e">
        <f>ROUND(BS67,0)</f>
        <v>#DIV/0!</v>
      </c>
      <c r="K801" s="280">
        <f>ROUND(BS68,0)</f>
        <v>0</v>
      </c>
      <c r="L801" s="280">
        <f>ROUND(BS70,0)</f>
        <v>0</v>
      </c>
      <c r="M801" s="280">
        <f>ROUND(BS71,0)</f>
        <v>0</v>
      </c>
      <c r="N801" s="280"/>
      <c r="O801" s="280"/>
      <c r="P801" s="280">
        <f>IF(BS77&gt;0,ROUND(BS77,0),0)</f>
        <v>0</v>
      </c>
      <c r="Q801" s="280">
        <f>IF(BS78&gt;0,ROUND(BS78,0),0)</f>
        <v>0</v>
      </c>
      <c r="R801" s="280">
        <f>IF(BS79&gt;0,ROUND(BS79,0),0)</f>
        <v>0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" customHeight="1" x14ac:dyDescent="0.25">
      <c r="A802" s="209" t="e">
        <f>RIGHT($C$84,3)&amp;"*"&amp;RIGHT($C$83,4)&amp;"*"&amp;BT$55&amp;"*"&amp;"A"</f>
        <v>#VALUE!</v>
      </c>
      <c r="B802" s="280"/>
      <c r="C802" s="283">
        <f>ROUND(BT60,2)</f>
        <v>0</v>
      </c>
      <c r="D802" s="280">
        <f>ROUND(BT61,0)</f>
        <v>0</v>
      </c>
      <c r="E802" s="280" t="e">
        <f>ROUND(BT62,0)</f>
        <v>#DIV/0!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 t="e">
        <f>ROUND(BT67,0)</f>
        <v>#DIV/0!</v>
      </c>
      <c r="K802" s="280">
        <f>ROUND(BT68,0)</f>
        <v>0</v>
      </c>
      <c r="L802" s="280">
        <f>ROUND(BT70,0)</f>
        <v>0</v>
      </c>
      <c r="M802" s="280">
        <f>ROUND(BT71,0)</f>
        <v>0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" customHeight="1" x14ac:dyDescent="0.25">
      <c r="A803" s="209" t="e">
        <f>RIGHT($C$84,3)&amp;"*"&amp;RIGHT($C$83,4)&amp;"*"&amp;BU$55&amp;"*"&amp;"A"</f>
        <v>#VALUE!</v>
      </c>
      <c r="B803" s="280"/>
      <c r="C803" s="283">
        <f>ROUND(BU60,2)</f>
        <v>0</v>
      </c>
      <c r="D803" s="280">
        <f>ROUND(BU61,0)</f>
        <v>0</v>
      </c>
      <c r="E803" s="280" t="e">
        <f>ROUND(BU62,0)</f>
        <v>#DIV/0!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 t="e">
        <f>ROUND(BU67,0)</f>
        <v>#DIV/0!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" customHeight="1" x14ac:dyDescent="0.25">
      <c r="A804" s="209" t="e">
        <f>RIGHT($C$84,3)&amp;"*"&amp;RIGHT($C$83,4)&amp;"*"&amp;BV$55&amp;"*"&amp;"A"</f>
        <v>#VALUE!</v>
      </c>
      <c r="B804" s="280"/>
      <c r="C804" s="283">
        <f>ROUND(BV60,2)</f>
        <v>0</v>
      </c>
      <c r="D804" s="280">
        <f>ROUND(BV61,0)</f>
        <v>0</v>
      </c>
      <c r="E804" s="280" t="e">
        <f>ROUND(BV62,0)</f>
        <v>#DIV/0!</v>
      </c>
      <c r="F804" s="280">
        <f>ROUND(BV63,0)</f>
        <v>0</v>
      </c>
      <c r="G804" s="280">
        <f>ROUND(BV64,0)</f>
        <v>0</v>
      </c>
      <c r="H804" s="280">
        <f>ROUND(BV65,0)</f>
        <v>0</v>
      </c>
      <c r="I804" s="280">
        <f>ROUND(BV66,0)</f>
        <v>0</v>
      </c>
      <c r="J804" s="280" t="e">
        <f>ROUND(BV67,0)</f>
        <v>#DIV/0!</v>
      </c>
      <c r="K804" s="280">
        <f>ROUND(BV68,0)</f>
        <v>0</v>
      </c>
      <c r="L804" s="280">
        <f>ROUND(BV70,0)</f>
        <v>0</v>
      </c>
      <c r="M804" s="280">
        <f>ROUND(BV71,0)</f>
        <v>0</v>
      </c>
      <c r="N804" s="280"/>
      <c r="O804" s="280"/>
      <c r="P804" s="280">
        <f>IF(BV77&gt;0,ROUND(BV77,0),0)</f>
        <v>0</v>
      </c>
      <c r="Q804" s="280">
        <f>IF(BV78&gt;0,ROUND(BV78,0),0)</f>
        <v>0</v>
      </c>
      <c r="R804" s="280">
        <f>IF(BV79&gt;0,ROUND(BV79,0),0)</f>
        <v>0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" customHeight="1" x14ac:dyDescent="0.25">
      <c r="A805" s="209" t="e">
        <f>RIGHT($C$84,3)&amp;"*"&amp;RIGHT($C$83,4)&amp;"*"&amp;BW$55&amp;"*"&amp;"A"</f>
        <v>#VALUE!</v>
      </c>
      <c r="B805" s="280"/>
      <c r="C805" s="283">
        <f>ROUND(BW60,2)</f>
        <v>0</v>
      </c>
      <c r="D805" s="280">
        <f>ROUND(BW61,0)</f>
        <v>0</v>
      </c>
      <c r="E805" s="280" t="e">
        <f>ROUND(BW62,0)</f>
        <v>#DIV/0!</v>
      </c>
      <c r="F805" s="280">
        <f>ROUND(BW63,0)</f>
        <v>0</v>
      </c>
      <c r="G805" s="280">
        <f>ROUND(BW64,0)</f>
        <v>0</v>
      </c>
      <c r="H805" s="280">
        <f>ROUND(BW65,0)</f>
        <v>0</v>
      </c>
      <c r="I805" s="280">
        <f>ROUND(BW66,0)</f>
        <v>0</v>
      </c>
      <c r="J805" s="280" t="e">
        <f>ROUND(BW67,0)</f>
        <v>#DIV/0!</v>
      </c>
      <c r="K805" s="280">
        <f>ROUND(BW68,0)</f>
        <v>0</v>
      </c>
      <c r="L805" s="280">
        <f>ROUND(BW70,0)</f>
        <v>0</v>
      </c>
      <c r="M805" s="280">
        <f>ROUND(BW71,0)</f>
        <v>0</v>
      </c>
      <c r="N805" s="280"/>
      <c r="O805" s="280"/>
      <c r="P805" s="280">
        <f>IF(BW77&gt;0,ROUND(BW77,0),0)</f>
        <v>0</v>
      </c>
      <c r="Q805" s="280">
        <f>IF(BW78&gt;0,ROUND(BW78,0),0)</f>
        <v>0</v>
      </c>
      <c r="R805" s="280">
        <f>IF(BW79&gt;0,ROUND(BW79,0),0)</f>
        <v>0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" customHeight="1" x14ac:dyDescent="0.25">
      <c r="A806" s="209" t="e">
        <f>RIGHT($C$84,3)&amp;"*"&amp;RIGHT($C$83,4)&amp;"*"&amp;BX$55&amp;"*"&amp;"A"</f>
        <v>#VALUE!</v>
      </c>
      <c r="B806" s="280"/>
      <c r="C806" s="283">
        <f>ROUND(BX60,2)</f>
        <v>0</v>
      </c>
      <c r="D806" s="280">
        <f>ROUND(BX61,0)</f>
        <v>0</v>
      </c>
      <c r="E806" s="280" t="e">
        <f>ROUND(BX62,0)</f>
        <v>#DIV/0!</v>
      </c>
      <c r="F806" s="280">
        <f>ROUND(BX63,0)</f>
        <v>0</v>
      </c>
      <c r="G806" s="280">
        <f>ROUND(BX64,0)</f>
        <v>0</v>
      </c>
      <c r="H806" s="280">
        <f>ROUND(BX65,0)</f>
        <v>0</v>
      </c>
      <c r="I806" s="280">
        <f>ROUND(BX66,0)</f>
        <v>0</v>
      </c>
      <c r="J806" s="280" t="e">
        <f>ROUND(BX67,0)</f>
        <v>#DIV/0!</v>
      </c>
      <c r="K806" s="280">
        <f>ROUND(BX68,0)</f>
        <v>0</v>
      </c>
      <c r="L806" s="280">
        <f>ROUND(BX70,0)</f>
        <v>0</v>
      </c>
      <c r="M806" s="280">
        <f>ROUND(BX71,0)</f>
        <v>0</v>
      </c>
      <c r="N806" s="280"/>
      <c r="O806" s="280"/>
      <c r="P806" s="280">
        <f>IF(BX77&gt;0,ROUND(BX77,0),0)</f>
        <v>0</v>
      </c>
      <c r="Q806" s="280">
        <f>IF(BX78&gt;0,ROUND(BX78,0),0)</f>
        <v>0</v>
      </c>
      <c r="R806" s="280">
        <f>IF(BX79&gt;0,ROUND(BX79,0),0)</f>
        <v>0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" customHeight="1" x14ac:dyDescent="0.25">
      <c r="A807" s="209" t="e">
        <f>RIGHT($C$84,3)&amp;"*"&amp;RIGHT($C$83,4)&amp;"*"&amp;BY$55&amp;"*"&amp;"A"</f>
        <v>#VALUE!</v>
      </c>
      <c r="B807" s="280"/>
      <c r="C807" s="283">
        <f>ROUND(BY60,2)</f>
        <v>0</v>
      </c>
      <c r="D807" s="280">
        <f>ROUND(BY61,0)</f>
        <v>0</v>
      </c>
      <c r="E807" s="280" t="e">
        <f>ROUND(BY62,0)</f>
        <v>#DIV/0!</v>
      </c>
      <c r="F807" s="280">
        <f>ROUND(BY63,0)</f>
        <v>0</v>
      </c>
      <c r="G807" s="280">
        <f>ROUND(BY64,0)</f>
        <v>0</v>
      </c>
      <c r="H807" s="280">
        <f>ROUND(BY65,0)</f>
        <v>0</v>
      </c>
      <c r="I807" s="280">
        <f>ROUND(BY66,0)</f>
        <v>0</v>
      </c>
      <c r="J807" s="280" t="e">
        <f>ROUND(BY67,0)</f>
        <v>#DIV/0!</v>
      </c>
      <c r="K807" s="280">
        <f>ROUND(BY68,0)</f>
        <v>0</v>
      </c>
      <c r="L807" s="280">
        <f>ROUND(BY70,0)</f>
        <v>0</v>
      </c>
      <c r="M807" s="280">
        <f>ROUND(BY71,0)</f>
        <v>0</v>
      </c>
      <c r="N807" s="280"/>
      <c r="O807" s="280"/>
      <c r="P807" s="280">
        <f>IF(BY77&gt;0,ROUND(BY77,0),0)</f>
        <v>0</v>
      </c>
      <c r="Q807" s="280">
        <f>IF(BY78&gt;0,ROUND(BY78,0),0)</f>
        <v>0</v>
      </c>
      <c r="R807" s="280">
        <f>IF(BY79&gt;0,ROUND(BY79,0),0)</f>
        <v>0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" customHeight="1" x14ac:dyDescent="0.25">
      <c r="A808" s="209" t="e">
        <f>RIGHT($C$84,3)&amp;"*"&amp;RIGHT($C$83,4)&amp;"*"&amp;BZ$55&amp;"*"&amp;"A"</f>
        <v>#VALUE!</v>
      </c>
      <c r="B808" s="280"/>
      <c r="C808" s="283">
        <f>ROUND(BZ60,2)</f>
        <v>0</v>
      </c>
      <c r="D808" s="280">
        <f>ROUND(BZ61,0)</f>
        <v>0</v>
      </c>
      <c r="E808" s="280" t="e">
        <f>ROUND(BZ62,0)</f>
        <v>#DIV/0!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 t="e">
        <f>ROUND(BZ67,0)</f>
        <v>#DIV/0!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" customHeight="1" x14ac:dyDescent="0.25">
      <c r="A809" s="209" t="e">
        <f>RIGHT($C$84,3)&amp;"*"&amp;RIGHT($C$83,4)&amp;"*"&amp;CA$55&amp;"*"&amp;"A"</f>
        <v>#VALUE!</v>
      </c>
      <c r="B809" s="280"/>
      <c r="C809" s="283">
        <f>ROUND(CA60,2)</f>
        <v>0</v>
      </c>
      <c r="D809" s="280">
        <f>ROUND(CA61,0)</f>
        <v>0</v>
      </c>
      <c r="E809" s="280" t="e">
        <f>ROUND(CA62,0)</f>
        <v>#DIV/0!</v>
      </c>
      <c r="F809" s="280">
        <f>ROUND(CA63,0)</f>
        <v>0</v>
      </c>
      <c r="G809" s="280">
        <f>ROUND(CA64,0)</f>
        <v>0</v>
      </c>
      <c r="H809" s="280">
        <f>ROUND(CA65,0)</f>
        <v>0</v>
      </c>
      <c r="I809" s="280">
        <f>ROUND(CA66,0)</f>
        <v>0</v>
      </c>
      <c r="J809" s="280" t="e">
        <f>ROUND(CA67,0)</f>
        <v>#DIV/0!</v>
      </c>
      <c r="K809" s="280">
        <f>ROUND(CA68,0)</f>
        <v>0</v>
      </c>
      <c r="L809" s="280">
        <f>ROUND(CA70,0)</f>
        <v>0</v>
      </c>
      <c r="M809" s="280">
        <f>ROUND(CA71,0)</f>
        <v>0</v>
      </c>
      <c r="N809" s="280"/>
      <c r="O809" s="280"/>
      <c r="P809" s="280">
        <f>IF(CA77&gt;0,ROUND(CA77,0),0)</f>
        <v>0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" customHeight="1" x14ac:dyDescent="0.25">
      <c r="A810" s="209" t="e">
        <f>RIGHT($C$84,3)&amp;"*"&amp;RIGHT($C$83,4)&amp;"*"&amp;CB$55&amp;"*"&amp;"A"</f>
        <v>#VALUE!</v>
      </c>
      <c r="B810" s="280"/>
      <c r="C810" s="283">
        <f>ROUND(CB60,2)</f>
        <v>0</v>
      </c>
      <c r="D810" s="280">
        <f>ROUND(CB61,0)</f>
        <v>0</v>
      </c>
      <c r="E810" s="280" t="e">
        <f>ROUND(CB62,0)</f>
        <v>#DIV/0!</v>
      </c>
      <c r="F810" s="280">
        <f>ROUND(CB63,0)</f>
        <v>0</v>
      </c>
      <c r="G810" s="280">
        <f>ROUND(CB64,0)</f>
        <v>0</v>
      </c>
      <c r="H810" s="280">
        <f>ROUND(CB65,0)</f>
        <v>0</v>
      </c>
      <c r="I810" s="280">
        <f>ROUND(CB66,0)</f>
        <v>0</v>
      </c>
      <c r="J810" s="280" t="e">
        <f>ROUND(CB67,0)</f>
        <v>#DIV/0!</v>
      </c>
      <c r="K810" s="280">
        <f>ROUND(CB68,0)</f>
        <v>0</v>
      </c>
      <c r="L810" s="280">
        <f>ROUND(CB70,0)</f>
        <v>0</v>
      </c>
      <c r="M810" s="280">
        <f>ROUND(CB71,0)</f>
        <v>0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" customHeight="1" x14ac:dyDescent="0.25">
      <c r="A811" s="209" t="e">
        <f>RIGHT($C$84,3)&amp;"*"&amp;RIGHT($C$83,4)&amp;"*"&amp;CC$55&amp;"*"&amp;"A"</f>
        <v>#VALUE!</v>
      </c>
      <c r="B811" s="280"/>
      <c r="C811" s="283">
        <f>ROUND(CC60,2)</f>
        <v>0</v>
      </c>
      <c r="D811" s="280">
        <f>ROUND(CC61,0)</f>
        <v>0</v>
      </c>
      <c r="E811" s="280" t="e">
        <f>ROUND(CC62,0)</f>
        <v>#DIV/0!</v>
      </c>
      <c r="F811" s="280">
        <f>ROUND(CC63,0)</f>
        <v>0</v>
      </c>
      <c r="G811" s="280">
        <f>ROUND(CC64,0)</f>
        <v>0</v>
      </c>
      <c r="H811" s="280">
        <f>ROUND(CC65,0)</f>
        <v>0</v>
      </c>
      <c r="I811" s="280">
        <f>ROUND(CC66,0)</f>
        <v>0</v>
      </c>
      <c r="J811" s="280" t="e">
        <f>ROUND(CC67,0)</f>
        <v>#DIV/0!</v>
      </c>
      <c r="K811" s="280">
        <f>ROUND(CC68,0)</f>
        <v>0</v>
      </c>
      <c r="L811" s="280">
        <f>ROUND(CC70,0)</f>
        <v>0</v>
      </c>
      <c r="M811" s="280">
        <f>ROUND(CC71,0)</f>
        <v>0</v>
      </c>
      <c r="N811" s="280"/>
      <c r="O811" s="280"/>
      <c r="P811" s="280">
        <f>IF(CC77&gt;0,ROUND(CC77,0),0)</f>
        <v>0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" customHeight="1" x14ac:dyDescent="0.25">
      <c r="A812" s="209" t="e">
        <f>RIGHT($C$84,3)&amp;"*"&amp;RIGHT($C$83,4)&amp;"*"&amp;"9000"&amp;"*"&amp;"A"</f>
        <v>#VALUE!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0</v>
      </c>
      <c r="V812" s="180">
        <f>ROUND(CD69,0)</f>
        <v>0</v>
      </c>
      <c r="W812" s="180">
        <f>ROUND(CD71,0)</f>
        <v>0</v>
      </c>
      <c r="X812" s="280">
        <f>ROUND(CE73,0)</f>
        <v>0</v>
      </c>
      <c r="Y812" s="280">
        <f>ROUND(C132,0)</f>
        <v>0</v>
      </c>
      <c r="Z812" s="280"/>
    </row>
    <row r="814" spans="1:26" ht="12.6" customHeight="1" x14ac:dyDescent="0.25">
      <c r="B814" s="199" t="s">
        <v>1004</v>
      </c>
      <c r="C814" s="266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6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" customHeight="1" x14ac:dyDescent="0.25">
      <c r="B815" s="180" t="s">
        <v>1005</v>
      </c>
      <c r="C815" s="266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3">
        <f>CE65</f>
        <v>0</v>
      </c>
      <c r="I815" s="243">
        <f>CE66</f>
        <v>0</v>
      </c>
      <c r="J815" s="243" t="e">
        <f>CE67</f>
        <v>#DIV/0!</v>
      </c>
      <c r="K815" s="243">
        <f>CE68</f>
        <v>0</v>
      </c>
      <c r="L815" s="243">
        <f>CE70</f>
        <v>0</v>
      </c>
      <c r="M815" s="243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3">
        <f>C379</f>
        <v>0</v>
      </c>
      <c r="H816" s="243">
        <f>C380</f>
        <v>0</v>
      </c>
      <c r="I816" s="243">
        <f>C381</f>
        <v>0</v>
      </c>
      <c r="J816" s="243">
        <f>C382</f>
        <v>0</v>
      </c>
      <c r="K816" s="243">
        <f>C383</f>
        <v>0</v>
      </c>
      <c r="L816" s="243">
        <f>C384+C385+C386+C388</f>
        <v>0</v>
      </c>
      <c r="M816" s="243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CHI Franciscan Rehabilitation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H-213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>
        <f>+data!C85</f>
        <v>815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815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Tacoma, WA 98465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H-213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CHI Franciscan Rehabilitation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Greg Jackson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Karen Park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2534443320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2534443330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 xml:space="preserve"> X</v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307</v>
      </c>
      <c r="G23" s="21">
        <f>data!D111</f>
        <v>3176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60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CHI Franciscan Rehabilitation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179</v>
      </c>
      <c r="C7" s="48">
        <f>data!B139</f>
        <v>1923</v>
      </c>
      <c r="D7" s="48">
        <f>data!B140</f>
        <v>0</v>
      </c>
      <c r="E7" s="48">
        <f>data!B141</f>
        <v>3477898</v>
      </c>
      <c r="F7" s="48">
        <f>data!B142</f>
        <v>0</v>
      </c>
      <c r="G7" s="48">
        <f>data!B141+data!B142</f>
        <v>3477898</v>
      </c>
    </row>
    <row r="8" spans="1:13" ht="20.100000000000001" customHeight="1" x14ac:dyDescent="0.25">
      <c r="A8" s="23" t="s">
        <v>297</v>
      </c>
      <c r="B8" s="48">
        <f>data!C138</f>
        <v>2</v>
      </c>
      <c r="C8" s="48">
        <f>data!C139</f>
        <v>16</v>
      </c>
      <c r="D8" s="48">
        <f>data!C140</f>
        <v>0</v>
      </c>
      <c r="E8" s="48">
        <f>data!C141</f>
        <v>19436</v>
      </c>
      <c r="F8" s="48">
        <f>data!C142</f>
        <v>0</v>
      </c>
      <c r="G8" s="48">
        <f>data!C141+data!C142</f>
        <v>19436</v>
      </c>
    </row>
    <row r="9" spans="1:13" ht="20.100000000000001" customHeight="1" x14ac:dyDescent="0.25">
      <c r="A9" s="23" t="s">
        <v>1058</v>
      </c>
      <c r="B9" s="48">
        <f>data!D138</f>
        <v>126</v>
      </c>
      <c r="C9" s="48">
        <f>data!D139</f>
        <v>1237</v>
      </c>
      <c r="D9" s="48">
        <f>data!D140</f>
        <v>0</v>
      </c>
      <c r="E9" s="48">
        <f>data!D141</f>
        <v>1928638</v>
      </c>
      <c r="F9" s="48">
        <f>data!D142</f>
        <v>0</v>
      </c>
      <c r="G9" s="48">
        <f>data!D141+data!D142</f>
        <v>1928638</v>
      </c>
    </row>
    <row r="10" spans="1:13" ht="20.100000000000001" customHeight="1" x14ac:dyDescent="0.25">
      <c r="A10" s="111" t="s">
        <v>203</v>
      </c>
      <c r="B10" s="48">
        <f>data!E138</f>
        <v>307</v>
      </c>
      <c r="C10" s="48">
        <f>data!E139</f>
        <v>3176</v>
      </c>
      <c r="D10" s="48">
        <f>data!E140</f>
        <v>0</v>
      </c>
      <c r="E10" s="48">
        <f>data!E141</f>
        <v>5425972</v>
      </c>
      <c r="F10" s="48">
        <f>data!E142</f>
        <v>0</v>
      </c>
      <c r="G10" s="48">
        <f>data!E141+data!E142</f>
        <v>5425972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CHI Franciscan Rehabilitation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241993.26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37363.839999999997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230667.6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3411.77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12172.16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150963.6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676572.23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1656364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7500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1663864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42815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42815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6035.46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321366.15000000002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327401.61000000004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501.31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501.31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CHI Franciscan Rehabilitation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0</v>
      </c>
      <c r="D12" s="21">
        <f>data!C200</f>
        <v>2200250</v>
      </c>
      <c r="E12" s="21">
        <f>data!D200</f>
        <v>0</v>
      </c>
      <c r="F12" s="21">
        <f>data!E200</f>
        <v>2200250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0</v>
      </c>
      <c r="D16" s="21">
        <f>data!C204</f>
        <v>2200250</v>
      </c>
      <c r="E16" s="21">
        <f>data!D204</f>
        <v>0</v>
      </c>
      <c r="F16" s="21">
        <f>data!E204</f>
        <v>2200250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0</v>
      </c>
      <c r="D28" s="21">
        <f>data!C213</f>
        <v>127056.63</v>
      </c>
      <c r="E28" s="21">
        <f>data!D213</f>
        <v>0</v>
      </c>
      <c r="F28" s="21">
        <f>data!E213</f>
        <v>127056.63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0</v>
      </c>
      <c r="D32" s="21">
        <f>data!C217</f>
        <v>127056.63</v>
      </c>
      <c r="E32" s="21">
        <f>data!D217</f>
        <v>0</v>
      </c>
      <c r="F32" s="21">
        <f>data!E217</f>
        <v>127056.63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CHI Franciscan Rehabilitation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80597.5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4285391.95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840037.2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438404.15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5563833.3000000007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36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5644466.8000000007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CHI Franciscan Rehabilitation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1012086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2396946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87547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116299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251787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3864665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2200250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2200250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2200250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7245050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7245050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13309965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CHI Franciscan Rehabilitation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80802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1191743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1215746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22981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2511272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217333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217333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14205980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-3624619.78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10581360.220000001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13309965.220000001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CHI Franciscan Rehabilitation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12482393.32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12482393.32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80598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7056421.25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7137019.25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5345374.07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12828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12828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5358202.07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4070208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988802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159315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302817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180336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127057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1663864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156678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327402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934618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8911598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-3553395.9299999997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-3553395.9299999997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-3553395.9299999997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G9" sqref="G9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CHI Franciscan Rehabilitation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3176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83.46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3114581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676583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159315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302817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180336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181492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127059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2512564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7254747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5425972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5425972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62203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9528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2154.5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1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32.950000000000003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CHI Franciscan Rehabilitation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CHI Franciscan Rehabilitation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0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0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CHI Franciscan Rehabilitation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0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0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CHI Franciscan Rehabilitation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CHI Franciscan Rehabilitation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CHI Franciscan Rehabilitation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9528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CHI Franciscan Rehabilitation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62203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CHI Franciscan Rehabilitation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CHI Franciscan Rehabilitation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0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0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CHI Franciscan Rehabilitation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CHI Franciscan Rehabilitation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83.46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3114581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676583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159315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302817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180336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181492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127059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0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2512564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7254747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5425972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5425972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62203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9528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2154.5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32.950000000000003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CHI Franciscan Rehabilitation Hospital Year End Report</dc:title>
  <dc:subject>2018 CHI Franciscan Rehabilitation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2019-06-25T21:14:15Z</dcterms:modified>
</cp:coreProperties>
</file>